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engfs\enel\EPECentre\EPECentre\Research\Other Projects\2024 - EECA Residential Space &amp; Water Heating\products\"/>
    </mc:Choice>
  </mc:AlternateContent>
  <xr:revisionPtr revIDLastSave="0" documentId="13_ncr:1_{34D0D66C-E34D-45E1-ADC2-EA2F523E20C8}" xr6:coauthVersionLast="47" xr6:coauthVersionMax="47" xr10:uidLastSave="{00000000-0000-0000-0000-000000000000}"/>
  <bookViews>
    <workbookView xWindow="-110" yWindow="-110" windowWidth="19420" windowHeight="10300" activeTab="5" xr2:uid="{27AF100B-5109-46AD-9AE0-EF3B7EF58B86}"/>
  </bookViews>
  <sheets>
    <sheet name="Manufacture" sheetId="1" r:id="rId1"/>
    <sheet name="Distribution" sheetId="5" r:id="rId2"/>
    <sheet name="Installation" sheetId="4" r:id="rId3"/>
    <sheet name="EOL" sheetId="6" r:id="rId4"/>
    <sheet name="B2-B5" sheetId="7" r:id="rId5"/>
    <sheet name="Key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E20" i="4" s="1"/>
  <c r="F20" i="4" s="1"/>
  <c r="G20" i="4" s="1"/>
  <c r="N18" i="4"/>
  <c r="M18" i="4"/>
  <c r="L18" i="4"/>
  <c r="K18" i="4"/>
  <c r="J18" i="4"/>
  <c r="I18" i="4"/>
  <c r="H18" i="4"/>
  <c r="G18" i="4"/>
  <c r="F18" i="4"/>
  <c r="E18" i="4"/>
  <c r="D18" i="4"/>
  <c r="C18" i="4"/>
  <c r="E17" i="4"/>
  <c r="F17" i="4" s="1"/>
  <c r="G17" i="4" s="1"/>
  <c r="H17" i="4" s="1"/>
  <c r="I17" i="4" s="1"/>
  <c r="J17" i="4" s="1"/>
  <c r="K17" i="4" s="1"/>
  <c r="L17" i="4" s="1"/>
  <c r="M17" i="4" s="1"/>
  <c r="N17" i="4" s="1"/>
  <c r="H14" i="4"/>
  <c r="F14" i="4"/>
  <c r="D14" i="4"/>
  <c r="H11" i="4"/>
  <c r="F11" i="4"/>
  <c r="D11" i="4"/>
  <c r="K6" i="4"/>
  <c r="L6" i="4" s="1"/>
  <c r="M6" i="4" s="1"/>
  <c r="N6" i="4" s="1"/>
  <c r="O6" i="4" s="1"/>
  <c r="P6" i="4" s="1"/>
  <c r="Q6" i="4" s="1"/>
  <c r="R6" i="4" s="1"/>
  <c r="J6" i="4"/>
  <c r="J5" i="4"/>
  <c r="K5" i="4" s="1"/>
  <c r="L5" i="4" s="1"/>
  <c r="M5" i="4" s="1"/>
  <c r="N5" i="4" s="1"/>
  <c r="O5" i="4" s="1"/>
  <c r="P5" i="4" s="1"/>
  <c r="Q5" i="4" s="1"/>
  <c r="R5" i="4" s="1"/>
  <c r="E20" i="6"/>
  <c r="F20" i="6" s="1"/>
  <c r="G20" i="6" s="1"/>
  <c r="D20" i="6"/>
  <c r="N18" i="6"/>
  <c r="M18" i="6"/>
  <c r="L18" i="6"/>
  <c r="K18" i="6"/>
  <c r="J18" i="6"/>
  <c r="I18" i="6"/>
  <c r="H18" i="6"/>
  <c r="G18" i="6"/>
  <c r="F18" i="6"/>
  <c r="E18" i="6"/>
  <c r="D18" i="6"/>
  <c r="C18" i="6"/>
  <c r="F17" i="6"/>
  <c r="G17" i="6" s="1"/>
  <c r="H17" i="6" s="1"/>
  <c r="I17" i="6" s="1"/>
  <c r="J17" i="6" s="1"/>
  <c r="K17" i="6" s="1"/>
  <c r="L17" i="6" s="1"/>
  <c r="M17" i="6" s="1"/>
  <c r="N17" i="6" s="1"/>
  <c r="E17" i="6"/>
  <c r="H14" i="6"/>
  <c r="F14" i="6"/>
  <c r="D14" i="6"/>
  <c r="H11" i="6"/>
  <c r="F11" i="6"/>
  <c r="D11" i="6"/>
  <c r="J6" i="6"/>
  <c r="K6" i="6" s="1"/>
  <c r="L6" i="6" s="1"/>
  <c r="M6" i="6" s="1"/>
  <c r="N6" i="6" s="1"/>
  <c r="O6" i="6" s="1"/>
  <c r="P6" i="6" s="1"/>
  <c r="Q6" i="6" s="1"/>
  <c r="R6" i="6" s="1"/>
  <c r="K5" i="6"/>
  <c r="L5" i="6" s="1"/>
  <c r="M5" i="6" s="1"/>
  <c r="N5" i="6" s="1"/>
  <c r="O5" i="6" s="1"/>
  <c r="P5" i="6" s="1"/>
  <c r="Q5" i="6" s="1"/>
  <c r="R5" i="6" s="1"/>
  <c r="J5" i="6"/>
  <c r="D20" i="5"/>
  <c r="E20" i="5" s="1"/>
  <c r="F20" i="5" s="1"/>
  <c r="G20" i="5" s="1"/>
  <c r="N18" i="5"/>
  <c r="M18" i="5"/>
  <c r="L18" i="5"/>
  <c r="K18" i="5"/>
  <c r="J18" i="5"/>
  <c r="I18" i="5"/>
  <c r="H18" i="5"/>
  <c r="G18" i="5"/>
  <c r="F18" i="5"/>
  <c r="E18" i="5"/>
  <c r="D18" i="5"/>
  <c r="C18" i="5"/>
  <c r="E17" i="5"/>
  <c r="F17" i="5" s="1"/>
  <c r="G17" i="5" s="1"/>
  <c r="H17" i="5" s="1"/>
  <c r="I17" i="5" s="1"/>
  <c r="J17" i="5" s="1"/>
  <c r="K17" i="5" s="1"/>
  <c r="L17" i="5" s="1"/>
  <c r="M17" i="5" s="1"/>
  <c r="N17" i="5" s="1"/>
  <c r="H14" i="5"/>
  <c r="F14" i="5"/>
  <c r="D14" i="5"/>
  <c r="H11" i="5"/>
  <c r="F11" i="5"/>
  <c r="D11" i="5"/>
  <c r="J6" i="5"/>
  <c r="K6" i="5" s="1"/>
  <c r="L6" i="5" s="1"/>
  <c r="M6" i="5" s="1"/>
  <c r="N6" i="5" s="1"/>
  <c r="O6" i="5" s="1"/>
  <c r="P6" i="5" s="1"/>
  <c r="Q6" i="5" s="1"/>
  <c r="R6" i="5" s="1"/>
  <c r="J5" i="5"/>
  <c r="K5" i="5" s="1"/>
  <c r="L5" i="5" s="1"/>
  <c r="M5" i="5" s="1"/>
  <c r="N5" i="5" s="1"/>
  <c r="O5" i="5" s="1"/>
  <c r="P5" i="5" s="1"/>
  <c r="Q5" i="5" s="1"/>
  <c r="R5" i="5" s="1"/>
  <c r="D20" i="2"/>
  <c r="E20" i="2" s="1"/>
  <c r="F20" i="2" s="1"/>
  <c r="G20" i="2" s="1"/>
  <c r="N18" i="2"/>
  <c r="M18" i="2"/>
  <c r="L18" i="2"/>
  <c r="K18" i="2"/>
  <c r="J18" i="2"/>
  <c r="I18" i="2"/>
  <c r="H18" i="2"/>
  <c r="G18" i="2"/>
  <c r="F18" i="2"/>
  <c r="E18" i="2"/>
  <c r="D18" i="2"/>
  <c r="C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H14" i="2"/>
  <c r="F14" i="2"/>
  <c r="D14" i="2"/>
  <c r="H11" i="2"/>
  <c r="F11" i="2"/>
  <c r="D11" i="2"/>
  <c r="J5" i="2"/>
  <c r="K5" i="2" s="1"/>
  <c r="L5" i="2" s="1"/>
  <c r="M5" i="2" s="1"/>
  <c r="N5" i="2" s="1"/>
  <c r="O5" i="2" s="1"/>
  <c r="P5" i="2" s="1"/>
  <c r="Q5" i="2" s="1"/>
  <c r="R5" i="2" s="1"/>
  <c r="E17" i="1" l="1"/>
  <c r="F17" i="1" s="1"/>
  <c r="G17" i="1" s="1"/>
  <c r="H17" i="1" s="1"/>
  <c r="I17" i="1" s="1"/>
  <c r="J17" i="1" s="1"/>
  <c r="K17" i="1" s="1"/>
  <c r="L17" i="1" s="1"/>
  <c r="M17" i="1" s="1"/>
  <c r="N17" i="1" s="1"/>
  <c r="D18" i="1"/>
  <c r="E18" i="1"/>
  <c r="F18" i="1"/>
  <c r="G18" i="1"/>
  <c r="H18" i="1"/>
  <c r="I18" i="1"/>
  <c r="J18" i="1"/>
  <c r="K18" i="1"/>
  <c r="L18" i="1"/>
  <c r="M18" i="1"/>
  <c r="N18" i="1"/>
  <c r="D20" i="1"/>
  <c r="E20" i="1" s="1"/>
  <c r="F20" i="1" s="1"/>
  <c r="G20" i="1" s="1"/>
  <c r="J6" i="1"/>
  <c r="K6" i="1" s="1"/>
  <c r="L6" i="1" s="1"/>
  <c r="M6" i="1" s="1"/>
  <c r="N6" i="1" s="1"/>
  <c r="O6" i="1" s="1"/>
  <c r="P6" i="1" s="1"/>
  <c r="Q6" i="1" s="1"/>
  <c r="R6" i="1" s="1"/>
  <c r="C18" i="1"/>
  <c r="H14" i="1" l="1"/>
  <c r="F14" i="1"/>
  <c r="D14" i="1"/>
  <c r="H11" i="1"/>
  <c r="F11" i="1"/>
  <c r="D11" i="1"/>
  <c r="AE2" i="1"/>
  <c r="AF2" i="1" s="1"/>
  <c r="J5" i="1"/>
  <c r="K5" i="1" s="1"/>
  <c r="L5" i="1" s="1"/>
  <c r="M5" i="1" s="1"/>
  <c r="N5" i="1" s="1"/>
  <c r="O5" i="1" s="1"/>
  <c r="P5" i="1" s="1"/>
  <c r="Q5" i="1" s="1"/>
  <c r="R5" i="1" s="1"/>
</calcChain>
</file>

<file path=xl/sharedStrings.xml><?xml version="1.0" encoding="utf-8"?>
<sst xmlns="http://schemas.openxmlformats.org/spreadsheetml/2006/main" count="127" uniqueCount="27">
  <si>
    <t>SH-R</t>
  </si>
  <si>
    <t>kW</t>
  </si>
  <si>
    <t>DW-R</t>
  </si>
  <si>
    <t>DW-HP</t>
  </si>
  <si>
    <t>SHDW-AWHP</t>
  </si>
  <si>
    <t>SHDW-BUF</t>
  </si>
  <si>
    <t>SHDW-FCU</t>
  </si>
  <si>
    <t>litres</t>
  </si>
  <si>
    <t>Embedded Emissions kgCO2e</t>
  </si>
  <si>
    <t>Ref Lifetime</t>
  </si>
  <si>
    <t>SH-HP (SS)</t>
  </si>
  <si>
    <t>SH-HP (MS2)</t>
  </si>
  <si>
    <t>SH-HP (MS4)</t>
  </si>
  <si>
    <t>NA</t>
  </si>
  <si>
    <t>Mod-H1-AK-HPb</t>
  </si>
  <si>
    <t>Mod-H1-CH-HPb</t>
  </si>
  <si>
    <t>Mass-H1-AK-HPb</t>
  </si>
  <si>
    <t>Mod-Nom-AK-HPb</t>
  </si>
  <si>
    <t>Mod-Nom-CH-HPb</t>
  </si>
  <si>
    <t>Mass-Nom-CH-HPb</t>
  </si>
  <si>
    <t>Mass-Nom-AK-HPb</t>
  </si>
  <si>
    <t>Mass-H1-AKHPl/Mod-H1-AK-HPl</t>
  </si>
  <si>
    <t>Mass-H1-CH-HPl</t>
  </si>
  <si>
    <t>Mass-Nom-AK-HPl</t>
  </si>
  <si>
    <t>Mod-H1-CH-HPl</t>
  </si>
  <si>
    <t>Mass-Nom-CH-HPl</t>
  </si>
  <si>
    <t>Mod-Nom-CH-HPl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</si>
</sst>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AA1-1492-4CC0-963B-2BA3D20F19E1}">
  <dimension ref="A1:AF24"/>
  <sheetViews>
    <sheetView workbookViewId="0">
      <selection activeCell="M7" sqref="M7"/>
    </sheetView>
  </sheetViews>
  <sheetFormatPr defaultRowHeight="14.5" x14ac:dyDescent="0.35"/>
  <cols>
    <col min="1" max="1" width="12.1796875" customWidth="1"/>
    <col min="2" max="2" width="10.453125" customWidth="1"/>
  </cols>
  <sheetData>
    <row r="1" spans="1:32" x14ac:dyDescent="0.35">
      <c r="A1" s="1" t="s">
        <v>8</v>
      </c>
      <c r="B1" s="1" t="s">
        <v>9</v>
      </c>
      <c r="C1" s="1"/>
    </row>
    <row r="2" spans="1:32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3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32" x14ac:dyDescent="0.35">
      <c r="A4" s="1"/>
    </row>
    <row r="5" spans="1:32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35">
      <c r="A6" s="1" t="s">
        <v>10</v>
      </c>
      <c r="B6">
        <v>17</v>
      </c>
      <c r="I6" s="2">
        <v>600</v>
      </c>
      <c r="J6" s="2">
        <f>I6*1.05</f>
        <v>630</v>
      </c>
      <c r="K6" s="2">
        <f t="shared" ref="K6:R6" si="2">J6*1.05</f>
        <v>661.5</v>
      </c>
      <c r="L6" s="2">
        <f t="shared" si="2"/>
        <v>694.57500000000005</v>
      </c>
      <c r="M6" s="2">
        <f t="shared" si="2"/>
        <v>729.30375000000004</v>
      </c>
      <c r="N6" s="2">
        <f t="shared" si="2"/>
        <v>765.76893750000011</v>
      </c>
      <c r="O6" s="2">
        <f t="shared" si="2"/>
        <v>804.0573843750002</v>
      </c>
      <c r="P6" s="2">
        <f t="shared" si="2"/>
        <v>844.26025359375024</v>
      </c>
      <c r="Q6" s="2">
        <f t="shared" si="2"/>
        <v>886.47326627343773</v>
      </c>
      <c r="R6" s="2">
        <f t="shared" si="2"/>
        <v>930.79692958710962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35">
      <c r="A7" s="1" t="s">
        <v>11</v>
      </c>
      <c r="B7">
        <v>17</v>
      </c>
      <c r="C7">
        <v>341.4</v>
      </c>
      <c r="E7">
        <v>341.4</v>
      </c>
      <c r="G7">
        <v>465.3</v>
      </c>
      <c r="I7" s="2"/>
      <c r="J7" s="2"/>
      <c r="K7" s="2"/>
      <c r="L7" s="2"/>
      <c r="M7" s="2">
        <v>837.6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35">
      <c r="A8" s="1" t="s">
        <v>12</v>
      </c>
      <c r="B8">
        <v>17</v>
      </c>
      <c r="C8">
        <v>682.8</v>
      </c>
      <c r="E8">
        <v>682.8</v>
      </c>
      <c r="I8" s="2">
        <v>682.8</v>
      </c>
      <c r="J8" s="2"/>
      <c r="K8" s="2"/>
      <c r="L8" s="2">
        <v>741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35">
      <c r="A10" s="1"/>
    </row>
    <row r="11" spans="1:32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3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32" x14ac:dyDescent="0.35">
      <c r="A13" s="1"/>
    </row>
    <row r="14" spans="1:32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3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32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" si="3">E17+1</f>
        <v>8</v>
      </c>
      <c r="G17">
        <f t="shared" ref="G17" si="4">F17+1</f>
        <v>9</v>
      </c>
      <c r="H17">
        <f t="shared" ref="H17" si="5">G17+1</f>
        <v>10</v>
      </c>
      <c r="I17">
        <f t="shared" ref="I17" si="6">H17+1</f>
        <v>11</v>
      </c>
      <c r="J17">
        <f t="shared" ref="J17" si="7">I17+1</f>
        <v>12</v>
      </c>
      <c r="K17">
        <f t="shared" ref="K17" si="8">J17+1</f>
        <v>13</v>
      </c>
      <c r="L17">
        <f t="shared" ref="L17" si="9">K17+1</f>
        <v>14</v>
      </c>
      <c r="M17">
        <f t="shared" ref="M17" si="10">L17+1</f>
        <v>15</v>
      </c>
      <c r="N17">
        <f t="shared" ref="N17" si="11">M17+1</f>
        <v>16</v>
      </c>
    </row>
    <row r="18" spans="1:14" x14ac:dyDescent="0.3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12">207*6.2</f>
        <v>1283.4000000000001</v>
      </c>
      <c r="F18">
        <f t="shared" si="12"/>
        <v>1283.4000000000001</v>
      </c>
      <c r="G18">
        <f t="shared" si="12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13">D20+1</f>
        <v>3</v>
      </c>
      <c r="F20">
        <f t="shared" si="13"/>
        <v>4</v>
      </c>
      <c r="G20">
        <f t="shared" si="13"/>
        <v>5</v>
      </c>
    </row>
    <row r="21" spans="1:14" x14ac:dyDescent="0.3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v>519</v>
      </c>
      <c r="D24">
        <v>1174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585E-1338-4BC9-8304-8213A1540A2D}">
  <dimension ref="A1:U24"/>
  <sheetViews>
    <sheetView workbookViewId="0">
      <selection sqref="A1:U26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I6" s="2">
        <v>600</v>
      </c>
      <c r="J6" s="2">
        <f>I6*1.05</f>
        <v>630</v>
      </c>
      <c r="K6" s="2">
        <f t="shared" ref="K6:R6" si="1">J6*1.05</f>
        <v>661.5</v>
      </c>
      <c r="L6" s="2">
        <f t="shared" si="1"/>
        <v>694.57500000000005</v>
      </c>
      <c r="M6" s="2">
        <f t="shared" si="1"/>
        <v>729.30375000000004</v>
      </c>
      <c r="N6" s="2">
        <f t="shared" si="1"/>
        <v>765.76893750000011</v>
      </c>
      <c r="O6" s="2">
        <f t="shared" si="1"/>
        <v>804.0573843750002</v>
      </c>
      <c r="P6" s="2">
        <f t="shared" si="1"/>
        <v>844.26025359375024</v>
      </c>
      <c r="Q6" s="2">
        <f t="shared" si="1"/>
        <v>886.47326627343773</v>
      </c>
      <c r="R6" s="2">
        <f t="shared" si="1"/>
        <v>930.79692958710962</v>
      </c>
      <c r="S6" s="2"/>
      <c r="T6" s="2"/>
      <c r="U6" s="2"/>
    </row>
    <row r="7" spans="1:21" x14ac:dyDescent="0.35">
      <c r="A7" s="1" t="s">
        <v>11</v>
      </c>
      <c r="B7">
        <v>17</v>
      </c>
      <c r="C7">
        <v>341.4</v>
      </c>
      <c r="E7">
        <v>341.4</v>
      </c>
      <c r="G7">
        <v>547.4</v>
      </c>
      <c r="I7" s="2"/>
      <c r="J7" s="2"/>
      <c r="K7" s="2"/>
      <c r="L7" s="2"/>
      <c r="M7" s="2">
        <v>837.6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>
        <v>682.8</v>
      </c>
      <c r="E8">
        <v>682.8</v>
      </c>
      <c r="I8" s="2">
        <v>682.8</v>
      </c>
      <c r="J8" s="2"/>
      <c r="K8" s="2"/>
      <c r="L8" s="2">
        <v>898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3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3">207*6.2</f>
        <v>1283.4000000000001</v>
      </c>
      <c r="F18">
        <f t="shared" si="3"/>
        <v>1283.4000000000001</v>
      </c>
      <c r="G18">
        <f t="shared" si="3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4">D20+1</f>
        <v>3</v>
      </c>
      <c r="F20">
        <f t="shared" si="4"/>
        <v>4</v>
      </c>
      <c r="G20">
        <f t="shared" si="4"/>
        <v>5</v>
      </c>
    </row>
    <row r="21" spans="1:14" x14ac:dyDescent="0.3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v>519</v>
      </c>
      <c r="D24">
        <v>1174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997-C34B-492F-B371-77D1D2B6D5A3}">
  <dimension ref="A1:U24"/>
  <sheetViews>
    <sheetView workbookViewId="0">
      <selection activeCell="E14" sqref="E14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I6" s="2">
        <v>600</v>
      </c>
      <c r="J6" s="2">
        <f>I6*1.05</f>
        <v>630</v>
      </c>
      <c r="K6" s="2">
        <f t="shared" ref="K6:R6" si="1">J6*1.05</f>
        <v>661.5</v>
      </c>
      <c r="L6" s="2">
        <f t="shared" si="1"/>
        <v>694.57500000000005</v>
      </c>
      <c r="M6" s="2">
        <f t="shared" si="1"/>
        <v>729.30375000000004</v>
      </c>
      <c r="N6" s="2">
        <f t="shared" si="1"/>
        <v>765.76893750000011</v>
      </c>
      <c r="O6" s="2">
        <f t="shared" si="1"/>
        <v>804.0573843750002</v>
      </c>
      <c r="P6" s="2">
        <f t="shared" si="1"/>
        <v>844.26025359375024</v>
      </c>
      <c r="Q6" s="2">
        <f t="shared" si="1"/>
        <v>886.47326627343773</v>
      </c>
      <c r="R6" s="2">
        <f t="shared" si="1"/>
        <v>930.79692958710962</v>
      </c>
      <c r="S6" s="2"/>
      <c r="T6" s="2"/>
      <c r="U6" s="2"/>
    </row>
    <row r="7" spans="1:21" x14ac:dyDescent="0.35">
      <c r="A7" s="1" t="s">
        <v>11</v>
      </c>
      <c r="B7">
        <v>17</v>
      </c>
      <c r="C7">
        <v>341.4</v>
      </c>
      <c r="E7">
        <v>341.4</v>
      </c>
      <c r="G7">
        <v>547.4</v>
      </c>
      <c r="I7" s="2"/>
      <c r="J7" s="2"/>
      <c r="K7" s="2"/>
      <c r="L7" s="2"/>
      <c r="M7" s="2">
        <v>837.6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>
        <v>682.8</v>
      </c>
      <c r="E8">
        <v>682.8</v>
      </c>
      <c r="I8" s="2">
        <v>682.8</v>
      </c>
      <c r="J8" s="2"/>
      <c r="K8" s="2"/>
      <c r="L8" s="2">
        <v>898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3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3">207*6.2</f>
        <v>1283.4000000000001</v>
      </c>
      <c r="F18">
        <f t="shared" si="3"/>
        <v>1283.4000000000001</v>
      </c>
      <c r="G18">
        <f t="shared" si="3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4">D20+1</f>
        <v>3</v>
      </c>
      <c r="F20">
        <f t="shared" si="4"/>
        <v>4</v>
      </c>
      <c r="G20">
        <f t="shared" si="4"/>
        <v>5</v>
      </c>
    </row>
    <row r="21" spans="1:14" x14ac:dyDescent="0.3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v>519</v>
      </c>
      <c r="D24">
        <v>1174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B9C2-1E78-4E89-B2C0-D50E247C4205}">
  <dimension ref="A1:U24"/>
  <sheetViews>
    <sheetView workbookViewId="0">
      <selection sqref="A1:U26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I6" s="2">
        <v>600</v>
      </c>
      <c r="J6" s="2">
        <f>I6*1.05</f>
        <v>630</v>
      </c>
      <c r="K6" s="2">
        <f t="shared" ref="K6:R6" si="1">J6*1.05</f>
        <v>661.5</v>
      </c>
      <c r="L6" s="2">
        <f t="shared" si="1"/>
        <v>694.57500000000005</v>
      </c>
      <c r="M6" s="2">
        <f t="shared" si="1"/>
        <v>729.30375000000004</v>
      </c>
      <c r="N6" s="2">
        <f t="shared" si="1"/>
        <v>765.76893750000011</v>
      </c>
      <c r="O6" s="2">
        <f t="shared" si="1"/>
        <v>804.0573843750002</v>
      </c>
      <c r="P6" s="2">
        <f t="shared" si="1"/>
        <v>844.26025359375024</v>
      </c>
      <c r="Q6" s="2">
        <f t="shared" si="1"/>
        <v>886.47326627343773</v>
      </c>
      <c r="R6" s="2">
        <f t="shared" si="1"/>
        <v>930.79692958710962</v>
      </c>
      <c r="S6" s="2"/>
      <c r="T6" s="2"/>
      <c r="U6" s="2"/>
    </row>
    <row r="7" spans="1:21" x14ac:dyDescent="0.35">
      <c r="A7" s="1" t="s">
        <v>11</v>
      </c>
      <c r="B7">
        <v>17</v>
      </c>
      <c r="C7">
        <v>341.4</v>
      </c>
      <c r="E7">
        <v>341.4</v>
      </c>
      <c r="G7">
        <v>547.4</v>
      </c>
      <c r="I7" s="2"/>
      <c r="J7" s="2"/>
      <c r="K7" s="2"/>
      <c r="L7" s="2"/>
      <c r="M7" s="2">
        <v>837.6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>
        <v>682.8</v>
      </c>
      <c r="E8">
        <v>682.8</v>
      </c>
      <c r="I8" s="2">
        <v>682.8</v>
      </c>
      <c r="J8" s="2"/>
      <c r="K8" s="2"/>
      <c r="L8" s="2">
        <v>898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3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3">207*6.2</f>
        <v>1283.4000000000001</v>
      </c>
      <c r="F18">
        <f t="shared" si="3"/>
        <v>1283.4000000000001</v>
      </c>
      <c r="G18">
        <f t="shared" si="3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4">D20+1</f>
        <v>3</v>
      </c>
      <c r="F20">
        <f t="shared" si="4"/>
        <v>4</v>
      </c>
      <c r="G20">
        <f t="shared" si="4"/>
        <v>5</v>
      </c>
    </row>
    <row r="21" spans="1:14" x14ac:dyDescent="0.3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v>519</v>
      </c>
      <c r="D24">
        <v>1174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0246-B22B-4F2A-9652-7A59722DF802}">
  <dimension ref="A1"/>
  <sheetViews>
    <sheetView workbookViewId="0">
      <selection activeCell="E24" sqref="E24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0EF-9577-46F9-8082-A1B922B07FFF}">
  <dimension ref="A1:S24"/>
  <sheetViews>
    <sheetView tabSelected="1" workbookViewId="0">
      <selection activeCell="I8" sqref="I8"/>
    </sheetView>
  </sheetViews>
  <sheetFormatPr defaultRowHeight="14.5" x14ac:dyDescent="0.35"/>
  <sheetData>
    <row r="1" spans="1:19" x14ac:dyDescent="0.35">
      <c r="A1" s="1" t="s">
        <v>8</v>
      </c>
      <c r="B1" s="1" t="s">
        <v>9</v>
      </c>
      <c r="C1" s="1"/>
    </row>
    <row r="2" spans="1:19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3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19" x14ac:dyDescent="0.35">
      <c r="A4" s="1"/>
    </row>
    <row r="5" spans="1:19" x14ac:dyDescent="0.35">
      <c r="A5" s="1" t="s">
        <v>1</v>
      </c>
      <c r="C5">
        <v>2</v>
      </c>
      <c r="D5">
        <v>2.5</v>
      </c>
      <c r="E5">
        <v>3</v>
      </c>
      <c r="F5">
        <v>3.5</v>
      </c>
      <c r="G5">
        <v>4</v>
      </c>
      <c r="H5">
        <v>4.5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35">
      <c r="A6" s="1" t="s">
        <v>10</v>
      </c>
      <c r="B6">
        <v>17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t="s">
        <v>21</v>
      </c>
      <c r="I6" s="2" t="s">
        <v>22</v>
      </c>
      <c r="J6" s="2" t="s">
        <v>13</v>
      </c>
      <c r="K6" s="2" t="s">
        <v>13</v>
      </c>
      <c r="L6" s="2" t="s">
        <v>13</v>
      </c>
      <c r="M6" s="2" t="s">
        <v>23</v>
      </c>
      <c r="N6" s="2" t="s">
        <v>24</v>
      </c>
      <c r="O6" s="2" t="s">
        <v>23</v>
      </c>
      <c r="P6" s="2" t="s">
        <v>25</v>
      </c>
      <c r="Q6" s="2" t="s">
        <v>13</v>
      </c>
      <c r="R6" s="2" t="s">
        <v>26</v>
      </c>
      <c r="S6" s="2"/>
    </row>
    <row r="7" spans="1:19" x14ac:dyDescent="0.35">
      <c r="A7" s="1" t="s">
        <v>11</v>
      </c>
      <c r="B7">
        <v>17</v>
      </c>
      <c r="C7" t="s">
        <v>16</v>
      </c>
      <c r="D7" s="2" t="s">
        <v>13</v>
      </c>
      <c r="E7" t="s">
        <v>15</v>
      </c>
      <c r="F7" s="2" t="s">
        <v>13</v>
      </c>
      <c r="G7" t="s">
        <v>20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19</v>
      </c>
      <c r="N7" s="2"/>
      <c r="O7" s="2"/>
      <c r="P7" s="2"/>
      <c r="Q7" s="2"/>
      <c r="R7" s="2"/>
      <c r="S7" s="2"/>
    </row>
    <row r="8" spans="1:19" x14ac:dyDescent="0.35">
      <c r="A8" s="1" t="s">
        <v>12</v>
      </c>
      <c r="B8">
        <v>17</v>
      </c>
      <c r="C8" t="s">
        <v>14</v>
      </c>
      <c r="D8" s="2" t="s">
        <v>13</v>
      </c>
      <c r="E8" t="s">
        <v>17</v>
      </c>
      <c r="F8" s="2" t="s">
        <v>13</v>
      </c>
      <c r="G8" t="s">
        <v>13</v>
      </c>
      <c r="H8" s="2" t="s">
        <v>13</v>
      </c>
      <c r="I8" s="2" t="s">
        <v>15</v>
      </c>
      <c r="J8" s="2" t="s">
        <v>13</v>
      </c>
      <c r="K8" s="2" t="s">
        <v>13</v>
      </c>
      <c r="L8" s="2" t="s">
        <v>18</v>
      </c>
      <c r="M8" s="2"/>
      <c r="N8" s="2"/>
      <c r="O8" s="2"/>
      <c r="P8" s="2"/>
      <c r="Q8" s="2"/>
      <c r="R8" s="2"/>
      <c r="S8" s="2"/>
    </row>
    <row r="9" spans="1:19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1"/>
    </row>
    <row r="11" spans="1:19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3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19" x14ac:dyDescent="0.35">
      <c r="A13" s="1"/>
    </row>
    <row r="14" spans="1:19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3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19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2">207*6.2</f>
        <v>1283.4000000000001</v>
      </c>
      <c r="F18">
        <f t="shared" si="2"/>
        <v>1283.4000000000001</v>
      </c>
      <c r="G18">
        <f t="shared" si="2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3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v>519</v>
      </c>
      <c r="D24">
        <v>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Manufacture</vt:lpstr>
      <vt:lpstr>Distribution</vt:lpstr>
      <vt:lpstr>Installation</vt:lpstr>
      <vt:lpstr>EOL</vt:lpstr>
      <vt:lpstr>B2-B5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 McNab</dc:creator>
  <cp:lastModifiedBy>Sharee McNab</cp:lastModifiedBy>
  <dcterms:created xsi:type="dcterms:W3CDTF">2025-06-04T03:38:47Z</dcterms:created>
  <dcterms:modified xsi:type="dcterms:W3CDTF">2025-07-01T22:54:02Z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2025-06-04T04:38:17Z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ee8a2176-3920-426f-9c05-b7bd4c34afe0</vt:lpwstr>
  </property>
  <property fmtid="{D5CDD505-2E9C-101B-9397-08002B2CF9AE}" pid="8" name="MSIP_Label_d2b2326c-f811-4ccc-abcb-1b955c303c2e_ContentBits">
    <vt:lpwstr>2</vt:lpwstr>
  </property>
  <property fmtid="{D5CDD505-2E9C-101B-9397-08002B2CF9AE}" pid="9" name="MSIP_Label_d2b2326c-f811-4ccc-abcb-1b955c303c2e_Tag">
    <vt:lpwstr>10, 3, 0, 1</vt:lpwstr>
  </property>
</Properties>
</file>