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E220C7A7-A85A-434D-BEAF-729851E43ADF}" xr6:coauthVersionLast="47" xr6:coauthVersionMax="47" xr10:uidLastSave="{00000000-0000-0000-0000-000000000000}"/>
  <bookViews>
    <workbookView xWindow="-120" yWindow="-120" windowWidth="29040" windowHeight="15840" xr2:uid="{6082697E-4C28-401D-8DB0-60DD22A0610C}"/>
  </bookViews>
  <sheets>
    <sheet name="Results" sheetId="1" r:id="rId1"/>
    <sheet name="Results (2)" sheetId="13" r:id="rId2"/>
    <sheet name="Key" sheetId="4" r:id="rId3"/>
    <sheet name="Calculate_cap_emi" sheetId="2" r:id="rId4"/>
    <sheet name="Calculate_cap_emi_sens" sheetId="11" r:id="rId5"/>
    <sheet name="Manufacture" sheetId="3" r:id="rId6"/>
    <sheet name="Distribution" sheetId="5" r:id="rId7"/>
    <sheet name="Installation" sheetId="6" r:id="rId8"/>
    <sheet name="EOL" sheetId="7" r:id="rId9"/>
    <sheet name="Other" sheetId="8" r:id="rId10"/>
    <sheet name="EOL_R" sheetId="9" r:id="rId11"/>
    <sheet name="Other_R" sheetId="10" r:id="rId12"/>
  </sheets>
  <definedNames>
    <definedName name="_xlnm._FilterDatabase" localSheetId="0" hidden="1">Results!$A$1:$F$81</definedName>
    <definedName name="_xlnm._FilterDatabase" localSheetId="1" hidden="1">'Results (2)'!$A$1:$F$81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5" i="1" l="1" a="1"/>
  <c r="V195" i="1" s="1"/>
  <c r="V194" i="1" a="1"/>
  <c r="V194" i="1" s="1"/>
  <c r="V193" i="1" a="1"/>
  <c r="V193" i="1" s="1"/>
  <c r="V192" i="1" a="1"/>
  <c r="V192" i="1" s="1"/>
  <c r="V191" i="1" a="1"/>
  <c r="V191" i="1" s="1"/>
  <c r="V190" i="1" a="1"/>
  <c r="V190" i="1" s="1"/>
  <c r="V189" i="1" a="1"/>
  <c r="V189" i="1" s="1"/>
  <c r="V188" i="1" a="1"/>
  <c r="V188" i="1" s="1"/>
  <c r="V187" i="1" a="1"/>
  <c r="V187" i="1" s="1"/>
  <c r="V186" i="1" a="1"/>
  <c r="V186" i="1" s="1"/>
  <c r="U186" i="1" a="1"/>
  <c r="U186" i="1" s="1"/>
  <c r="V185" i="1" a="1"/>
  <c r="V185" i="1" s="1"/>
  <c r="U185" i="1" a="1"/>
  <c r="U185" i="1" s="1"/>
  <c r="V184" i="1" a="1"/>
  <c r="V184" i="1" s="1"/>
  <c r="U184" i="1" a="1"/>
  <c r="U184" i="1" s="1"/>
  <c r="V183" i="1" a="1"/>
  <c r="V183" i="1" s="1"/>
  <c r="V182" i="1" a="1"/>
  <c r="V182" i="1" s="1"/>
  <c r="U182" i="1" a="1"/>
  <c r="U182" i="1" s="1"/>
  <c r="V181" i="1" a="1"/>
  <c r="V181" i="1" s="1"/>
  <c r="V180" i="1" a="1"/>
  <c r="V180" i="1" s="1"/>
  <c r="V179" i="1" a="1"/>
  <c r="V179" i="1" s="1"/>
  <c r="V178" i="1" a="1"/>
  <c r="V178" i="1" s="1"/>
  <c r="U178" i="1" a="1"/>
  <c r="U178" i="1" s="1"/>
  <c r="V177" i="1" a="1"/>
  <c r="V177" i="1" s="1"/>
  <c r="V176" i="1" a="1"/>
  <c r="V176" i="1" s="1"/>
  <c r="V175" i="1" a="1"/>
  <c r="V175" i="1" s="1"/>
  <c r="V174" i="1" a="1"/>
  <c r="V174" i="1" s="1"/>
  <c r="U174" i="1" a="1"/>
  <c r="U174" i="1" s="1"/>
  <c r="V173" i="1" a="1"/>
  <c r="V173" i="1" s="1"/>
  <c r="U173" i="1" a="1"/>
  <c r="U173" i="1" s="1"/>
  <c r="V172" i="1" a="1"/>
  <c r="V172" i="1" s="1"/>
  <c r="U172" i="1" a="1"/>
  <c r="U172" i="1" s="1"/>
  <c r="V171" i="1" a="1"/>
  <c r="V171" i="1" s="1"/>
  <c r="V170" i="1" a="1"/>
  <c r="V170" i="1" s="1"/>
  <c r="V169" i="1" a="1"/>
  <c r="V169" i="1" s="1"/>
  <c r="V168" i="1" a="1"/>
  <c r="V168" i="1" s="1"/>
  <c r="V167" i="1" a="1"/>
  <c r="V167" i="1" s="1"/>
  <c r="U167" i="1" a="1"/>
  <c r="U167" i="1" s="1"/>
  <c r="V166" i="1" a="1"/>
  <c r="V166" i="1" s="1"/>
  <c r="V165" i="1" a="1"/>
  <c r="V165" i="1" s="1"/>
  <c r="V164" i="1" a="1"/>
  <c r="V164" i="1" s="1"/>
  <c r="V163" i="1" a="1"/>
  <c r="V163" i="1" s="1"/>
  <c r="V162" i="1" a="1"/>
  <c r="V162" i="1" s="1"/>
  <c r="U162" i="1" a="1"/>
  <c r="U162" i="1" s="1"/>
  <c r="V161" i="1" a="1"/>
  <c r="V161" i="1" s="1"/>
  <c r="U161" i="1" a="1"/>
  <c r="U161" i="1" s="1"/>
  <c r="V160" i="1" a="1"/>
  <c r="V160" i="1" s="1"/>
  <c r="U160" i="1" a="1"/>
  <c r="U160" i="1" s="1"/>
  <c r="V159" i="1" a="1"/>
  <c r="V159" i="1" s="1"/>
  <c r="V158" i="1" a="1"/>
  <c r="V158" i="1" s="1"/>
  <c r="V157" i="1" a="1"/>
  <c r="V157" i="1" s="1"/>
  <c r="V156" i="1" a="1"/>
  <c r="V156" i="1" s="1"/>
  <c r="V155" i="1" a="1"/>
  <c r="V155" i="1" s="1"/>
  <c r="V154" i="1" a="1"/>
  <c r="V154" i="1" s="1"/>
  <c r="V153" i="1" a="1"/>
  <c r="V153" i="1" s="1"/>
  <c r="V152" i="1" a="1"/>
  <c r="V152" i="1" s="1"/>
  <c r="V151" i="1" a="1"/>
  <c r="V151" i="1" s="1"/>
  <c r="V150" i="1" a="1"/>
  <c r="V150" i="1" s="1"/>
  <c r="U150" i="1" a="1"/>
  <c r="U150" i="1" s="1"/>
  <c r="V149" i="1" a="1"/>
  <c r="V149" i="1" s="1"/>
  <c r="U149" i="1" a="1"/>
  <c r="U149" i="1" s="1"/>
  <c r="V148" i="1" a="1"/>
  <c r="V148" i="1" s="1"/>
  <c r="U148" i="1" a="1"/>
  <c r="U148" i="1" s="1"/>
  <c r="V147" i="1" a="1"/>
  <c r="V147" i="1" s="1"/>
  <c r="V146" i="1" a="1"/>
  <c r="V146" i="1" s="1"/>
  <c r="V145" i="1" a="1"/>
  <c r="V145" i="1" s="1"/>
  <c r="U145" i="1" a="1"/>
  <c r="U145" i="1" s="1"/>
  <c r="V144" i="1" a="1"/>
  <c r="V144" i="1" s="1"/>
  <c r="V143" i="1" a="1"/>
  <c r="V143" i="1" s="1"/>
  <c r="V142" i="1" a="1"/>
  <c r="V142" i="1" s="1"/>
  <c r="V141" i="1" a="1"/>
  <c r="V141" i="1" s="1"/>
  <c r="V140" i="1" a="1"/>
  <c r="V140" i="1" s="1"/>
  <c r="V139" i="1" a="1"/>
  <c r="V139" i="1" s="1"/>
  <c r="V138" i="1" a="1"/>
  <c r="V138" i="1" s="1"/>
  <c r="U138" i="1" a="1"/>
  <c r="U138" i="1" s="1"/>
  <c r="V137" i="1" a="1"/>
  <c r="V137" i="1" s="1"/>
  <c r="U137" i="1" a="1"/>
  <c r="U137" i="1" s="1"/>
  <c r="V136" i="1" a="1"/>
  <c r="V136" i="1" s="1"/>
  <c r="U136" i="1" a="1"/>
  <c r="U136" i="1" s="1"/>
  <c r="V135" i="1" a="1"/>
  <c r="V135" i="1" s="1"/>
  <c r="V134" i="1" a="1"/>
  <c r="V134" i="1" s="1"/>
  <c r="V133" i="1" a="1"/>
  <c r="V133" i="1" s="1"/>
  <c r="V132" i="1" a="1"/>
  <c r="V132" i="1" s="1"/>
  <c r="V131" i="1" a="1"/>
  <c r="V131" i="1" s="1"/>
  <c r="U131" i="1" a="1"/>
  <c r="U131" i="1" s="1"/>
  <c r="V130" i="1" a="1"/>
  <c r="V130" i="1" s="1"/>
  <c r="V129" i="1" a="1"/>
  <c r="V129" i="1" s="1"/>
  <c r="V128" i="1" a="1"/>
  <c r="V128" i="1" s="1"/>
  <c r="V127" i="1" a="1"/>
  <c r="V127" i="1" s="1"/>
  <c r="V126" i="1" a="1"/>
  <c r="V126" i="1" s="1"/>
  <c r="U126" i="1" a="1"/>
  <c r="U126" i="1" s="1"/>
  <c r="V125" i="1" a="1"/>
  <c r="V125" i="1" s="1"/>
  <c r="U125" i="1" a="1"/>
  <c r="U125" i="1" s="1"/>
  <c r="V124" i="1" a="1"/>
  <c r="V124" i="1" s="1"/>
  <c r="U124" i="1" a="1"/>
  <c r="U124" i="1" s="1"/>
  <c r="V123" i="1" a="1"/>
  <c r="V123" i="1" s="1"/>
  <c r="V122" i="1" a="1"/>
  <c r="V122" i="1" s="1"/>
  <c r="V121" i="1" a="1"/>
  <c r="V121" i="1" s="1"/>
  <c r="V120" i="1" a="1"/>
  <c r="V120" i="1" s="1"/>
  <c r="V119" i="1" a="1"/>
  <c r="V119" i="1" s="1"/>
  <c r="V118" i="1" a="1"/>
  <c r="V118" i="1" s="1"/>
  <c r="V117" i="1" a="1"/>
  <c r="V117" i="1" s="1"/>
  <c r="U117" i="1" a="1"/>
  <c r="U117" i="1" s="1"/>
  <c r="V116" i="1" a="1"/>
  <c r="V116" i="1" s="1"/>
  <c r="V115" i="1" a="1"/>
  <c r="V115" i="1" s="1"/>
  <c r="V114" i="1" a="1"/>
  <c r="V114" i="1" s="1"/>
  <c r="U114" i="1" a="1"/>
  <c r="U114" i="1" s="1"/>
  <c r="V113" i="1" a="1"/>
  <c r="V113" i="1" s="1"/>
  <c r="U113" i="1" a="1"/>
  <c r="U113" i="1" s="1"/>
  <c r="V112" i="1" a="1"/>
  <c r="V112" i="1" s="1"/>
  <c r="U112" i="1" a="1"/>
  <c r="U112" i="1" s="1"/>
  <c r="V111" i="1" a="1"/>
  <c r="V111" i="1" s="1"/>
  <c r="V110" i="1" a="1"/>
  <c r="V110" i="1" s="1"/>
  <c r="V109" i="1" a="1"/>
  <c r="V109" i="1" s="1"/>
  <c r="V108" i="1" a="1"/>
  <c r="V108" i="1" s="1"/>
  <c r="V107" i="1" a="1"/>
  <c r="V107" i="1" s="1"/>
  <c r="V106" i="1" a="1"/>
  <c r="V106" i="1" s="1"/>
  <c r="U106" i="1" a="1"/>
  <c r="U106" i="1" s="1"/>
  <c r="V105" i="1" a="1"/>
  <c r="V105" i="1" s="1"/>
  <c r="V104" i="1" a="1"/>
  <c r="V104" i="1" s="1"/>
  <c r="V103" i="1" a="1"/>
  <c r="V103" i="1" s="1"/>
  <c r="V102" i="1" a="1"/>
  <c r="V102" i="1" s="1"/>
  <c r="U102" i="1" a="1"/>
  <c r="U102" i="1" s="1"/>
  <c r="V101" i="1" a="1"/>
  <c r="V101" i="1" s="1"/>
  <c r="U101" i="1" a="1"/>
  <c r="U101" i="1" s="1"/>
  <c r="V100" i="1" a="1"/>
  <c r="V100" i="1" s="1"/>
  <c r="U100" i="1" a="1"/>
  <c r="U100" i="1" s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V89" i="1"/>
  <c r="V88" i="1"/>
  <c r="V87" i="1"/>
  <c r="U87" i="1"/>
  <c r="V86" i="1"/>
  <c r="V85" i="1"/>
  <c r="V84" i="1"/>
  <c r="V83" i="1"/>
  <c r="U83" i="1"/>
  <c r="V82" i="1"/>
  <c r="U79" i="1" a="1"/>
  <c r="U79" i="1" s="1"/>
  <c r="V77" i="1" a="1"/>
  <c r="V77" i="1" s="1"/>
  <c r="U77" i="1" a="1"/>
  <c r="U77" i="1" s="1"/>
  <c r="V70" i="1" a="1"/>
  <c r="V70" i="1" s="1"/>
  <c r="V49" i="1" a="1"/>
  <c r="V49" i="1" s="1"/>
  <c r="V48" i="1" a="1"/>
  <c r="V48" i="1" s="1"/>
  <c r="V47" i="1" a="1"/>
  <c r="V47" i="1" s="1"/>
  <c r="V46" i="1" a="1"/>
  <c r="V46" i="1" s="1"/>
  <c r="V45" i="1" a="1"/>
  <c r="V45" i="1" s="1"/>
  <c r="V44" i="1" a="1"/>
  <c r="V44" i="1" s="1"/>
  <c r="V43" i="1" a="1"/>
  <c r="V43" i="1" s="1"/>
  <c r="V42" i="1" a="1"/>
  <c r="V42" i="1" s="1"/>
  <c r="V41" i="1" a="1"/>
  <c r="V41" i="1" s="1"/>
  <c r="V40" i="1" a="1"/>
  <c r="V40" i="1" s="1"/>
  <c r="V39" i="1" a="1"/>
  <c r="V39" i="1" s="1"/>
  <c r="V38" i="1" a="1"/>
  <c r="V38" i="1" s="1"/>
  <c r="V37" i="1" a="1"/>
  <c r="V37" i="1" s="1"/>
  <c r="V36" i="1" a="1"/>
  <c r="V36" i="1" s="1"/>
  <c r="V35" i="1" a="1"/>
  <c r="V35" i="1" s="1"/>
  <c r="V34" i="1" a="1"/>
  <c r="V34" i="1" s="1"/>
  <c r="V33" i="1" a="1"/>
  <c r="V33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27" i="1" a="1"/>
  <c r="V27" i="1" s="1"/>
  <c r="V26" i="1" a="1"/>
  <c r="V26" i="1" s="1"/>
  <c r="V25" i="1" a="1"/>
  <c r="V25" i="1" s="1"/>
  <c r="V24" i="1" a="1"/>
  <c r="V24" i="1" s="1"/>
  <c r="V23" i="1" a="1"/>
  <c r="V23" i="1" s="1"/>
  <c r="V22" i="1" a="1"/>
  <c r="V22" i="1" s="1"/>
  <c r="V21" i="1" a="1"/>
  <c r="V21" i="1" s="1"/>
  <c r="V20" i="1" a="1"/>
  <c r="V20" i="1" s="1"/>
  <c r="V19" i="1" a="1"/>
  <c r="V19" i="1" s="1"/>
  <c r="V18" i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  <c r="V2" i="1" a="1"/>
  <c r="V2" i="1" s="1"/>
  <c r="V195" i="13" a="1"/>
  <c r="V195" i="13" s="1"/>
  <c r="V194" i="13" a="1"/>
  <c r="V194" i="13" s="1"/>
  <c r="V193" i="13" a="1"/>
  <c r="V193" i="13" s="1"/>
  <c r="V192" i="13" a="1"/>
  <c r="V192" i="13" s="1"/>
  <c r="V191" i="13" a="1"/>
  <c r="V191" i="13" s="1"/>
  <c r="V190" i="13" a="1"/>
  <c r="V190" i="13" s="1"/>
  <c r="V189" i="13" a="1"/>
  <c r="V189" i="13" s="1"/>
  <c r="V188" i="13" a="1"/>
  <c r="V188" i="13" s="1"/>
  <c r="V187" i="13" a="1"/>
  <c r="V187" i="13" s="1"/>
  <c r="V186" i="13" a="1"/>
  <c r="V186" i="13" s="1"/>
  <c r="V185" i="13" a="1"/>
  <c r="V185" i="13" s="1"/>
  <c r="V184" i="13" a="1"/>
  <c r="V184" i="13" s="1"/>
  <c r="V183" i="13" a="1"/>
  <c r="V183" i="13" s="1"/>
  <c r="V182" i="13" a="1"/>
  <c r="V182" i="13" s="1"/>
  <c r="V181" i="13" a="1"/>
  <c r="V181" i="13" s="1"/>
  <c r="V180" i="13" a="1"/>
  <c r="V180" i="13" s="1"/>
  <c r="V179" i="13" a="1"/>
  <c r="V179" i="13" s="1"/>
  <c r="V178" i="13" a="1"/>
  <c r="V178" i="13" s="1"/>
  <c r="V177" i="13" a="1"/>
  <c r="V177" i="13" s="1"/>
  <c r="V176" i="13" a="1"/>
  <c r="V176" i="13" s="1"/>
  <c r="V175" i="13" a="1"/>
  <c r="V175" i="13" s="1"/>
  <c r="V174" i="13" a="1"/>
  <c r="V174" i="13" s="1"/>
  <c r="V173" i="13" a="1"/>
  <c r="V173" i="13" s="1"/>
  <c r="V172" i="13" a="1"/>
  <c r="V172" i="13" s="1"/>
  <c r="V171" i="13" a="1"/>
  <c r="V171" i="13" s="1"/>
  <c r="V170" i="13" a="1"/>
  <c r="V170" i="13" s="1"/>
  <c r="V169" i="13" a="1"/>
  <c r="V169" i="13" s="1"/>
  <c r="V168" i="13" a="1"/>
  <c r="V168" i="13" s="1"/>
  <c r="V167" i="13" a="1"/>
  <c r="V167" i="13" s="1"/>
  <c r="V166" i="13" a="1"/>
  <c r="V166" i="13" s="1"/>
  <c r="V165" i="13" a="1"/>
  <c r="V165" i="13" s="1"/>
  <c r="V164" i="13" a="1"/>
  <c r="V164" i="13" s="1"/>
  <c r="V163" i="13" a="1"/>
  <c r="V163" i="13" s="1"/>
  <c r="V162" i="13" a="1"/>
  <c r="V162" i="13" s="1"/>
  <c r="V161" i="13" a="1"/>
  <c r="V161" i="13" s="1"/>
  <c r="V160" i="13" a="1"/>
  <c r="V160" i="13" s="1"/>
  <c r="V159" i="13" a="1"/>
  <c r="V159" i="13" s="1"/>
  <c r="V158" i="13" a="1"/>
  <c r="V158" i="13" s="1"/>
  <c r="V157" i="13" a="1"/>
  <c r="V157" i="13" s="1"/>
  <c r="V156" i="13" a="1"/>
  <c r="V156" i="13" s="1"/>
  <c r="V155" i="13" a="1"/>
  <c r="V155" i="13" s="1"/>
  <c r="V154" i="13" a="1"/>
  <c r="V154" i="13" s="1"/>
  <c r="V153" i="13" a="1"/>
  <c r="V153" i="13" s="1"/>
  <c r="V152" i="13" a="1"/>
  <c r="V152" i="13" s="1"/>
  <c r="V151" i="13" a="1"/>
  <c r="V151" i="13" s="1"/>
  <c r="V150" i="13" a="1"/>
  <c r="V150" i="13" s="1"/>
  <c r="V149" i="13" a="1"/>
  <c r="V149" i="13" s="1"/>
  <c r="V148" i="13" a="1"/>
  <c r="V148" i="13" s="1"/>
  <c r="V147" i="13" a="1"/>
  <c r="V147" i="13" s="1"/>
  <c r="V146" i="13" a="1"/>
  <c r="V146" i="13" s="1"/>
  <c r="V145" i="13" a="1"/>
  <c r="V145" i="13" s="1"/>
  <c r="V144" i="13" a="1"/>
  <c r="V144" i="13" s="1"/>
  <c r="V143" i="13" a="1"/>
  <c r="V143" i="13" s="1"/>
  <c r="V142" i="13" a="1"/>
  <c r="V142" i="13" s="1"/>
  <c r="V141" i="13" a="1"/>
  <c r="V141" i="13" s="1"/>
  <c r="V140" i="13" a="1"/>
  <c r="V140" i="13" s="1"/>
  <c r="V139" i="13" a="1"/>
  <c r="V139" i="13" s="1"/>
  <c r="V138" i="13" a="1"/>
  <c r="V138" i="13" s="1"/>
  <c r="V137" i="13" a="1"/>
  <c r="V137" i="13" s="1"/>
  <c r="V136" i="13" a="1"/>
  <c r="V136" i="13" s="1"/>
  <c r="V135" i="13" a="1"/>
  <c r="V135" i="13" s="1"/>
  <c r="V134" i="13" a="1"/>
  <c r="V134" i="13" s="1"/>
  <c r="V133" i="13" a="1"/>
  <c r="V133" i="13" s="1"/>
  <c r="V132" i="13" a="1"/>
  <c r="V132" i="13" s="1"/>
  <c r="V131" i="13" a="1"/>
  <c r="V131" i="13" s="1"/>
  <c r="V130" i="13" a="1"/>
  <c r="V130" i="13" s="1"/>
  <c r="V129" i="13" a="1"/>
  <c r="V129" i="13" s="1"/>
  <c r="V128" i="13" a="1"/>
  <c r="V128" i="13" s="1"/>
  <c r="V127" i="13" a="1"/>
  <c r="V127" i="13" s="1"/>
  <c r="V126" i="13" a="1"/>
  <c r="V126" i="13" s="1"/>
  <c r="V125" i="13" a="1"/>
  <c r="V125" i="13" s="1"/>
  <c r="V124" i="13" a="1"/>
  <c r="V124" i="13" s="1"/>
  <c r="V123" i="13" a="1"/>
  <c r="V123" i="13" s="1"/>
  <c r="V122" i="13" a="1"/>
  <c r="V122" i="13" s="1"/>
  <c r="V121" i="13" a="1"/>
  <c r="V121" i="13" s="1"/>
  <c r="V120" i="13" a="1"/>
  <c r="V120" i="13" s="1"/>
  <c r="V119" i="13" a="1"/>
  <c r="V119" i="13" s="1"/>
  <c r="V118" i="13" a="1"/>
  <c r="V118" i="13" s="1"/>
  <c r="V117" i="13" a="1"/>
  <c r="V117" i="13" s="1"/>
  <c r="V116" i="13" a="1"/>
  <c r="V116" i="13" s="1"/>
  <c r="V115" i="13" a="1"/>
  <c r="V115" i="13" s="1"/>
  <c r="V114" i="13" a="1"/>
  <c r="V114" i="13" s="1"/>
  <c r="V113" i="13" a="1"/>
  <c r="V113" i="13" s="1"/>
  <c r="V112" i="13" a="1"/>
  <c r="V112" i="13" s="1"/>
  <c r="V111" i="13" a="1"/>
  <c r="V111" i="13" s="1"/>
  <c r="V110" i="13" a="1"/>
  <c r="V110" i="13" s="1"/>
  <c r="V109" i="13" a="1"/>
  <c r="V109" i="13" s="1"/>
  <c r="V108" i="13" a="1"/>
  <c r="V108" i="13" s="1"/>
  <c r="V107" i="13" a="1"/>
  <c r="V107" i="13" s="1"/>
  <c r="V106" i="13" a="1"/>
  <c r="V106" i="13" s="1"/>
  <c r="V105" i="13" a="1"/>
  <c r="V105" i="13" s="1"/>
  <c r="V104" i="13" a="1"/>
  <c r="V104" i="13" s="1"/>
  <c r="V103" i="13" a="1"/>
  <c r="V103" i="13" s="1"/>
  <c r="V102" i="13" a="1"/>
  <c r="V102" i="13" s="1"/>
  <c r="V101" i="13" a="1"/>
  <c r="V101" i="13" s="1"/>
  <c r="V100" i="13" a="1"/>
  <c r="V100" i="13" s="1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U195" i="13" a="1"/>
  <c r="U195" i="13" s="1"/>
  <c r="U187" i="13" a="1"/>
  <c r="U187" i="13" s="1"/>
  <c r="U186" i="13" a="1"/>
  <c r="U186" i="13" s="1"/>
  <c r="U185" i="13" a="1"/>
  <c r="U185" i="13" s="1"/>
  <c r="U184" i="13" a="1"/>
  <c r="U184" i="13" s="1"/>
  <c r="U179" i="13" a="1"/>
  <c r="U179" i="13" s="1"/>
  <c r="U174" i="13" a="1"/>
  <c r="U174" i="13" s="1"/>
  <c r="U173" i="13" a="1"/>
  <c r="U173" i="13" s="1"/>
  <c r="U172" i="13" a="1"/>
  <c r="U172" i="13" s="1"/>
  <c r="U171" i="13" a="1"/>
  <c r="U171" i="13" s="1"/>
  <c r="U163" i="13" a="1"/>
  <c r="U163" i="13" s="1"/>
  <c r="U162" i="13" a="1"/>
  <c r="U162" i="13" s="1"/>
  <c r="U161" i="13" a="1"/>
  <c r="U161" i="13" s="1"/>
  <c r="U160" i="13" a="1"/>
  <c r="U160" i="13" s="1"/>
  <c r="U155" i="13" a="1"/>
  <c r="U155" i="13" s="1"/>
  <c r="U150" i="13" a="1"/>
  <c r="U150" i="13" s="1"/>
  <c r="U149" i="13" a="1"/>
  <c r="U149" i="13" s="1"/>
  <c r="U148" i="13" a="1"/>
  <c r="U148" i="13" s="1"/>
  <c r="U147" i="13" a="1"/>
  <c r="U147" i="13" s="1"/>
  <c r="U139" i="13" a="1"/>
  <c r="U139" i="13" s="1"/>
  <c r="U138" i="13" a="1"/>
  <c r="U138" i="13" s="1"/>
  <c r="U137" i="13" a="1"/>
  <c r="U137" i="13" s="1"/>
  <c r="U136" i="13" a="1"/>
  <c r="U136" i="13" s="1"/>
  <c r="U131" i="13" a="1"/>
  <c r="U131" i="13" s="1"/>
  <c r="U126" i="13" a="1"/>
  <c r="U126" i="13" s="1"/>
  <c r="U125" i="13" a="1"/>
  <c r="U125" i="13" s="1"/>
  <c r="U124" i="13" a="1"/>
  <c r="U124" i="13" s="1"/>
  <c r="U123" i="13" a="1"/>
  <c r="U123" i="13" s="1"/>
  <c r="U115" i="13" a="1"/>
  <c r="U115" i="13" s="1"/>
  <c r="U114" i="13" a="1"/>
  <c r="U114" i="13" s="1"/>
  <c r="U113" i="13" a="1"/>
  <c r="U113" i="13" s="1"/>
  <c r="U112" i="13" a="1"/>
  <c r="U112" i="13" s="1"/>
  <c r="U107" i="13" a="1"/>
  <c r="U107" i="13" s="1"/>
  <c r="U102" i="13" a="1"/>
  <c r="U102" i="13" s="1"/>
  <c r="U101" i="13" a="1"/>
  <c r="U101" i="13" s="1"/>
  <c r="U100" i="13" a="1"/>
  <c r="U100" i="13" s="1"/>
  <c r="U99" i="13"/>
  <c r="U98" i="13"/>
  <c r="U97" i="13"/>
  <c r="U96" i="13"/>
  <c r="U95" i="13"/>
  <c r="U94" i="13"/>
  <c r="U93" i="13"/>
  <c r="U92" i="13"/>
  <c r="U91" i="13"/>
  <c r="U90" i="13"/>
  <c r="U83" i="13"/>
  <c r="U82" i="13"/>
  <c r="T195" i="13" a="1"/>
  <c r="T195" i="13" s="1"/>
  <c r="O195" i="13" a="1"/>
  <c r="O195" i="13" s="1"/>
  <c r="T194" i="13" a="1"/>
  <c r="T194" i="13" s="1"/>
  <c r="O194" i="13" a="1"/>
  <c r="O194" i="13" s="1"/>
  <c r="T193" i="13" a="1"/>
  <c r="T193" i="13" s="1"/>
  <c r="O193" i="13" a="1"/>
  <c r="O193" i="13" s="1"/>
  <c r="T192" i="13" a="1"/>
  <c r="T192" i="13" s="1"/>
  <c r="O192" i="13" a="1"/>
  <c r="O192" i="13" s="1"/>
  <c r="T191" i="13" a="1"/>
  <c r="T191" i="13" s="1"/>
  <c r="O191" i="13" a="1"/>
  <c r="O191" i="13" s="1"/>
  <c r="T190" i="13" a="1"/>
  <c r="T190" i="13" s="1"/>
  <c r="O190" i="13" a="1"/>
  <c r="O190" i="13" s="1"/>
  <c r="T189" i="13" a="1"/>
  <c r="T189" i="13" s="1"/>
  <c r="O189" i="13" a="1"/>
  <c r="O189" i="13" s="1"/>
  <c r="T188" i="13" a="1"/>
  <c r="T188" i="13" s="1"/>
  <c r="O188" i="13" a="1"/>
  <c r="O188" i="13" s="1"/>
  <c r="T187" i="13" a="1"/>
  <c r="T187" i="13" s="1"/>
  <c r="O187" i="13" a="1"/>
  <c r="O187" i="13" s="1"/>
  <c r="T186" i="13" a="1"/>
  <c r="T186" i="13" s="1"/>
  <c r="S186" i="13" a="1"/>
  <c r="S186" i="13" s="1"/>
  <c r="R186" i="13" a="1"/>
  <c r="R186" i="13" s="1"/>
  <c r="O186" i="13" a="1"/>
  <c r="O186" i="13" s="1"/>
  <c r="L186" i="13" a="1"/>
  <c r="L186" i="13" s="1"/>
  <c r="T185" i="13" a="1"/>
  <c r="T185" i="13" s="1"/>
  <c r="S185" i="13" a="1"/>
  <c r="S185" i="13" s="1"/>
  <c r="R185" i="13" a="1"/>
  <c r="R185" i="13" s="1"/>
  <c r="O185" i="13" a="1"/>
  <c r="O185" i="13" s="1"/>
  <c r="L185" i="13" a="1"/>
  <c r="L185" i="13" s="1"/>
  <c r="T184" i="13" a="1"/>
  <c r="T184" i="13" s="1"/>
  <c r="S184" i="13" a="1"/>
  <c r="S184" i="13" s="1"/>
  <c r="R184" i="13" a="1"/>
  <c r="R184" i="13" s="1"/>
  <c r="O184" i="13" a="1"/>
  <c r="O184" i="13" s="1"/>
  <c r="L184" i="13" a="1"/>
  <c r="L184" i="13" s="1"/>
  <c r="T183" i="13" a="1"/>
  <c r="T183" i="13" s="1"/>
  <c r="O183" i="13" a="1"/>
  <c r="O183" i="13" s="1"/>
  <c r="T182" i="13" a="1"/>
  <c r="T182" i="13" s="1"/>
  <c r="O182" i="13" a="1"/>
  <c r="O182" i="13" s="1"/>
  <c r="T181" i="13" a="1"/>
  <c r="T181" i="13" s="1"/>
  <c r="O181" i="13" a="1"/>
  <c r="O181" i="13" s="1"/>
  <c r="T180" i="13" a="1"/>
  <c r="T180" i="13" s="1"/>
  <c r="O180" i="13" a="1"/>
  <c r="O180" i="13" s="1"/>
  <c r="T179" i="13" a="1"/>
  <c r="T179" i="13" s="1"/>
  <c r="O179" i="13" a="1"/>
  <c r="O179" i="13" s="1"/>
  <c r="T178" i="13" a="1"/>
  <c r="T178" i="13" s="1"/>
  <c r="O178" i="13" a="1"/>
  <c r="O178" i="13" s="1"/>
  <c r="T177" i="13" a="1"/>
  <c r="T177" i="13" s="1"/>
  <c r="O177" i="13" a="1"/>
  <c r="O177" i="13" s="1"/>
  <c r="T176" i="13" a="1"/>
  <c r="T176" i="13" s="1"/>
  <c r="O176" i="13" a="1"/>
  <c r="O176" i="13" s="1"/>
  <c r="T175" i="13" a="1"/>
  <c r="T175" i="13" s="1"/>
  <c r="O175" i="13" a="1"/>
  <c r="O175" i="13" s="1"/>
  <c r="T174" i="13" a="1"/>
  <c r="T174" i="13" s="1"/>
  <c r="S174" i="13" a="1"/>
  <c r="S174" i="13" s="1"/>
  <c r="R174" i="13" a="1"/>
  <c r="R174" i="13" s="1"/>
  <c r="O174" i="13" a="1"/>
  <c r="O174" i="13" s="1"/>
  <c r="L174" i="13" a="1"/>
  <c r="L174" i="13" s="1"/>
  <c r="T173" i="13" a="1"/>
  <c r="T173" i="13" s="1"/>
  <c r="S173" i="13" a="1"/>
  <c r="S173" i="13" s="1"/>
  <c r="R173" i="13" a="1"/>
  <c r="R173" i="13" s="1"/>
  <c r="O173" i="13" a="1"/>
  <c r="O173" i="13" s="1"/>
  <c r="L173" i="13" a="1"/>
  <c r="L173" i="13" s="1"/>
  <c r="T172" i="13" a="1"/>
  <c r="T172" i="13" s="1"/>
  <c r="S172" i="13" a="1"/>
  <c r="S172" i="13" s="1"/>
  <c r="R172" i="13" a="1"/>
  <c r="R172" i="13" s="1"/>
  <c r="O172" i="13" a="1"/>
  <c r="O172" i="13" s="1"/>
  <c r="L172" i="13" a="1"/>
  <c r="L172" i="13" s="1"/>
  <c r="T171" i="13" a="1"/>
  <c r="T171" i="13" s="1"/>
  <c r="O171" i="13" a="1"/>
  <c r="O171" i="13" s="1"/>
  <c r="T170" i="13" a="1"/>
  <c r="T170" i="13" s="1"/>
  <c r="O170" i="13" a="1"/>
  <c r="O170" i="13" s="1"/>
  <c r="T169" i="13" a="1"/>
  <c r="T169" i="13" s="1"/>
  <c r="O169" i="13" a="1"/>
  <c r="O169" i="13" s="1"/>
  <c r="T168" i="13" a="1"/>
  <c r="T168" i="13" s="1"/>
  <c r="O168" i="13" a="1"/>
  <c r="O168" i="13" s="1"/>
  <c r="T167" i="13" a="1"/>
  <c r="T167" i="13" s="1"/>
  <c r="O167" i="13" a="1"/>
  <c r="O167" i="13" s="1"/>
  <c r="T166" i="13" a="1"/>
  <c r="T166" i="13" s="1"/>
  <c r="O166" i="13" a="1"/>
  <c r="O166" i="13" s="1"/>
  <c r="T165" i="13" a="1"/>
  <c r="T165" i="13" s="1"/>
  <c r="O165" i="13" a="1"/>
  <c r="O165" i="13" s="1"/>
  <c r="T164" i="13" a="1"/>
  <c r="T164" i="13" s="1"/>
  <c r="O164" i="13" a="1"/>
  <c r="O164" i="13" s="1"/>
  <c r="T163" i="13" a="1"/>
  <c r="T163" i="13" s="1"/>
  <c r="O163" i="13" a="1"/>
  <c r="O163" i="13" s="1"/>
  <c r="T162" i="13" a="1"/>
  <c r="T162" i="13" s="1"/>
  <c r="S162" i="13" a="1"/>
  <c r="S162" i="13" s="1"/>
  <c r="R162" i="13" a="1"/>
  <c r="R162" i="13" s="1"/>
  <c r="O162" i="13" a="1"/>
  <c r="O162" i="13" s="1"/>
  <c r="L162" i="13" a="1"/>
  <c r="L162" i="13" s="1"/>
  <c r="T161" i="13" a="1"/>
  <c r="T161" i="13" s="1"/>
  <c r="S161" i="13" a="1"/>
  <c r="S161" i="13" s="1"/>
  <c r="R161" i="13" a="1"/>
  <c r="R161" i="13" s="1"/>
  <c r="O161" i="13" a="1"/>
  <c r="O161" i="13" s="1"/>
  <c r="L161" i="13" a="1"/>
  <c r="L161" i="13" s="1"/>
  <c r="T160" i="13" a="1"/>
  <c r="T160" i="13" s="1"/>
  <c r="S160" i="13" a="1"/>
  <c r="S160" i="13" s="1"/>
  <c r="R160" i="13" a="1"/>
  <c r="R160" i="13" s="1"/>
  <c r="O160" i="13" a="1"/>
  <c r="O160" i="13" s="1"/>
  <c r="L160" i="13" a="1"/>
  <c r="L160" i="13" s="1"/>
  <c r="T159" i="13" a="1"/>
  <c r="T159" i="13" s="1"/>
  <c r="O159" i="13" a="1"/>
  <c r="O159" i="13" s="1"/>
  <c r="T158" i="13" a="1"/>
  <c r="T158" i="13" s="1"/>
  <c r="O158" i="13" a="1"/>
  <c r="O158" i="13" s="1"/>
  <c r="T157" i="13" a="1"/>
  <c r="T157" i="13" s="1"/>
  <c r="O157" i="13" a="1"/>
  <c r="O157" i="13" s="1"/>
  <c r="T156" i="13" a="1"/>
  <c r="T156" i="13" s="1"/>
  <c r="O156" i="13" a="1"/>
  <c r="O156" i="13" s="1"/>
  <c r="T155" i="13" a="1"/>
  <c r="T155" i="13" s="1"/>
  <c r="O155" i="13" a="1"/>
  <c r="O155" i="13" s="1"/>
  <c r="T154" i="13" a="1"/>
  <c r="T154" i="13" s="1"/>
  <c r="O154" i="13" a="1"/>
  <c r="O154" i="13" s="1"/>
  <c r="T153" i="13" a="1"/>
  <c r="T153" i="13" s="1"/>
  <c r="O153" i="13" a="1"/>
  <c r="O153" i="13" s="1"/>
  <c r="T152" i="13" a="1"/>
  <c r="T152" i="13" s="1"/>
  <c r="O152" i="13"/>
  <c r="O152" i="13" a="1"/>
  <c r="T151" i="13"/>
  <c r="T151" i="13" a="1"/>
  <c r="O151" i="13" a="1"/>
  <c r="O151" i="13" s="1"/>
  <c r="T150" i="13" a="1"/>
  <c r="T150" i="13" s="1"/>
  <c r="S150" i="13"/>
  <c r="S150" i="13" a="1"/>
  <c r="R150" i="13" a="1"/>
  <c r="R150" i="13" s="1"/>
  <c r="O150" i="13" a="1"/>
  <c r="O150" i="13" s="1"/>
  <c r="L150" i="13" a="1"/>
  <c r="L150" i="13" s="1"/>
  <c r="T149" i="13"/>
  <c r="T149" i="13" a="1"/>
  <c r="S149" i="13" a="1"/>
  <c r="S149" i="13" s="1"/>
  <c r="R149" i="13" a="1"/>
  <c r="R149" i="13" s="1"/>
  <c r="O149" i="13" a="1"/>
  <c r="O149" i="13" s="1"/>
  <c r="L149" i="13" a="1"/>
  <c r="L149" i="13" s="1"/>
  <c r="T148" i="13" a="1"/>
  <c r="T148" i="13" s="1"/>
  <c r="S148" i="13" a="1"/>
  <c r="S148" i="13" s="1"/>
  <c r="R148" i="13" a="1"/>
  <c r="R148" i="13" s="1"/>
  <c r="O148" i="13"/>
  <c r="O148" i="13" a="1"/>
  <c r="L148" i="13" a="1"/>
  <c r="L148" i="13" s="1"/>
  <c r="T147" i="13"/>
  <c r="T147" i="13" a="1"/>
  <c r="O147" i="13" a="1"/>
  <c r="O147" i="13" s="1"/>
  <c r="T146" i="13" a="1"/>
  <c r="T146" i="13" s="1"/>
  <c r="O146" i="13"/>
  <c r="O146" i="13" a="1"/>
  <c r="T145" i="13"/>
  <c r="T145" i="13" a="1"/>
  <c r="O145" i="13" a="1"/>
  <c r="O145" i="13" s="1"/>
  <c r="T144" i="13" a="1"/>
  <c r="T144" i="13" s="1"/>
  <c r="O144" i="13"/>
  <c r="O144" i="13" a="1"/>
  <c r="T143" i="13" a="1"/>
  <c r="T143" i="13" s="1"/>
  <c r="O143" i="13"/>
  <c r="O143" i="13" a="1"/>
  <c r="T142" i="13" a="1"/>
  <c r="T142" i="13" s="1"/>
  <c r="O142" i="13"/>
  <c r="O142" i="13" a="1"/>
  <c r="T141" i="13"/>
  <c r="T141" i="13" a="1"/>
  <c r="O141" i="13" a="1"/>
  <c r="O141" i="13" s="1"/>
  <c r="T140" i="13" a="1"/>
  <c r="T140" i="13" s="1"/>
  <c r="O140" i="13"/>
  <c r="O140" i="13" a="1"/>
  <c r="T139" i="13" a="1"/>
  <c r="T139" i="13" s="1"/>
  <c r="O139" i="13"/>
  <c r="O139" i="13" a="1"/>
  <c r="T138" i="13" a="1"/>
  <c r="T138" i="13" s="1"/>
  <c r="S138" i="13" a="1"/>
  <c r="S138" i="13" s="1"/>
  <c r="R138" i="13" a="1"/>
  <c r="R138" i="13" s="1"/>
  <c r="O138" i="13"/>
  <c r="O138" i="13" a="1"/>
  <c r="L138" i="13" a="1"/>
  <c r="L138" i="13" s="1"/>
  <c r="T137" i="13"/>
  <c r="T137" i="13" a="1"/>
  <c r="S137" i="13" a="1"/>
  <c r="S137" i="13" s="1"/>
  <c r="R137" i="13" a="1"/>
  <c r="R137" i="13" s="1"/>
  <c r="O137" i="13" a="1"/>
  <c r="O137" i="13" s="1"/>
  <c r="L137" i="13" a="1"/>
  <c r="L137" i="13" s="1"/>
  <c r="T136" i="13" a="1"/>
  <c r="T136" i="13" s="1"/>
  <c r="S136" i="13"/>
  <c r="S136" i="13" a="1"/>
  <c r="R136" i="13" a="1"/>
  <c r="R136" i="13" s="1"/>
  <c r="O136" i="13"/>
  <c r="O136" i="13" a="1"/>
  <c r="L136" i="13" a="1"/>
  <c r="L136" i="13" s="1"/>
  <c r="T135" i="13" a="1"/>
  <c r="T135" i="13" s="1"/>
  <c r="O135" i="13"/>
  <c r="O135" i="13" a="1"/>
  <c r="T134" i="13" a="1"/>
  <c r="T134" i="13" s="1"/>
  <c r="O134" i="13"/>
  <c r="O134" i="13" a="1"/>
  <c r="T133" i="13"/>
  <c r="T133" i="13" a="1"/>
  <c r="O133" i="13"/>
  <c r="O133" i="13" a="1"/>
  <c r="T132" i="13" a="1"/>
  <c r="T132" i="13" s="1"/>
  <c r="O132" i="13"/>
  <c r="O132" i="13" a="1"/>
  <c r="T131" i="13" a="1"/>
  <c r="T131" i="13" s="1"/>
  <c r="O131" i="13"/>
  <c r="O131" i="13" a="1"/>
  <c r="T130" i="13" a="1"/>
  <c r="T130" i="13" s="1"/>
  <c r="O130" i="13"/>
  <c r="O130" i="13" a="1"/>
  <c r="T129" i="13" a="1"/>
  <c r="T129" i="13" s="1"/>
  <c r="O129" i="13"/>
  <c r="O129" i="13" a="1"/>
  <c r="T128" i="13" a="1"/>
  <c r="T128" i="13" s="1"/>
  <c r="O128" i="13"/>
  <c r="O128" i="13" a="1"/>
  <c r="T127" i="13" a="1"/>
  <c r="T127" i="13" s="1"/>
  <c r="O127" i="13"/>
  <c r="O127" i="13" a="1"/>
  <c r="T126" i="13" a="1"/>
  <c r="T126" i="13" s="1"/>
  <c r="S126" i="13" a="1"/>
  <c r="S126" i="13" s="1"/>
  <c r="R126" i="13" a="1"/>
  <c r="R126" i="13" s="1"/>
  <c r="O126" i="13"/>
  <c r="O126" i="13" a="1"/>
  <c r="L126" i="13"/>
  <c r="L126" i="13" a="1"/>
  <c r="T125" i="13" a="1"/>
  <c r="T125" i="13" s="1"/>
  <c r="S125" i="13" a="1"/>
  <c r="S125" i="13" s="1"/>
  <c r="R125" i="13" a="1"/>
  <c r="R125" i="13" s="1"/>
  <c r="O125" i="13"/>
  <c r="O125" i="13" a="1"/>
  <c r="L125" i="13"/>
  <c r="L125" i="13" a="1"/>
  <c r="T124" i="13" a="1"/>
  <c r="T124" i="13" s="1"/>
  <c r="S124" i="13" a="1"/>
  <c r="S124" i="13" s="1"/>
  <c r="R124" i="13" a="1"/>
  <c r="R124" i="13" s="1"/>
  <c r="O124" i="13"/>
  <c r="O124" i="13" a="1"/>
  <c r="L124" i="13"/>
  <c r="L124" i="13" a="1"/>
  <c r="T123" i="13" a="1"/>
  <c r="T123" i="13" s="1"/>
  <c r="O123" i="13"/>
  <c r="O123" i="13" a="1"/>
  <c r="T122" i="13" a="1"/>
  <c r="T122" i="13" s="1"/>
  <c r="O122" i="13"/>
  <c r="O122" i="13" a="1"/>
  <c r="T121" i="13" a="1"/>
  <c r="T121" i="13" s="1"/>
  <c r="O121" i="13"/>
  <c r="O121" i="13" a="1"/>
  <c r="T120" i="13" a="1"/>
  <c r="T120" i="13" s="1"/>
  <c r="O120" i="13"/>
  <c r="O120" i="13" a="1"/>
  <c r="T119" i="13" a="1"/>
  <c r="T119" i="13" s="1"/>
  <c r="O119" i="13"/>
  <c r="O119" i="13" a="1"/>
  <c r="T118" i="13" a="1"/>
  <c r="T118" i="13" s="1"/>
  <c r="O118" i="13"/>
  <c r="O118" i="13" a="1"/>
  <c r="T117" i="13" a="1"/>
  <c r="T117" i="13" s="1"/>
  <c r="O117" i="13"/>
  <c r="O117" i="13" a="1"/>
  <c r="T116" i="13" a="1"/>
  <c r="T116" i="13" s="1"/>
  <c r="O116" i="13"/>
  <c r="O116" i="13" a="1"/>
  <c r="T115" i="13" a="1"/>
  <c r="T115" i="13" s="1"/>
  <c r="O115" i="13"/>
  <c r="O115" i="13" a="1"/>
  <c r="T114" i="13" a="1"/>
  <c r="T114" i="13" s="1"/>
  <c r="S114" i="13" a="1"/>
  <c r="S114" i="13" s="1"/>
  <c r="R114" i="13" a="1"/>
  <c r="R114" i="13" s="1"/>
  <c r="O114" i="13"/>
  <c r="O114" i="13" a="1"/>
  <c r="L114" i="13"/>
  <c r="L114" i="13" a="1"/>
  <c r="T113" i="13" a="1"/>
  <c r="T113" i="13" s="1"/>
  <c r="S113" i="13" a="1"/>
  <c r="S113" i="13" s="1"/>
  <c r="R113" i="13" a="1"/>
  <c r="R113" i="13" s="1"/>
  <c r="O113" i="13"/>
  <c r="O113" i="13" a="1"/>
  <c r="L113" i="13"/>
  <c r="L113" i="13" a="1"/>
  <c r="T112" i="13" a="1"/>
  <c r="T112" i="13" s="1"/>
  <c r="S112" i="13" a="1"/>
  <c r="S112" i="13" s="1"/>
  <c r="R112" i="13" a="1"/>
  <c r="R112" i="13" s="1"/>
  <c r="O112" i="13"/>
  <c r="O112" i="13" a="1"/>
  <c r="L112" i="13"/>
  <c r="L112" i="13" a="1"/>
  <c r="T111" i="13" a="1"/>
  <c r="T111" i="13" s="1"/>
  <c r="O111" i="13"/>
  <c r="O111" i="13" a="1"/>
  <c r="T110" i="13" a="1"/>
  <c r="T110" i="13" s="1"/>
  <c r="O110" i="13"/>
  <c r="O110" i="13" a="1"/>
  <c r="T109" i="13" a="1"/>
  <c r="T109" i="13" s="1"/>
  <c r="O109" i="13"/>
  <c r="O109" i="13" a="1"/>
  <c r="T108" i="13" a="1"/>
  <c r="T108" i="13" s="1"/>
  <c r="O108" i="13"/>
  <c r="O108" i="13" a="1"/>
  <c r="T107" i="13" a="1"/>
  <c r="T107" i="13" s="1"/>
  <c r="O107" i="13"/>
  <c r="O107" i="13" a="1"/>
  <c r="T106" i="13" a="1"/>
  <c r="T106" i="13" s="1"/>
  <c r="O106" i="13"/>
  <c r="O106" i="13" a="1"/>
  <c r="T105" i="13" a="1"/>
  <c r="T105" i="13" s="1"/>
  <c r="O105" i="13"/>
  <c r="O105" i="13" a="1"/>
  <c r="T104" i="13" a="1"/>
  <c r="T104" i="13" s="1"/>
  <c r="O104" i="13"/>
  <c r="O104" i="13" a="1"/>
  <c r="T103" i="13" a="1"/>
  <c r="T103" i="13" s="1"/>
  <c r="O103" i="13"/>
  <c r="O103" i="13" a="1"/>
  <c r="T102" i="13" a="1"/>
  <c r="T102" i="13" s="1"/>
  <c r="S102" i="13" a="1"/>
  <c r="S102" i="13" s="1"/>
  <c r="R102" i="13" a="1"/>
  <c r="R102" i="13" s="1"/>
  <c r="O102" i="13"/>
  <c r="O102" i="13" a="1"/>
  <c r="L102" i="13"/>
  <c r="L102" i="13" a="1"/>
  <c r="T101" i="13" a="1"/>
  <c r="T101" i="13" s="1"/>
  <c r="S101" i="13" a="1"/>
  <c r="S101" i="13" s="1"/>
  <c r="R101" i="13" a="1"/>
  <c r="R101" i="13" s="1"/>
  <c r="O101" i="13"/>
  <c r="O101" i="13" a="1"/>
  <c r="L101" i="13"/>
  <c r="L101" i="13" a="1"/>
  <c r="T100" i="13" a="1"/>
  <c r="T100" i="13" s="1"/>
  <c r="S100" i="13" a="1"/>
  <c r="S100" i="13" s="1"/>
  <c r="R100" i="13" a="1"/>
  <c r="R100" i="13" s="1"/>
  <c r="O100" i="13"/>
  <c r="O100" i="13" a="1"/>
  <c r="L100" i="13"/>
  <c r="L100" i="13" a="1"/>
  <c r="V81" i="13" a="1"/>
  <c r="V81" i="13" s="1"/>
  <c r="H81" i="13"/>
  <c r="H81" i="13" a="1"/>
  <c r="U80" i="13" a="1"/>
  <c r="U80" i="13" s="1"/>
  <c r="H80" i="13"/>
  <c r="H80" i="13" a="1"/>
  <c r="U79" i="13" a="1"/>
  <c r="U79" i="13" s="1"/>
  <c r="H79" i="13"/>
  <c r="H79" i="13" a="1"/>
  <c r="S78" i="13" a="1"/>
  <c r="S78" i="13" s="1"/>
  <c r="H78" i="13"/>
  <c r="H78" i="13" a="1"/>
  <c r="T77" i="13" a="1"/>
  <c r="T77" i="13" s="1"/>
  <c r="S77" i="13" a="1"/>
  <c r="S77" i="13" s="1"/>
  <c r="H77" i="13"/>
  <c r="H77" i="13" a="1"/>
  <c r="H76" i="13"/>
  <c r="H76" i="13" a="1"/>
  <c r="H75" i="13"/>
  <c r="H75" i="13" a="1"/>
  <c r="H74" i="13"/>
  <c r="H74" i="13" a="1"/>
  <c r="S73" i="13" a="1"/>
  <c r="S73" i="13" s="1"/>
  <c r="H73" i="13"/>
  <c r="H73" i="13" a="1"/>
  <c r="U72" i="13" a="1"/>
  <c r="U72" i="13" s="1"/>
  <c r="H72" i="13"/>
  <c r="H72" i="13" a="1"/>
  <c r="V71" i="13" a="1"/>
  <c r="V71" i="13" s="1"/>
  <c r="H71" i="13"/>
  <c r="H71" i="13" a="1"/>
  <c r="H70" i="13"/>
  <c r="H70" i="13" a="1"/>
  <c r="S69" i="13" a="1"/>
  <c r="S69" i="13" s="1"/>
  <c r="H69" i="13"/>
  <c r="H69" i="13" a="1"/>
  <c r="H68" i="13"/>
  <c r="H68" i="13" a="1"/>
  <c r="H67" i="13"/>
  <c r="H67" i="13" a="1"/>
  <c r="H66" i="13"/>
  <c r="H66" i="13" a="1"/>
  <c r="H65" i="13"/>
  <c r="H65" i="13" a="1"/>
  <c r="H64" i="13"/>
  <c r="H64" i="13" a="1"/>
  <c r="H63" i="13"/>
  <c r="H63" i="13" a="1"/>
  <c r="H62" i="13"/>
  <c r="H62" i="13" a="1"/>
  <c r="H61" i="13"/>
  <c r="H61" i="13" a="1"/>
  <c r="H60" i="13"/>
  <c r="H60" i="13" a="1"/>
  <c r="H59" i="13"/>
  <c r="H59" i="13" a="1"/>
  <c r="H58" i="13"/>
  <c r="H58" i="13" a="1"/>
  <c r="H57" i="13"/>
  <c r="H57" i="13" a="1"/>
  <c r="H56" i="13"/>
  <c r="H56" i="13" a="1"/>
  <c r="H55" i="13"/>
  <c r="H55" i="13" a="1"/>
  <c r="H54" i="13"/>
  <c r="H54" i="13" a="1"/>
  <c r="H53" i="13"/>
  <c r="H53" i="13" a="1"/>
  <c r="H52" i="13"/>
  <c r="H52" i="13" a="1"/>
  <c r="H51" i="13"/>
  <c r="H51" i="13" a="1"/>
  <c r="H50" i="13" a="1"/>
  <c r="H50" i="13" s="1"/>
  <c r="V49" i="13" a="1"/>
  <c r="V49" i="13" s="1"/>
  <c r="T49" i="13" a="1"/>
  <c r="T49" i="13" s="1"/>
  <c r="I49" i="13" a="1"/>
  <c r="I49" i="13" s="1"/>
  <c r="V48" i="13" a="1"/>
  <c r="V48" i="13" s="1"/>
  <c r="T48" i="13" a="1"/>
  <c r="T48" i="13" s="1"/>
  <c r="I48" i="13" a="1"/>
  <c r="I48" i="13" s="1"/>
  <c r="V47" i="13" a="1"/>
  <c r="V47" i="13" s="1"/>
  <c r="T47" i="13" a="1"/>
  <c r="T47" i="13" s="1"/>
  <c r="I47" i="13" a="1"/>
  <c r="I47" i="13" s="1"/>
  <c r="V46" i="13" a="1"/>
  <c r="V46" i="13" s="1"/>
  <c r="T46" i="13" a="1"/>
  <c r="T46" i="13" s="1"/>
  <c r="I46" i="13" a="1"/>
  <c r="I46" i="13" s="1"/>
  <c r="V45" i="13" a="1"/>
  <c r="V45" i="13" s="1"/>
  <c r="T45" i="13" a="1"/>
  <c r="T45" i="13" s="1"/>
  <c r="I45" i="13" a="1"/>
  <c r="I45" i="13" s="1"/>
  <c r="V44" i="13" a="1"/>
  <c r="V44" i="13" s="1"/>
  <c r="T44" i="13" a="1"/>
  <c r="T44" i="13" s="1"/>
  <c r="I44" i="13" a="1"/>
  <c r="I44" i="13" s="1"/>
  <c r="V43" i="13" a="1"/>
  <c r="V43" i="13" s="1"/>
  <c r="T43" i="13" a="1"/>
  <c r="T43" i="13" s="1"/>
  <c r="I43" i="13" a="1"/>
  <c r="I43" i="13" s="1"/>
  <c r="V42" i="13" a="1"/>
  <c r="V42" i="13" s="1"/>
  <c r="T42" i="13" a="1"/>
  <c r="T42" i="13" s="1"/>
  <c r="I42" i="13" a="1"/>
  <c r="I42" i="13" s="1"/>
  <c r="V41" i="13" a="1"/>
  <c r="V41" i="13" s="1"/>
  <c r="T41" i="13" a="1"/>
  <c r="T41" i="13" s="1"/>
  <c r="I41" i="13" a="1"/>
  <c r="I41" i="13" s="1"/>
  <c r="V40" i="13" a="1"/>
  <c r="V40" i="13" s="1"/>
  <c r="T40" i="13" a="1"/>
  <c r="T40" i="13" s="1"/>
  <c r="I40" i="13" a="1"/>
  <c r="I40" i="13" s="1"/>
  <c r="V39" i="13" a="1"/>
  <c r="V39" i="13" s="1"/>
  <c r="T39" i="13" a="1"/>
  <c r="T39" i="13" s="1"/>
  <c r="I39" i="13" a="1"/>
  <c r="I39" i="13" s="1"/>
  <c r="V38" i="13" a="1"/>
  <c r="V38" i="13" s="1"/>
  <c r="T38" i="13" a="1"/>
  <c r="T38" i="13" s="1"/>
  <c r="I38" i="13" a="1"/>
  <c r="I38" i="13" s="1"/>
  <c r="V37" i="13" a="1"/>
  <c r="V37" i="13" s="1"/>
  <c r="T37" i="13" a="1"/>
  <c r="T37" i="13" s="1"/>
  <c r="I37" i="13" a="1"/>
  <c r="I37" i="13" s="1"/>
  <c r="V36" i="13" a="1"/>
  <c r="V36" i="13" s="1"/>
  <c r="T36" i="13" a="1"/>
  <c r="T36" i="13" s="1"/>
  <c r="I36" i="13" a="1"/>
  <c r="I36" i="13" s="1"/>
  <c r="V35" i="13" a="1"/>
  <c r="V35" i="13" s="1"/>
  <c r="T35" i="13" a="1"/>
  <c r="T35" i="13" s="1"/>
  <c r="I35" i="13" a="1"/>
  <c r="I35" i="13" s="1"/>
  <c r="V34" i="13" a="1"/>
  <c r="V34" i="13" s="1"/>
  <c r="T34" i="13" a="1"/>
  <c r="T34" i="13" s="1"/>
  <c r="S34" i="13" a="1"/>
  <c r="S34" i="13" s="1"/>
  <c r="I34" i="13" a="1"/>
  <c r="I34" i="13" s="1"/>
  <c r="V33" i="13" a="1"/>
  <c r="V33" i="13" s="1"/>
  <c r="T33" i="13" a="1"/>
  <c r="T33" i="13" s="1"/>
  <c r="I33" i="13" a="1"/>
  <c r="I33" i="13" s="1"/>
  <c r="V32" i="13" a="1"/>
  <c r="V32" i="13" s="1"/>
  <c r="T32" i="13" a="1"/>
  <c r="T32" i="13" s="1"/>
  <c r="I32" i="13" a="1"/>
  <c r="I32" i="13" s="1"/>
  <c r="V31" i="13" a="1"/>
  <c r="V31" i="13" s="1"/>
  <c r="T31" i="13" a="1"/>
  <c r="T31" i="13" s="1"/>
  <c r="I31" i="13" a="1"/>
  <c r="I31" i="13" s="1"/>
  <c r="V30" i="13" a="1"/>
  <c r="V30" i="13" s="1"/>
  <c r="T30" i="13" a="1"/>
  <c r="T30" i="13" s="1"/>
  <c r="I30" i="13" a="1"/>
  <c r="I30" i="13" s="1"/>
  <c r="V29" i="13" a="1"/>
  <c r="V29" i="13" s="1"/>
  <c r="T29" i="13" a="1"/>
  <c r="T29" i="13" s="1"/>
  <c r="I29" i="13" a="1"/>
  <c r="I29" i="13" s="1"/>
  <c r="V28" i="13" a="1"/>
  <c r="V28" i="13" s="1"/>
  <c r="T28" i="13" a="1"/>
  <c r="T28" i="13" s="1"/>
  <c r="I28" i="13" a="1"/>
  <c r="I28" i="13" s="1"/>
  <c r="V27" i="13" a="1"/>
  <c r="V27" i="13" s="1"/>
  <c r="T27" i="13" a="1"/>
  <c r="T27" i="13" s="1"/>
  <c r="I27" i="13" a="1"/>
  <c r="I27" i="13" s="1"/>
  <c r="V26" i="13" a="1"/>
  <c r="V26" i="13" s="1"/>
  <c r="T26" i="13" a="1"/>
  <c r="T26" i="13" s="1"/>
  <c r="S26" i="13" a="1"/>
  <c r="S26" i="13" s="1"/>
  <c r="I26" i="13" a="1"/>
  <c r="I26" i="13" s="1"/>
  <c r="V25" i="13" a="1"/>
  <c r="V25" i="13" s="1"/>
  <c r="T25" i="13" a="1"/>
  <c r="T25" i="13" s="1"/>
  <c r="I25" i="13" a="1"/>
  <c r="I25" i="13" s="1"/>
  <c r="V24" i="13" a="1"/>
  <c r="V24" i="13" s="1"/>
  <c r="T24" i="13" a="1"/>
  <c r="T24" i="13" s="1"/>
  <c r="I24" i="13" a="1"/>
  <c r="I24" i="13" s="1"/>
  <c r="V23" i="13" a="1"/>
  <c r="V23" i="13" s="1"/>
  <c r="T23" i="13" a="1"/>
  <c r="T23" i="13" s="1"/>
  <c r="I23" i="13" a="1"/>
  <c r="I23" i="13" s="1"/>
  <c r="V22" i="13" a="1"/>
  <c r="V22" i="13" s="1"/>
  <c r="T22" i="13" a="1"/>
  <c r="T22" i="13" s="1"/>
  <c r="I22" i="13" a="1"/>
  <c r="I22" i="13" s="1"/>
  <c r="V21" i="13" a="1"/>
  <c r="V21" i="13" s="1"/>
  <c r="T21" i="13" a="1"/>
  <c r="T21" i="13" s="1"/>
  <c r="I21" i="13" a="1"/>
  <c r="I21" i="13" s="1"/>
  <c r="V20" i="13" a="1"/>
  <c r="V20" i="13" s="1"/>
  <c r="T20" i="13" a="1"/>
  <c r="T20" i="13" s="1"/>
  <c r="I20" i="13" a="1"/>
  <c r="I20" i="13" s="1"/>
  <c r="V19" i="13" a="1"/>
  <c r="V19" i="13" s="1"/>
  <c r="T19" i="13" a="1"/>
  <c r="T19" i="13" s="1"/>
  <c r="I19" i="13" a="1"/>
  <c r="I19" i="13" s="1"/>
  <c r="V18" i="13" a="1"/>
  <c r="V18" i="13" s="1"/>
  <c r="T18" i="13" a="1"/>
  <c r="T18" i="13" s="1"/>
  <c r="I18" i="13" a="1"/>
  <c r="I18" i="13" s="1"/>
  <c r="V17" i="13" a="1"/>
  <c r="V17" i="13" s="1"/>
  <c r="T17" i="13" a="1"/>
  <c r="T17" i="13" s="1"/>
  <c r="I17" i="13" a="1"/>
  <c r="I17" i="13" s="1"/>
  <c r="V16" i="13" a="1"/>
  <c r="V16" i="13" s="1"/>
  <c r="T16" i="13" a="1"/>
  <c r="T16" i="13" s="1"/>
  <c r="I16" i="13" a="1"/>
  <c r="I16" i="13" s="1"/>
  <c r="V15" i="13" a="1"/>
  <c r="V15" i="13" s="1"/>
  <c r="T15" i="13" a="1"/>
  <c r="T15" i="13" s="1"/>
  <c r="I15" i="13" a="1"/>
  <c r="I15" i="13" s="1"/>
  <c r="V14" i="13" a="1"/>
  <c r="V14" i="13" s="1"/>
  <c r="T14" i="13" a="1"/>
  <c r="T14" i="13" s="1"/>
  <c r="I14" i="13" a="1"/>
  <c r="I14" i="13" s="1"/>
  <c r="V13" i="13" a="1"/>
  <c r="V13" i="13" s="1"/>
  <c r="T13" i="13" a="1"/>
  <c r="T13" i="13" s="1"/>
  <c r="I13" i="13" a="1"/>
  <c r="I13" i="13" s="1"/>
  <c r="V12" i="13" a="1"/>
  <c r="V12" i="13" s="1"/>
  <c r="T12" i="13" a="1"/>
  <c r="T12" i="13" s="1"/>
  <c r="I12" i="13" a="1"/>
  <c r="I12" i="13" s="1"/>
  <c r="V11" i="13" a="1"/>
  <c r="V11" i="13" s="1"/>
  <c r="T11" i="13" a="1"/>
  <c r="T11" i="13" s="1"/>
  <c r="I11" i="13" a="1"/>
  <c r="I11" i="13" s="1"/>
  <c r="V10" i="13" a="1"/>
  <c r="V10" i="13" s="1"/>
  <c r="T10" i="13" a="1"/>
  <c r="T10" i="13" s="1"/>
  <c r="I10" i="13" a="1"/>
  <c r="I10" i="13" s="1"/>
  <c r="V9" i="13" a="1"/>
  <c r="V9" i="13" s="1"/>
  <c r="T9" i="13" a="1"/>
  <c r="T9" i="13" s="1"/>
  <c r="I9" i="13" a="1"/>
  <c r="I9" i="13" s="1"/>
  <c r="V8" i="13" a="1"/>
  <c r="V8" i="13" s="1"/>
  <c r="T8" i="13" a="1"/>
  <c r="T8" i="13" s="1"/>
  <c r="I8" i="13" a="1"/>
  <c r="I8" i="13" s="1"/>
  <c r="V7" i="13" a="1"/>
  <c r="V7" i="13" s="1"/>
  <c r="T7" i="13" a="1"/>
  <c r="T7" i="13" s="1"/>
  <c r="S7" i="13" a="1"/>
  <c r="S7" i="13" s="1"/>
  <c r="I7" i="13" a="1"/>
  <c r="I7" i="13" s="1"/>
  <c r="V6" i="13" a="1"/>
  <c r="V6" i="13" s="1"/>
  <c r="T6" i="13" a="1"/>
  <c r="T6" i="13" s="1"/>
  <c r="I6" i="13" a="1"/>
  <c r="I6" i="13" s="1"/>
  <c r="V5" i="13" a="1"/>
  <c r="V5" i="13" s="1"/>
  <c r="T5" i="13" a="1"/>
  <c r="T5" i="13" s="1"/>
  <c r="I5" i="13" a="1"/>
  <c r="I5" i="13" s="1"/>
  <c r="V4" i="13" a="1"/>
  <c r="V4" i="13" s="1"/>
  <c r="T4" i="13" a="1"/>
  <c r="T4" i="13" s="1"/>
  <c r="I4" i="13" a="1"/>
  <c r="I4" i="13" s="1"/>
  <c r="V3" i="13" a="1"/>
  <c r="V3" i="13" s="1"/>
  <c r="T3" i="13" a="1"/>
  <c r="T3" i="13" s="1"/>
  <c r="I3" i="13" a="1"/>
  <c r="I3" i="13" s="1"/>
  <c r="V2" i="13" a="1"/>
  <c r="V2" i="13" s="1"/>
  <c r="T2" i="13" a="1"/>
  <c r="T2" i="13" s="1"/>
  <c r="I2" i="13" a="1"/>
  <c r="I2" i="13" s="1"/>
  <c r="J195" i="13"/>
  <c r="D195" i="13"/>
  <c r="B195" i="13"/>
  <c r="M194" i="13"/>
  <c r="J194" i="13"/>
  <c r="B194" i="13"/>
  <c r="M193" i="13"/>
  <c r="J193" i="13"/>
  <c r="B193" i="13"/>
  <c r="D193" i="13" s="1"/>
  <c r="M192" i="13"/>
  <c r="J192" i="13"/>
  <c r="B192" i="13"/>
  <c r="D192" i="13" s="1"/>
  <c r="J191" i="13"/>
  <c r="B191" i="13"/>
  <c r="D191" i="13" s="1"/>
  <c r="M190" i="13"/>
  <c r="J190" i="13"/>
  <c r="D190" i="13"/>
  <c r="B190" i="13"/>
  <c r="J189" i="13"/>
  <c r="B189" i="13"/>
  <c r="J188" i="13"/>
  <c r="D188" i="13"/>
  <c r="B188" i="13"/>
  <c r="J187" i="13"/>
  <c r="D187" i="13"/>
  <c r="B187" i="13"/>
  <c r="N186" i="13" a="1"/>
  <c r="N186" i="13" s="1"/>
  <c r="M186" i="13"/>
  <c r="J186" i="13"/>
  <c r="B186" i="13"/>
  <c r="N185" i="13" a="1"/>
  <c r="N185" i="13" s="1"/>
  <c r="M185" i="13"/>
  <c r="J185" i="13"/>
  <c r="B185" i="13"/>
  <c r="N184" i="13"/>
  <c r="N184" i="13" a="1"/>
  <c r="M184" i="13"/>
  <c r="J184" i="13"/>
  <c r="B184" i="13"/>
  <c r="D184" i="13" s="1"/>
  <c r="M183" i="13"/>
  <c r="J183" i="13"/>
  <c r="B183" i="13"/>
  <c r="D183" i="13" s="1"/>
  <c r="M182" i="13"/>
  <c r="J182" i="13"/>
  <c r="D182" i="13"/>
  <c r="B182" i="13"/>
  <c r="J181" i="13"/>
  <c r="B181" i="13"/>
  <c r="D181" i="13" s="1"/>
  <c r="J180" i="13"/>
  <c r="D180" i="13"/>
  <c r="B180" i="13"/>
  <c r="J179" i="13"/>
  <c r="B179" i="13"/>
  <c r="D179" i="13" s="1"/>
  <c r="M178" i="13"/>
  <c r="J178" i="13"/>
  <c r="D178" i="13"/>
  <c r="B178" i="13"/>
  <c r="J177" i="13"/>
  <c r="B177" i="13"/>
  <c r="D177" i="13" s="1"/>
  <c r="M176" i="13"/>
  <c r="J176" i="13"/>
  <c r="D176" i="13"/>
  <c r="B176" i="13"/>
  <c r="M175" i="13"/>
  <c r="J175" i="13"/>
  <c r="B175" i="13"/>
  <c r="D175" i="13" s="1"/>
  <c r="N174" i="13" a="1"/>
  <c r="N174" i="13" s="1"/>
  <c r="M174" i="13"/>
  <c r="J174" i="13"/>
  <c r="D174" i="13"/>
  <c r="B174" i="13"/>
  <c r="N173" i="13" a="1"/>
  <c r="N173" i="13" s="1"/>
  <c r="J173" i="13"/>
  <c r="B173" i="13"/>
  <c r="D173" i="13" s="1"/>
  <c r="N172" i="13" a="1"/>
  <c r="N172" i="13" s="1"/>
  <c r="J172" i="13"/>
  <c r="D172" i="13"/>
  <c r="B172" i="13"/>
  <c r="J171" i="13"/>
  <c r="D171" i="13"/>
  <c r="B171" i="13"/>
  <c r="M170" i="13"/>
  <c r="J170" i="13"/>
  <c r="D170" i="13"/>
  <c r="B170" i="13"/>
  <c r="J169" i="13"/>
  <c r="B169" i="13"/>
  <c r="D169" i="13" s="1"/>
  <c r="M168" i="13"/>
  <c r="J168" i="13"/>
  <c r="D168" i="13"/>
  <c r="B168" i="13"/>
  <c r="J167" i="13"/>
  <c r="B167" i="13"/>
  <c r="M166" i="13"/>
  <c r="J166" i="13"/>
  <c r="D166" i="13"/>
  <c r="B166" i="13"/>
  <c r="J165" i="13"/>
  <c r="B165" i="13"/>
  <c r="M164" i="13"/>
  <c r="J164" i="13"/>
  <c r="D164" i="13"/>
  <c r="B164" i="13"/>
  <c r="J163" i="13"/>
  <c r="B163" i="13"/>
  <c r="D163" i="13" s="1"/>
  <c r="N162" i="13" a="1"/>
  <c r="N162" i="13" s="1"/>
  <c r="J162" i="13"/>
  <c r="D162" i="13"/>
  <c r="B162" i="13"/>
  <c r="N161" i="13" a="1"/>
  <c r="N161" i="13" s="1"/>
  <c r="M161" i="13"/>
  <c r="J161" i="13"/>
  <c r="D161" i="13"/>
  <c r="B161" i="13"/>
  <c r="N160" i="13" a="1"/>
  <c r="N160" i="13" s="1"/>
  <c r="M160" i="13"/>
  <c r="J160" i="13"/>
  <c r="B160" i="13"/>
  <c r="M159" i="13"/>
  <c r="J159" i="13"/>
  <c r="B159" i="13"/>
  <c r="D159" i="13" s="1"/>
  <c r="M158" i="13"/>
  <c r="J158" i="13"/>
  <c r="D158" i="13"/>
  <c r="B158" i="13"/>
  <c r="J157" i="13"/>
  <c r="B157" i="13"/>
  <c r="J156" i="13"/>
  <c r="D156" i="13"/>
  <c r="B156" i="13"/>
  <c r="J155" i="13"/>
  <c r="B155" i="13"/>
  <c r="J154" i="13"/>
  <c r="D154" i="13"/>
  <c r="B154" i="13"/>
  <c r="M153" i="13"/>
  <c r="J153" i="13"/>
  <c r="B153" i="13"/>
  <c r="M152" i="13"/>
  <c r="J152" i="13"/>
  <c r="B152" i="13"/>
  <c r="J151" i="13"/>
  <c r="B151" i="13"/>
  <c r="D151" i="13" s="1"/>
  <c r="N150" i="13" a="1"/>
  <c r="N150" i="13" s="1"/>
  <c r="M150" i="13"/>
  <c r="J150" i="13"/>
  <c r="D150" i="13"/>
  <c r="B150" i="13"/>
  <c r="N149" i="13" a="1"/>
  <c r="N149" i="13" s="1"/>
  <c r="M149" i="13"/>
  <c r="J149" i="13"/>
  <c r="D149" i="13"/>
  <c r="B149" i="13"/>
  <c r="N148" i="13"/>
  <c r="N148" i="13" a="1"/>
  <c r="J148" i="13"/>
  <c r="D148" i="13"/>
  <c r="B148" i="13"/>
  <c r="J147" i="13"/>
  <c r="D147" i="13"/>
  <c r="B147" i="13"/>
  <c r="J146" i="13"/>
  <c r="D146" i="13"/>
  <c r="B146" i="13"/>
  <c r="M145" i="13"/>
  <c r="J145" i="13"/>
  <c r="D145" i="13"/>
  <c r="B145" i="13"/>
  <c r="M144" i="13"/>
  <c r="J144" i="13"/>
  <c r="B144" i="13"/>
  <c r="M143" i="13"/>
  <c r="J143" i="13"/>
  <c r="B143" i="13"/>
  <c r="J142" i="13"/>
  <c r="B142" i="13"/>
  <c r="M141" i="13"/>
  <c r="J141" i="13"/>
  <c r="D141" i="13"/>
  <c r="B141" i="13"/>
  <c r="M140" i="13"/>
  <c r="J140" i="13"/>
  <c r="B140" i="13"/>
  <c r="J139" i="13"/>
  <c r="D139" i="13"/>
  <c r="B139" i="13"/>
  <c r="N138" i="13" a="1"/>
  <c r="N138" i="13" s="1"/>
  <c r="J138" i="13"/>
  <c r="D138" i="13"/>
  <c r="B138" i="13"/>
  <c r="N137" i="13" a="1"/>
  <c r="N137" i="13" s="1"/>
  <c r="J137" i="13"/>
  <c r="D137" i="13"/>
  <c r="B137" i="13"/>
  <c r="N136" i="13" a="1"/>
  <c r="N136" i="13" s="1"/>
  <c r="M136" i="13"/>
  <c r="J136" i="13"/>
  <c r="D136" i="13"/>
  <c r="B136" i="13"/>
  <c r="M135" i="13"/>
  <c r="J135" i="13"/>
  <c r="B135" i="13"/>
  <c r="M134" i="13"/>
  <c r="J134" i="13"/>
  <c r="B134" i="13"/>
  <c r="D134" i="13" s="1"/>
  <c r="J133" i="13"/>
  <c r="D133" i="13"/>
  <c r="B133" i="13"/>
  <c r="M132" i="13"/>
  <c r="J132" i="13"/>
  <c r="B132" i="13"/>
  <c r="J131" i="13"/>
  <c r="D131" i="13"/>
  <c r="B131" i="13"/>
  <c r="J130" i="13"/>
  <c r="B130" i="13"/>
  <c r="J129" i="13"/>
  <c r="D129" i="13"/>
  <c r="B129" i="13"/>
  <c r="M128" i="13"/>
  <c r="J128" i="13"/>
  <c r="B128" i="13"/>
  <c r="M127" i="13"/>
  <c r="J127" i="13"/>
  <c r="B127" i="13"/>
  <c r="N126" i="13" a="1"/>
  <c r="N126" i="13" s="1"/>
  <c r="J126" i="13"/>
  <c r="B126" i="13"/>
  <c r="N125" i="13" a="1"/>
  <c r="N125" i="13" s="1"/>
  <c r="M125" i="13"/>
  <c r="J125" i="13"/>
  <c r="B125" i="13"/>
  <c r="N124" i="13" a="1"/>
  <c r="N124" i="13" s="1"/>
  <c r="M124" i="13"/>
  <c r="J124" i="13"/>
  <c r="B124" i="13"/>
  <c r="M123" i="13"/>
  <c r="J123" i="13"/>
  <c r="D123" i="13"/>
  <c r="B123" i="13"/>
  <c r="J122" i="13"/>
  <c r="B122" i="13"/>
  <c r="J121" i="13"/>
  <c r="D121" i="13"/>
  <c r="B121" i="13"/>
  <c r="J120" i="13"/>
  <c r="B120" i="13"/>
  <c r="D120" i="13" s="1"/>
  <c r="M119" i="13"/>
  <c r="J119" i="13"/>
  <c r="B119" i="13"/>
  <c r="J118" i="13"/>
  <c r="D118" i="13"/>
  <c r="B118" i="13"/>
  <c r="M117" i="13"/>
  <c r="J117" i="13"/>
  <c r="D117" i="13"/>
  <c r="B117" i="13"/>
  <c r="M116" i="13"/>
  <c r="J116" i="13"/>
  <c r="D116" i="13"/>
  <c r="B116" i="13"/>
  <c r="M115" i="13"/>
  <c r="J115" i="13"/>
  <c r="B115" i="13"/>
  <c r="N114" i="13"/>
  <c r="N114" i="13" a="1"/>
  <c r="J114" i="13"/>
  <c r="B114" i="13"/>
  <c r="D114" i="13" s="1"/>
  <c r="N113" i="13" a="1"/>
  <c r="N113" i="13" s="1"/>
  <c r="J113" i="13"/>
  <c r="D113" i="13"/>
  <c r="B113" i="13"/>
  <c r="N112" i="13" a="1"/>
  <c r="N112" i="13" s="1"/>
  <c r="J112" i="13"/>
  <c r="B112" i="13"/>
  <c r="D112" i="13" s="1"/>
  <c r="M111" i="13"/>
  <c r="J111" i="13"/>
  <c r="B111" i="13"/>
  <c r="D111" i="13" s="1"/>
  <c r="M110" i="13"/>
  <c r="J110" i="13"/>
  <c r="D110" i="13"/>
  <c r="B110" i="13"/>
  <c r="M109" i="13"/>
  <c r="J109" i="13"/>
  <c r="B109" i="13"/>
  <c r="J108" i="13"/>
  <c r="D108" i="13"/>
  <c r="B108" i="13"/>
  <c r="M107" i="13"/>
  <c r="J107" i="13"/>
  <c r="B107" i="13"/>
  <c r="M106" i="13"/>
  <c r="J106" i="13"/>
  <c r="B106" i="13"/>
  <c r="D106" i="13" s="1"/>
  <c r="J105" i="13"/>
  <c r="D105" i="13"/>
  <c r="B105" i="13"/>
  <c r="M104" i="13"/>
  <c r="J104" i="13"/>
  <c r="B104" i="13"/>
  <c r="J103" i="13"/>
  <c r="B103" i="13"/>
  <c r="D103" i="13" s="1"/>
  <c r="N102" i="13" a="1"/>
  <c r="N102" i="13" s="1"/>
  <c r="M102" i="13"/>
  <c r="J102" i="13"/>
  <c r="D102" i="13"/>
  <c r="B102" i="13"/>
  <c r="N101" i="13" a="1"/>
  <c r="N101" i="13" s="1"/>
  <c r="J101" i="13"/>
  <c r="B101" i="13"/>
  <c r="N100" i="13" a="1"/>
  <c r="N100" i="13" s="1"/>
  <c r="J100" i="13"/>
  <c r="D100" i="13"/>
  <c r="B100" i="13"/>
  <c r="T99" i="13"/>
  <c r="S99" i="13"/>
  <c r="R99" i="13"/>
  <c r="T98" i="13"/>
  <c r="S98" i="13"/>
  <c r="R98" i="13"/>
  <c r="T97" i="13"/>
  <c r="S97" i="13"/>
  <c r="R97" i="13"/>
  <c r="S96" i="13"/>
  <c r="S92" i="13"/>
  <c r="K91" i="13" a="1"/>
  <c r="T90" i="13"/>
  <c r="Q90" i="13"/>
  <c r="T89" i="13"/>
  <c r="Q89" i="13"/>
  <c r="T88" i="13"/>
  <c r="Q88" i="13"/>
  <c r="Q85" i="13"/>
  <c r="K82" i="13" a="1"/>
  <c r="T87" i="13" s="1"/>
  <c r="D81" i="13"/>
  <c r="C81" i="13"/>
  <c r="B81" i="13"/>
  <c r="D80" i="13"/>
  <c r="C80" i="13"/>
  <c r="B80" i="13"/>
  <c r="C79" i="13"/>
  <c r="B79" i="13"/>
  <c r="D78" i="13"/>
  <c r="C78" i="13"/>
  <c r="B78" i="13"/>
  <c r="D77" i="13"/>
  <c r="C77" i="13"/>
  <c r="B77" i="13"/>
  <c r="D76" i="13"/>
  <c r="C76" i="13"/>
  <c r="B76" i="13"/>
  <c r="C75" i="13"/>
  <c r="B75" i="13"/>
  <c r="C74" i="13"/>
  <c r="B74" i="13"/>
  <c r="C73" i="13"/>
  <c r="B73" i="13"/>
  <c r="D72" i="13"/>
  <c r="C72" i="13"/>
  <c r="B72" i="13"/>
  <c r="C71" i="13"/>
  <c r="B71" i="13"/>
  <c r="C70" i="13"/>
  <c r="B70" i="13"/>
  <c r="D69" i="13"/>
  <c r="C69" i="13"/>
  <c r="B69" i="13"/>
  <c r="D68" i="13"/>
  <c r="C68" i="13"/>
  <c r="B68" i="13"/>
  <c r="C67" i="13"/>
  <c r="B67" i="13"/>
  <c r="D66" i="13"/>
  <c r="C66" i="13"/>
  <c r="B66" i="13"/>
  <c r="D65" i="13"/>
  <c r="C65" i="13"/>
  <c r="B65" i="13"/>
  <c r="D64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D58" i="13"/>
  <c r="C58" i="13"/>
  <c r="B58" i="13"/>
  <c r="C57" i="13"/>
  <c r="B57" i="13"/>
  <c r="D56" i="13"/>
  <c r="C56" i="13"/>
  <c r="B56" i="13"/>
  <c r="C55" i="13"/>
  <c r="B55" i="13"/>
  <c r="C54" i="13"/>
  <c r="B54" i="13"/>
  <c r="D53" i="13"/>
  <c r="C53" i="13"/>
  <c r="B53" i="13"/>
  <c r="C52" i="13"/>
  <c r="B52" i="13"/>
  <c r="C51" i="13"/>
  <c r="B51" i="13"/>
  <c r="D50" i="13"/>
  <c r="C50" i="13"/>
  <c r="B50" i="13"/>
  <c r="C49" i="13"/>
  <c r="B49" i="13"/>
  <c r="D48" i="13"/>
  <c r="C48" i="13"/>
  <c r="B48" i="13"/>
  <c r="D47" i="13"/>
  <c r="C47" i="13"/>
  <c r="B47" i="13"/>
  <c r="D46" i="13"/>
  <c r="C46" i="13"/>
  <c r="B46" i="13"/>
  <c r="C45" i="13"/>
  <c r="B45" i="13"/>
  <c r="C44" i="13"/>
  <c r="B44" i="13"/>
  <c r="C43" i="13"/>
  <c r="B43" i="13"/>
  <c r="D42" i="13"/>
  <c r="C42" i="13"/>
  <c r="B42" i="13"/>
  <c r="C41" i="13"/>
  <c r="B41" i="13"/>
  <c r="D40" i="13"/>
  <c r="C40" i="13"/>
  <c r="B40" i="13"/>
  <c r="D39" i="13"/>
  <c r="C39" i="13"/>
  <c r="B39" i="13"/>
  <c r="D38" i="13"/>
  <c r="C38" i="13"/>
  <c r="B38" i="13"/>
  <c r="C37" i="13"/>
  <c r="B37" i="13"/>
  <c r="C36" i="13"/>
  <c r="B36" i="13"/>
  <c r="C35" i="13"/>
  <c r="B35" i="13"/>
  <c r="C34" i="13"/>
  <c r="B34" i="13"/>
  <c r="D33" i="13"/>
  <c r="C33" i="13"/>
  <c r="B33" i="13"/>
  <c r="C32" i="13"/>
  <c r="B32" i="13"/>
  <c r="C31" i="13"/>
  <c r="B31" i="13"/>
  <c r="D31" i="13" s="1"/>
  <c r="D30" i="13"/>
  <c r="C30" i="13"/>
  <c r="B30" i="13"/>
  <c r="D29" i="13"/>
  <c r="C29" i="13"/>
  <c r="B29" i="13"/>
  <c r="C28" i="13"/>
  <c r="B28" i="13"/>
  <c r="C27" i="13"/>
  <c r="B27" i="13"/>
  <c r="D26" i="13"/>
  <c r="C26" i="13"/>
  <c r="B26" i="13"/>
  <c r="C25" i="13"/>
  <c r="B25" i="13"/>
  <c r="C24" i="13"/>
  <c r="B24" i="13"/>
  <c r="C23" i="13"/>
  <c r="B23" i="13"/>
  <c r="D22" i="13"/>
  <c r="C22" i="13"/>
  <c r="B22" i="13"/>
  <c r="D21" i="13"/>
  <c r="C21" i="13"/>
  <c r="B21" i="13"/>
  <c r="D20" i="13"/>
  <c r="C20" i="13"/>
  <c r="B20" i="13"/>
  <c r="C19" i="13"/>
  <c r="B19" i="13"/>
  <c r="C18" i="13"/>
  <c r="B18" i="13"/>
  <c r="D17" i="13"/>
  <c r="C17" i="13"/>
  <c r="B17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C9" i="13"/>
  <c r="B9" i="13"/>
  <c r="C8" i="13"/>
  <c r="B8" i="13"/>
  <c r="C7" i="13"/>
  <c r="B7" i="13"/>
  <c r="D6" i="13"/>
  <c r="C6" i="13"/>
  <c r="B6" i="13"/>
  <c r="C5" i="13"/>
  <c r="B5" i="13"/>
  <c r="D4" i="13"/>
  <c r="C4" i="13"/>
  <c r="B4" i="13"/>
  <c r="D3" i="13"/>
  <c r="C3" i="13"/>
  <c r="B3" i="13"/>
  <c r="C2" i="13"/>
  <c r="B2" i="13"/>
  <c r="T195" i="1" a="1"/>
  <c r="T195" i="1" s="1"/>
  <c r="O195" i="1" a="1"/>
  <c r="O195" i="1" s="1"/>
  <c r="T194" i="1" a="1"/>
  <c r="T194" i="1" s="1"/>
  <c r="O194" i="1" a="1"/>
  <c r="O194" i="1" s="1"/>
  <c r="T193" i="1" a="1"/>
  <c r="T193" i="1" s="1"/>
  <c r="O193" i="1" a="1"/>
  <c r="O193" i="1" s="1"/>
  <c r="T192" i="1" a="1"/>
  <c r="T192" i="1" s="1"/>
  <c r="O192" i="1" a="1"/>
  <c r="O192" i="1" s="1"/>
  <c r="T191" i="1" a="1"/>
  <c r="T191" i="1" s="1"/>
  <c r="O191" i="1" a="1"/>
  <c r="O191" i="1" s="1"/>
  <c r="T190" i="1" a="1"/>
  <c r="T190" i="1" s="1"/>
  <c r="O190" i="1" a="1"/>
  <c r="O190" i="1" s="1"/>
  <c r="T189" i="1" a="1"/>
  <c r="T189" i="1" s="1"/>
  <c r="O189" i="1" a="1"/>
  <c r="O189" i="1" s="1"/>
  <c r="T188" i="1" a="1"/>
  <c r="T188" i="1" s="1"/>
  <c r="O188" i="1" a="1"/>
  <c r="O188" i="1" s="1"/>
  <c r="T187" i="1" a="1"/>
  <c r="T187" i="1" s="1"/>
  <c r="O187" i="1" a="1"/>
  <c r="O187" i="1" s="1"/>
  <c r="T186" i="1" a="1"/>
  <c r="T186" i="1" s="1"/>
  <c r="S186" i="1" a="1"/>
  <c r="S186" i="1" s="1"/>
  <c r="R186" i="1" a="1"/>
  <c r="R186" i="1" s="1"/>
  <c r="O186" i="1" a="1"/>
  <c r="O186" i="1" s="1"/>
  <c r="L186" i="1" a="1"/>
  <c r="L186" i="1" s="1"/>
  <c r="T185" i="1" a="1"/>
  <c r="T185" i="1" s="1"/>
  <c r="S185" i="1" a="1"/>
  <c r="S185" i="1" s="1"/>
  <c r="R185" i="1" a="1"/>
  <c r="R185" i="1" s="1"/>
  <c r="O185" i="1" a="1"/>
  <c r="O185" i="1" s="1"/>
  <c r="L185" i="1" a="1"/>
  <c r="L185" i="1" s="1"/>
  <c r="T184" i="1" a="1"/>
  <c r="T184" i="1" s="1"/>
  <c r="S184" i="1" a="1"/>
  <c r="S184" i="1"/>
  <c r="R184" i="1" a="1"/>
  <c r="R184" i="1" s="1"/>
  <c r="O184" i="1" a="1"/>
  <c r="O184" i="1" s="1"/>
  <c r="L184" i="1" a="1"/>
  <c r="L184" i="1"/>
  <c r="T183" i="1" a="1"/>
  <c r="T183" i="1" s="1"/>
  <c r="O183" i="1" a="1"/>
  <c r="O183" i="1" s="1"/>
  <c r="T182" i="1" a="1"/>
  <c r="T182" i="1" s="1"/>
  <c r="O182" i="1" a="1"/>
  <c r="O182" i="1" s="1"/>
  <c r="T181" i="1" a="1"/>
  <c r="T181" i="1" s="1"/>
  <c r="O181" i="1" a="1"/>
  <c r="O181" i="1" s="1"/>
  <c r="T180" i="1" a="1"/>
  <c r="T180" i="1" s="1"/>
  <c r="O180" i="1" a="1"/>
  <c r="O180" i="1" s="1"/>
  <c r="T179" i="1" a="1"/>
  <c r="T179" i="1" s="1"/>
  <c r="O179" i="1" a="1"/>
  <c r="O179" i="1" s="1"/>
  <c r="T178" i="1" a="1"/>
  <c r="T178" i="1" s="1"/>
  <c r="O178" i="1" a="1"/>
  <c r="O178" i="1" s="1"/>
  <c r="T177" i="1" a="1"/>
  <c r="T177" i="1" s="1"/>
  <c r="O177" i="1" a="1"/>
  <c r="O177" i="1" s="1"/>
  <c r="T176" i="1" a="1"/>
  <c r="T176" i="1" s="1"/>
  <c r="O176" i="1" a="1"/>
  <c r="O176" i="1" s="1"/>
  <c r="T175" i="1" a="1"/>
  <c r="T175" i="1" s="1"/>
  <c r="O175" i="1" a="1"/>
  <c r="O175" i="1" s="1"/>
  <c r="T174" i="1" a="1"/>
  <c r="T174" i="1" s="1"/>
  <c r="S174" i="1" a="1"/>
  <c r="S174" i="1" s="1"/>
  <c r="R174" i="1" a="1"/>
  <c r="R174" i="1" s="1"/>
  <c r="O174" i="1" a="1"/>
  <c r="O174" i="1" s="1"/>
  <c r="L174" i="1" a="1"/>
  <c r="L174" i="1" s="1"/>
  <c r="T173" i="1" a="1"/>
  <c r="T173" i="1" s="1"/>
  <c r="S173" i="1" a="1"/>
  <c r="S173" i="1" s="1"/>
  <c r="R173" i="1" a="1"/>
  <c r="R173" i="1" s="1"/>
  <c r="O173" i="1" a="1"/>
  <c r="O173" i="1" s="1"/>
  <c r="L173" i="1" a="1"/>
  <c r="L173" i="1" s="1"/>
  <c r="T172" i="1" a="1"/>
  <c r="T172" i="1" s="1"/>
  <c r="S172" i="1" a="1"/>
  <c r="S172" i="1"/>
  <c r="R172" i="1" a="1"/>
  <c r="R172" i="1" s="1"/>
  <c r="O172" i="1" a="1"/>
  <c r="O172" i="1" s="1"/>
  <c r="L172" i="1" a="1"/>
  <c r="L172" i="1"/>
  <c r="T171" i="1" a="1"/>
  <c r="T171" i="1" s="1"/>
  <c r="O171" i="1" a="1"/>
  <c r="O171" i="1" s="1"/>
  <c r="T170" i="1" a="1"/>
  <c r="T170" i="1" s="1"/>
  <c r="O170" i="1" a="1"/>
  <c r="O170" i="1" s="1"/>
  <c r="T169" i="1" a="1"/>
  <c r="T169" i="1" s="1"/>
  <c r="O169" i="1" a="1"/>
  <c r="O169" i="1" s="1"/>
  <c r="T168" i="1" a="1"/>
  <c r="T168" i="1" s="1"/>
  <c r="O168" i="1" a="1"/>
  <c r="O168" i="1" s="1"/>
  <c r="T167" i="1" a="1"/>
  <c r="T167" i="1" s="1"/>
  <c r="O167" i="1" a="1"/>
  <c r="O167" i="1" s="1"/>
  <c r="T166" i="1" a="1"/>
  <c r="T166" i="1" s="1"/>
  <c r="O166" i="1" a="1"/>
  <c r="O166" i="1" s="1"/>
  <c r="T165" i="1" a="1"/>
  <c r="T165" i="1" s="1"/>
  <c r="O165" i="1" a="1"/>
  <c r="O165" i="1" s="1"/>
  <c r="T164" i="1" a="1"/>
  <c r="T164" i="1" s="1"/>
  <c r="O164" i="1" a="1"/>
  <c r="O164" i="1" s="1"/>
  <c r="T163" i="1" a="1"/>
  <c r="T163" i="1" s="1"/>
  <c r="O163" i="1" a="1"/>
  <c r="O163" i="1" s="1"/>
  <c r="T162" i="1" a="1"/>
  <c r="T162" i="1" s="1"/>
  <c r="S162" i="1" a="1"/>
  <c r="S162" i="1"/>
  <c r="R162" i="1" a="1"/>
  <c r="R162" i="1" s="1"/>
  <c r="O162" i="1" a="1"/>
  <c r="O162" i="1" s="1"/>
  <c r="L162" i="1" a="1"/>
  <c r="L162" i="1" s="1"/>
  <c r="T161" i="1" a="1"/>
  <c r="T161" i="1" s="1"/>
  <c r="S161" i="1" a="1"/>
  <c r="S161" i="1" s="1"/>
  <c r="R161" i="1" a="1"/>
  <c r="R161" i="1" s="1"/>
  <c r="O161" i="1" a="1"/>
  <c r="O161" i="1" s="1"/>
  <c r="L161" i="1" a="1"/>
  <c r="L161" i="1" s="1"/>
  <c r="T160" i="1" a="1"/>
  <c r="T160" i="1" s="1"/>
  <c r="S160" i="1" a="1"/>
  <c r="S160" i="1"/>
  <c r="R160" i="1" a="1"/>
  <c r="R160" i="1" s="1"/>
  <c r="O160" i="1" a="1"/>
  <c r="O160" i="1" s="1"/>
  <c r="L160" i="1" a="1"/>
  <c r="L160" i="1" s="1"/>
  <c r="T159" i="1" a="1"/>
  <c r="T159" i="1" s="1"/>
  <c r="O159" i="1" a="1"/>
  <c r="O159" i="1" s="1"/>
  <c r="T158" i="1" a="1"/>
  <c r="T158" i="1" s="1"/>
  <c r="O158" i="1" a="1"/>
  <c r="O158" i="1" s="1"/>
  <c r="T157" i="1" a="1"/>
  <c r="T157" i="1" s="1"/>
  <c r="O157" i="1" a="1"/>
  <c r="O157" i="1" s="1"/>
  <c r="T156" i="1" a="1"/>
  <c r="T156" i="1" s="1"/>
  <c r="O156" i="1" a="1"/>
  <c r="O156" i="1" s="1"/>
  <c r="T155" i="1" a="1"/>
  <c r="T155" i="1" s="1"/>
  <c r="O155" i="1" a="1"/>
  <c r="O155" i="1" s="1"/>
  <c r="T154" i="1" a="1"/>
  <c r="T154" i="1" s="1"/>
  <c r="O154" i="1" a="1"/>
  <c r="O154" i="1" s="1"/>
  <c r="T153" i="1" a="1"/>
  <c r="T153" i="1" s="1"/>
  <c r="O153" i="1" a="1"/>
  <c r="O153" i="1"/>
  <c r="T152" i="1" a="1"/>
  <c r="T152" i="1"/>
  <c r="O152" i="1" a="1"/>
  <c r="O152" i="1"/>
  <c r="T151" i="1" a="1"/>
  <c r="T151" i="1"/>
  <c r="O151" i="1" a="1"/>
  <c r="O151" i="1"/>
  <c r="T150" i="1" a="1"/>
  <c r="T150" i="1" s="1"/>
  <c r="S150" i="1" a="1"/>
  <c r="S150" i="1" s="1"/>
  <c r="R150" i="1" a="1"/>
  <c r="R150" i="1" s="1"/>
  <c r="O150" i="1" a="1"/>
  <c r="O150" i="1" s="1"/>
  <c r="L150" i="1" a="1"/>
  <c r="L150" i="1" s="1"/>
  <c r="T149" i="1" a="1"/>
  <c r="T149" i="1" s="1"/>
  <c r="S149" i="1" a="1"/>
  <c r="S149" i="1" s="1"/>
  <c r="R149" i="1" a="1"/>
  <c r="R149" i="1" s="1"/>
  <c r="O149" i="1" a="1"/>
  <c r="O149" i="1" s="1"/>
  <c r="L149" i="1" a="1"/>
  <c r="L149" i="1" s="1"/>
  <c r="T148" i="1" a="1"/>
  <c r="T148" i="1" s="1"/>
  <c r="S148" i="1" a="1"/>
  <c r="S148" i="1" s="1"/>
  <c r="R148" i="1" a="1"/>
  <c r="R148" i="1" s="1"/>
  <c r="O148" i="1" a="1"/>
  <c r="O148" i="1" s="1"/>
  <c r="L148" i="1" a="1"/>
  <c r="L148" i="1" s="1"/>
  <c r="T147" i="1" a="1"/>
  <c r="T147" i="1" s="1"/>
  <c r="O147" i="1" a="1"/>
  <c r="O147" i="1" s="1"/>
  <c r="T146" i="1" a="1"/>
  <c r="T146" i="1" s="1"/>
  <c r="O146" i="1" a="1"/>
  <c r="O146" i="1" s="1"/>
  <c r="T145" i="1" a="1"/>
  <c r="T145" i="1" s="1"/>
  <c r="O145" i="1" a="1"/>
  <c r="O145" i="1" s="1"/>
  <c r="T144" i="1" a="1"/>
  <c r="T144" i="1" s="1"/>
  <c r="O144" i="1" a="1"/>
  <c r="O144" i="1" s="1"/>
  <c r="T143" i="1" a="1"/>
  <c r="T143" i="1" s="1"/>
  <c r="O143" i="1" a="1"/>
  <c r="O143" i="1" s="1"/>
  <c r="T142" i="1" a="1"/>
  <c r="T142" i="1" s="1"/>
  <c r="O142" i="1" a="1"/>
  <c r="O142" i="1" s="1"/>
  <c r="T141" i="1" a="1"/>
  <c r="T141" i="1" s="1"/>
  <c r="O141" i="1" a="1"/>
  <c r="O141" i="1" s="1"/>
  <c r="T140" i="1" a="1"/>
  <c r="T140" i="1" s="1"/>
  <c r="O140" i="1" a="1"/>
  <c r="O140" i="1" s="1"/>
  <c r="T139" i="1" a="1"/>
  <c r="T139" i="1" s="1"/>
  <c r="O139" i="1" a="1"/>
  <c r="O139" i="1" s="1"/>
  <c r="T138" i="1" a="1"/>
  <c r="T138" i="1" s="1"/>
  <c r="S138" i="1" a="1"/>
  <c r="S138" i="1" s="1"/>
  <c r="R138" i="1" a="1"/>
  <c r="R138" i="1" s="1"/>
  <c r="O138" i="1" a="1"/>
  <c r="O138" i="1" s="1"/>
  <c r="L138" i="1" a="1"/>
  <c r="L138" i="1" s="1"/>
  <c r="T137" i="1" a="1"/>
  <c r="T137" i="1" s="1"/>
  <c r="S137" i="1" a="1"/>
  <c r="S137" i="1" s="1"/>
  <c r="R137" i="1" a="1"/>
  <c r="R137" i="1" s="1"/>
  <c r="O137" i="1" a="1"/>
  <c r="O137" i="1" s="1"/>
  <c r="L137" i="1" a="1"/>
  <c r="L137" i="1" s="1"/>
  <c r="T136" i="1" a="1"/>
  <c r="T136" i="1" s="1"/>
  <c r="S136" i="1" a="1"/>
  <c r="S136" i="1" s="1"/>
  <c r="R136" i="1" a="1"/>
  <c r="R136" i="1" s="1"/>
  <c r="O136" i="1" a="1"/>
  <c r="O136" i="1" s="1"/>
  <c r="L136" i="1" a="1"/>
  <c r="L136" i="1" s="1"/>
  <c r="T135" i="1" a="1"/>
  <c r="T135" i="1" s="1"/>
  <c r="O135" i="1" a="1"/>
  <c r="O135" i="1" s="1"/>
  <c r="T134" i="1" a="1"/>
  <c r="T134" i="1" s="1"/>
  <c r="O134" i="1" a="1"/>
  <c r="O134" i="1" s="1"/>
  <c r="T133" i="1" a="1"/>
  <c r="T133" i="1" s="1"/>
  <c r="O133" i="1" a="1"/>
  <c r="O133" i="1" s="1"/>
  <c r="T132" i="1" a="1"/>
  <c r="T132" i="1" s="1"/>
  <c r="O132" i="1" a="1"/>
  <c r="O132" i="1" s="1"/>
  <c r="T131" i="1" a="1"/>
  <c r="T131" i="1" s="1"/>
  <c r="O131" i="1" a="1"/>
  <c r="O131" i="1" s="1"/>
  <c r="T130" i="1" a="1"/>
  <c r="T130" i="1" s="1"/>
  <c r="O130" i="1" a="1"/>
  <c r="O130" i="1" s="1"/>
  <c r="T129" i="1" a="1"/>
  <c r="T129" i="1" s="1"/>
  <c r="O129" i="1" a="1"/>
  <c r="O129" i="1" s="1"/>
  <c r="T128" i="1" a="1"/>
  <c r="T128" i="1" s="1"/>
  <c r="O128" i="1" a="1"/>
  <c r="O128" i="1" s="1"/>
  <c r="T127" i="1" a="1"/>
  <c r="T127" i="1" s="1"/>
  <c r="O127" i="1" a="1"/>
  <c r="O127" i="1" s="1"/>
  <c r="T126" i="1" a="1"/>
  <c r="T126" i="1" s="1"/>
  <c r="S126" i="1" a="1"/>
  <c r="S126" i="1" s="1"/>
  <c r="R126" i="1" a="1"/>
  <c r="R126" i="1" s="1"/>
  <c r="O126" i="1" a="1"/>
  <c r="O126" i="1" s="1"/>
  <c r="L126" i="1" a="1"/>
  <c r="L126" i="1" s="1"/>
  <c r="T125" i="1" a="1"/>
  <c r="T125" i="1" s="1"/>
  <c r="S125" i="1" a="1"/>
  <c r="S125" i="1" s="1"/>
  <c r="R125" i="1" a="1"/>
  <c r="R125" i="1" s="1"/>
  <c r="O125" i="1" a="1"/>
  <c r="O125" i="1" s="1"/>
  <c r="L125" i="1" a="1"/>
  <c r="L125" i="1" s="1"/>
  <c r="T124" i="1" a="1"/>
  <c r="T124" i="1" s="1"/>
  <c r="S124" i="1" a="1"/>
  <c r="S124" i="1" s="1"/>
  <c r="R124" i="1" a="1"/>
  <c r="R124" i="1" s="1"/>
  <c r="O124" i="1" a="1"/>
  <c r="O124" i="1" s="1"/>
  <c r="L124" i="1" a="1"/>
  <c r="L124" i="1" s="1"/>
  <c r="T123" i="1" a="1"/>
  <c r="T123" i="1" s="1"/>
  <c r="O123" i="1" a="1"/>
  <c r="O123" i="1" s="1"/>
  <c r="T122" i="1" a="1"/>
  <c r="T122" i="1" s="1"/>
  <c r="O122" i="1" a="1"/>
  <c r="O122" i="1" s="1"/>
  <c r="T121" i="1" a="1"/>
  <c r="T121" i="1" s="1"/>
  <c r="O121" i="1" a="1"/>
  <c r="O121" i="1" s="1"/>
  <c r="T120" i="1" a="1"/>
  <c r="T120" i="1" s="1"/>
  <c r="O120" i="1" a="1"/>
  <c r="O120" i="1" s="1"/>
  <c r="T119" i="1" a="1"/>
  <c r="T119" i="1" s="1"/>
  <c r="O119" i="1" a="1"/>
  <c r="O119" i="1" s="1"/>
  <c r="T118" i="1" a="1"/>
  <c r="T118" i="1" s="1"/>
  <c r="O118" i="1" a="1"/>
  <c r="O118" i="1" s="1"/>
  <c r="T117" i="1" a="1"/>
  <c r="T117" i="1" s="1"/>
  <c r="O117" i="1" a="1"/>
  <c r="O117" i="1" s="1"/>
  <c r="T116" i="1" a="1"/>
  <c r="T116" i="1" s="1"/>
  <c r="O116" i="1" a="1"/>
  <c r="O116" i="1" s="1"/>
  <c r="T115" i="1" a="1"/>
  <c r="T115" i="1" s="1"/>
  <c r="O115" i="1" a="1"/>
  <c r="O115" i="1" s="1"/>
  <c r="T114" i="1" a="1"/>
  <c r="T114" i="1" s="1"/>
  <c r="S114" i="1" a="1"/>
  <c r="S114" i="1" s="1"/>
  <c r="R114" i="1" a="1"/>
  <c r="R114" i="1" s="1"/>
  <c r="O114" i="1" a="1"/>
  <c r="O114" i="1" s="1"/>
  <c r="L114" i="1" a="1"/>
  <c r="L114" i="1" s="1"/>
  <c r="T113" i="1" a="1"/>
  <c r="T113" i="1" s="1"/>
  <c r="S113" i="1" a="1"/>
  <c r="S113" i="1" s="1"/>
  <c r="R113" i="1" a="1"/>
  <c r="R113" i="1" s="1"/>
  <c r="O113" i="1" a="1"/>
  <c r="O113" i="1" s="1"/>
  <c r="L113" i="1" a="1"/>
  <c r="L113" i="1" s="1"/>
  <c r="T112" i="1" a="1"/>
  <c r="T112" i="1" s="1"/>
  <c r="S112" i="1" a="1"/>
  <c r="S112" i="1" s="1"/>
  <c r="R112" i="1" a="1"/>
  <c r="R112" i="1" s="1"/>
  <c r="O112" i="1" a="1"/>
  <c r="O112" i="1" s="1"/>
  <c r="L112" i="1" a="1"/>
  <c r="L112" i="1"/>
  <c r="T111" i="1" a="1"/>
  <c r="T111" i="1" s="1"/>
  <c r="O111" i="1" a="1"/>
  <c r="O111" i="1" s="1"/>
  <c r="T110" i="1" a="1"/>
  <c r="T110" i="1" s="1"/>
  <c r="O110" i="1" a="1"/>
  <c r="O110" i="1" s="1"/>
  <c r="T109" i="1" a="1"/>
  <c r="T109" i="1" s="1"/>
  <c r="O109" i="1" a="1"/>
  <c r="O109" i="1" s="1"/>
  <c r="T108" i="1" a="1"/>
  <c r="T108" i="1" s="1"/>
  <c r="O108" i="1" a="1"/>
  <c r="O108" i="1" s="1"/>
  <c r="T107" i="1" a="1"/>
  <c r="T107" i="1" s="1"/>
  <c r="O107" i="1" a="1"/>
  <c r="O107" i="1" s="1"/>
  <c r="T106" i="1" a="1"/>
  <c r="T106" i="1" s="1"/>
  <c r="O106" i="1" a="1"/>
  <c r="O106" i="1" s="1"/>
  <c r="T105" i="1" a="1"/>
  <c r="T105" i="1" s="1"/>
  <c r="O105" i="1" a="1"/>
  <c r="O105" i="1" s="1"/>
  <c r="T104" i="1" a="1"/>
  <c r="T104" i="1" s="1"/>
  <c r="O104" i="1" a="1"/>
  <c r="O104" i="1" s="1"/>
  <c r="T103" i="1" a="1"/>
  <c r="T103" i="1" s="1"/>
  <c r="O103" i="1" a="1"/>
  <c r="O103" i="1" s="1"/>
  <c r="T102" i="1" a="1"/>
  <c r="T102" i="1" s="1"/>
  <c r="S102" i="1" a="1"/>
  <c r="S102" i="1"/>
  <c r="R102" i="1" a="1"/>
  <c r="R102" i="1" s="1"/>
  <c r="O102" i="1" a="1"/>
  <c r="O102" i="1" s="1"/>
  <c r="L102" i="1" a="1"/>
  <c r="L102" i="1" s="1"/>
  <c r="T101" i="1" a="1"/>
  <c r="T101" i="1" s="1"/>
  <c r="S101" i="1" a="1"/>
  <c r="S101" i="1" s="1"/>
  <c r="R101" i="1" a="1"/>
  <c r="R101" i="1" s="1"/>
  <c r="O101" i="1" a="1"/>
  <c r="O101" i="1" s="1"/>
  <c r="L101" i="1" a="1"/>
  <c r="L101" i="1" s="1"/>
  <c r="T100" i="1" a="1"/>
  <c r="T100" i="1" s="1"/>
  <c r="S100" i="1" a="1"/>
  <c r="S100" i="1" s="1"/>
  <c r="R100" i="1" a="1"/>
  <c r="R100" i="1"/>
  <c r="O100" i="1" a="1"/>
  <c r="O100" i="1" s="1"/>
  <c r="L100" i="1" a="1"/>
  <c r="L100" i="1" s="1"/>
  <c r="H81" i="1" a="1"/>
  <c r="H81" i="1"/>
  <c r="H80" i="1" a="1"/>
  <c r="H80" i="1" s="1"/>
  <c r="H79" i="1" a="1"/>
  <c r="H79" i="1" s="1"/>
  <c r="H78" i="1" a="1"/>
  <c r="H78" i="1" s="1"/>
  <c r="H77" i="1" a="1"/>
  <c r="H77" i="1"/>
  <c r="H76" i="1" a="1"/>
  <c r="H76" i="1"/>
  <c r="H75" i="1" a="1"/>
  <c r="H75" i="1" s="1"/>
  <c r="H74" i="1" a="1"/>
  <c r="H74" i="1" s="1"/>
  <c r="H73" i="1" a="1"/>
  <c r="H73" i="1"/>
  <c r="H72" i="1" a="1"/>
  <c r="H72" i="1"/>
  <c r="H71" i="1" a="1"/>
  <c r="H71" i="1" s="1"/>
  <c r="H70" i="1" a="1"/>
  <c r="H70" i="1" s="1"/>
  <c r="H69" i="1" a="1"/>
  <c r="H69" i="1"/>
  <c r="H68" i="1" a="1"/>
  <c r="H68" i="1"/>
  <c r="H67" i="1" a="1"/>
  <c r="H67" i="1"/>
  <c r="H66" i="1" a="1"/>
  <c r="H66" i="1" s="1"/>
  <c r="H65" i="1" a="1"/>
  <c r="H65" i="1"/>
  <c r="H64" i="1" a="1"/>
  <c r="H64" i="1"/>
  <c r="H63" i="1" a="1"/>
  <c r="H63" i="1"/>
  <c r="H62" i="1" a="1"/>
  <c r="H62" i="1" s="1"/>
  <c r="H61" i="1" a="1"/>
  <c r="H61" i="1"/>
  <c r="H60" i="1" a="1"/>
  <c r="H60" i="1"/>
  <c r="H59" i="1" a="1"/>
  <c r="H59" i="1"/>
  <c r="H58" i="1" a="1"/>
  <c r="H58" i="1" s="1"/>
  <c r="H57" i="1" a="1"/>
  <c r="H57" i="1"/>
  <c r="H56" i="1" a="1"/>
  <c r="H56" i="1"/>
  <c r="H55" i="1" a="1"/>
  <c r="H55" i="1"/>
  <c r="H54" i="1" a="1"/>
  <c r="H54" i="1" s="1"/>
  <c r="H53" i="1" a="1"/>
  <c r="H53" i="1"/>
  <c r="H52" i="1" a="1"/>
  <c r="H52" i="1"/>
  <c r="H51" i="1" a="1"/>
  <c r="H51" i="1"/>
  <c r="H50" i="1" a="1"/>
  <c r="H50" i="1"/>
  <c r="T49" i="1" a="1"/>
  <c r="T49" i="1" s="1"/>
  <c r="I49" i="1" a="1"/>
  <c r="I49" i="1"/>
  <c r="T48" i="1" a="1"/>
  <c r="T48" i="1" s="1"/>
  <c r="I48" i="1" a="1"/>
  <c r="I48" i="1"/>
  <c r="T47" i="1" a="1"/>
  <c r="T47" i="1" s="1"/>
  <c r="I47" i="1" a="1"/>
  <c r="I47" i="1"/>
  <c r="T46" i="1" a="1"/>
  <c r="T46" i="1" s="1"/>
  <c r="I46" i="1" a="1"/>
  <c r="I46" i="1"/>
  <c r="T45" i="1" a="1"/>
  <c r="T45" i="1" s="1"/>
  <c r="I45" i="1" a="1"/>
  <c r="I45" i="1"/>
  <c r="T44" i="1" a="1"/>
  <c r="T44" i="1" s="1"/>
  <c r="I44" i="1" a="1"/>
  <c r="I44" i="1"/>
  <c r="T43" i="1" a="1"/>
  <c r="T43" i="1" s="1"/>
  <c r="I43" i="1" a="1"/>
  <c r="I43" i="1"/>
  <c r="T42" i="1" a="1"/>
  <c r="T42" i="1" s="1"/>
  <c r="I42" i="1" a="1"/>
  <c r="I42" i="1"/>
  <c r="T41" i="1" a="1"/>
  <c r="T41" i="1" s="1"/>
  <c r="I41" i="1" a="1"/>
  <c r="I41" i="1"/>
  <c r="T40" i="1" a="1"/>
  <c r="T40" i="1" s="1"/>
  <c r="I40" i="1" a="1"/>
  <c r="I40" i="1"/>
  <c r="T39" i="1" a="1"/>
  <c r="T39" i="1" s="1"/>
  <c r="I39" i="1" a="1"/>
  <c r="I39" i="1"/>
  <c r="T38" i="1" a="1"/>
  <c r="T38" i="1" s="1"/>
  <c r="I38" i="1" a="1"/>
  <c r="I38" i="1"/>
  <c r="T37" i="1" a="1"/>
  <c r="T37" i="1" s="1"/>
  <c r="I37" i="1" a="1"/>
  <c r="I37" i="1"/>
  <c r="T36" i="1" a="1"/>
  <c r="T36" i="1" s="1"/>
  <c r="I36" i="1" a="1"/>
  <c r="I36" i="1"/>
  <c r="T35" i="1" a="1"/>
  <c r="T35" i="1" s="1"/>
  <c r="I35" i="1" a="1"/>
  <c r="I35" i="1"/>
  <c r="T34" i="1" a="1"/>
  <c r="T34" i="1" s="1"/>
  <c r="I34" i="1" a="1"/>
  <c r="I34" i="1"/>
  <c r="T33" i="1" a="1"/>
  <c r="T33" i="1" s="1"/>
  <c r="I33" i="1" a="1"/>
  <c r="I33" i="1"/>
  <c r="T32" i="1" a="1"/>
  <c r="T32" i="1" s="1"/>
  <c r="I32" i="1" a="1"/>
  <c r="I32" i="1"/>
  <c r="T31" i="1" a="1"/>
  <c r="T31" i="1" s="1"/>
  <c r="I31" i="1" a="1"/>
  <c r="I31" i="1"/>
  <c r="T30" i="1" a="1"/>
  <c r="T30" i="1" s="1"/>
  <c r="I30" i="1" a="1"/>
  <c r="I30" i="1"/>
  <c r="T29" i="1" a="1"/>
  <c r="T29" i="1" s="1"/>
  <c r="I29" i="1" a="1"/>
  <c r="I29" i="1"/>
  <c r="T28" i="1" a="1"/>
  <c r="T28" i="1" s="1"/>
  <c r="I28" i="1" a="1"/>
  <c r="I28" i="1"/>
  <c r="T27" i="1" a="1"/>
  <c r="T27" i="1" s="1"/>
  <c r="I27" i="1" a="1"/>
  <c r="I27" i="1"/>
  <c r="T26" i="1" a="1"/>
  <c r="T26" i="1" s="1"/>
  <c r="I26" i="1" a="1"/>
  <c r="I26" i="1"/>
  <c r="T25" i="1" a="1"/>
  <c r="T25" i="1" s="1"/>
  <c r="I25" i="1" a="1"/>
  <c r="I25" i="1"/>
  <c r="T24" i="1" a="1"/>
  <c r="T24" i="1" s="1"/>
  <c r="I24" i="1" a="1"/>
  <c r="I24" i="1"/>
  <c r="T23" i="1" a="1"/>
  <c r="T23" i="1" s="1"/>
  <c r="I23" i="1" a="1"/>
  <c r="I23" i="1"/>
  <c r="T22" i="1" a="1"/>
  <c r="T22" i="1" s="1"/>
  <c r="I22" i="1" a="1"/>
  <c r="I22" i="1"/>
  <c r="T21" i="1" a="1"/>
  <c r="T21" i="1" s="1"/>
  <c r="I21" i="1" a="1"/>
  <c r="I21" i="1"/>
  <c r="T20" i="1" a="1"/>
  <c r="T20" i="1" s="1"/>
  <c r="I20" i="1" a="1"/>
  <c r="I20" i="1"/>
  <c r="T19" i="1" a="1"/>
  <c r="T19" i="1" s="1"/>
  <c r="I19" i="1" a="1"/>
  <c r="I19" i="1"/>
  <c r="T18" i="1" a="1"/>
  <c r="T18" i="1" s="1"/>
  <c r="I18" i="1" a="1"/>
  <c r="I18" i="1"/>
  <c r="T17" i="1" a="1"/>
  <c r="T17" i="1" s="1"/>
  <c r="I17" i="1" a="1"/>
  <c r="I17" i="1"/>
  <c r="T16" i="1" a="1"/>
  <c r="T16" i="1" s="1"/>
  <c r="I16" i="1" a="1"/>
  <c r="I16" i="1"/>
  <c r="T15" i="1" a="1"/>
  <c r="T15" i="1" s="1"/>
  <c r="I15" i="1" a="1"/>
  <c r="I15" i="1"/>
  <c r="T14" i="1" a="1"/>
  <c r="T14" i="1" s="1"/>
  <c r="I14" i="1" a="1"/>
  <c r="I14" i="1"/>
  <c r="T13" i="1" a="1"/>
  <c r="T13" i="1" s="1"/>
  <c r="I13" i="1" a="1"/>
  <c r="I13" i="1"/>
  <c r="T12" i="1" a="1"/>
  <c r="T12" i="1" s="1"/>
  <c r="I12" i="1" a="1"/>
  <c r="I12" i="1"/>
  <c r="T11" i="1" a="1"/>
  <c r="T11" i="1" s="1"/>
  <c r="I11" i="1" a="1"/>
  <c r="I11" i="1"/>
  <c r="T10" i="1" a="1"/>
  <c r="T10" i="1" s="1"/>
  <c r="I10" i="1" a="1"/>
  <c r="I10" i="1"/>
  <c r="T9" i="1" a="1"/>
  <c r="T9" i="1" s="1"/>
  <c r="I9" i="1" a="1"/>
  <c r="I9" i="1"/>
  <c r="T8" i="1" a="1"/>
  <c r="T8" i="1" s="1"/>
  <c r="I8" i="1" a="1"/>
  <c r="I8" i="1"/>
  <c r="T7" i="1" a="1"/>
  <c r="T7" i="1" s="1"/>
  <c r="I7" i="1" a="1"/>
  <c r="I7" i="1" s="1"/>
  <c r="T6" i="1" a="1"/>
  <c r="T6" i="1" s="1"/>
  <c r="I6" i="1" a="1"/>
  <c r="I6" i="1" s="1"/>
  <c r="T5" i="1" a="1"/>
  <c r="T5" i="1" s="1"/>
  <c r="I5" i="1" a="1"/>
  <c r="I5" i="1" s="1"/>
  <c r="T4" i="1" a="1"/>
  <c r="T4" i="1" s="1"/>
  <c r="I4" i="1" a="1"/>
  <c r="I4" i="1" s="1"/>
  <c r="T3" i="1" a="1"/>
  <c r="T3" i="1" s="1"/>
  <c r="I3" i="1" a="1"/>
  <c r="I3" i="1" s="1"/>
  <c r="T2" i="1" a="1"/>
  <c r="T2" i="1" s="1"/>
  <c r="I2" i="1" a="1"/>
  <c r="I2" i="1" s="1"/>
  <c r="M106" i="1"/>
  <c r="BK21" i="11"/>
  <c r="BI21" i="11"/>
  <c r="T80" i="13" s="1" a="1"/>
  <c r="T80" i="13" s="1"/>
  <c r="BH21" i="11"/>
  <c r="BG21" i="11"/>
  <c r="BE21" i="11"/>
  <c r="BK20" i="11"/>
  <c r="BH20" i="11"/>
  <c r="BG20" i="11"/>
  <c r="BE20" i="11"/>
  <c r="BK19" i="11"/>
  <c r="BJ19" i="11"/>
  <c r="BH19" i="11"/>
  <c r="BG19" i="11"/>
  <c r="BE19" i="11"/>
  <c r="BK18" i="11"/>
  <c r="BI18" i="11"/>
  <c r="V71" i="1" s="1" a="1"/>
  <c r="V71" i="1" s="1"/>
  <c r="BH18" i="11"/>
  <c r="BG18" i="11"/>
  <c r="BE18" i="11"/>
  <c r="BK17" i="11"/>
  <c r="BI17" i="11"/>
  <c r="V77" i="13" s="1" a="1"/>
  <c r="V77" i="13" s="1"/>
  <c r="BH17" i="11"/>
  <c r="BG17" i="11"/>
  <c r="BE17" i="11"/>
  <c r="BK16" i="11"/>
  <c r="BJ16" i="11"/>
  <c r="BH16" i="11"/>
  <c r="BG16" i="11"/>
  <c r="BE16" i="11"/>
  <c r="BK15" i="11"/>
  <c r="BJ15" i="11"/>
  <c r="BH15" i="11"/>
  <c r="BG15" i="11"/>
  <c r="BE15" i="11"/>
  <c r="BK14" i="11"/>
  <c r="BI14" i="11"/>
  <c r="V66" i="13" s="1" a="1"/>
  <c r="V66" i="13" s="1"/>
  <c r="BH14" i="11"/>
  <c r="BG14" i="11"/>
  <c r="BE14" i="11"/>
  <c r="BD21" i="11"/>
  <c r="BC21" i="11"/>
  <c r="BB21" i="11"/>
  <c r="U81" i="13" s="1" a="1"/>
  <c r="U81" i="13" s="1"/>
  <c r="BA21" i="11"/>
  <c r="S48" i="13" s="1" a="1"/>
  <c r="S48" i="13" s="1"/>
  <c r="BD20" i="11"/>
  <c r="BC20" i="11"/>
  <c r="BB20" i="11"/>
  <c r="U78" i="1" s="1" a="1"/>
  <c r="U78" i="1" s="1"/>
  <c r="BD19" i="11"/>
  <c r="BC19" i="11"/>
  <c r="BB19" i="11"/>
  <c r="U73" i="13" s="1" a="1"/>
  <c r="U73" i="13" s="1"/>
  <c r="BD18" i="11"/>
  <c r="BC18" i="11"/>
  <c r="BB18" i="11"/>
  <c r="S71" i="13" s="1" a="1"/>
  <c r="S71" i="13" s="1"/>
  <c r="AX18" i="11"/>
  <c r="U6" i="13" s="1" a="1"/>
  <c r="U6" i="13" s="1"/>
  <c r="BD17" i="11"/>
  <c r="BC17" i="11"/>
  <c r="BB17" i="11"/>
  <c r="U76" i="13" s="1" a="1"/>
  <c r="U76" i="13" s="1"/>
  <c r="BA17" i="11"/>
  <c r="S45" i="13" s="1" a="1"/>
  <c r="S45" i="13" s="1"/>
  <c r="BD16" i="11"/>
  <c r="BC16" i="11"/>
  <c r="BB16" i="11"/>
  <c r="U75" i="13" s="1" a="1"/>
  <c r="U75" i="13" s="1"/>
  <c r="AZ16" i="11"/>
  <c r="U27" i="13" s="1" a="1"/>
  <c r="U27" i="13" s="1"/>
  <c r="AX16" i="11"/>
  <c r="U11" i="1" s="1" a="1"/>
  <c r="U11" i="1" s="1"/>
  <c r="BD15" i="11"/>
  <c r="BC15" i="11"/>
  <c r="BB15" i="11"/>
  <c r="U69" i="1" s="1" a="1"/>
  <c r="U69" i="1" s="1"/>
  <c r="BD14" i="11"/>
  <c r="BC14" i="11"/>
  <c r="BB14" i="11"/>
  <c r="U66" i="1" s="1" a="1"/>
  <c r="U66" i="1" s="1"/>
  <c r="BA14" i="11"/>
  <c r="U35" i="13" s="1" a="1"/>
  <c r="U35" i="13" s="1"/>
  <c r="AW21" i="11"/>
  <c r="AI21" i="11"/>
  <c r="Z21" i="11"/>
  <c r="Y21" i="11"/>
  <c r="W21" i="11"/>
  <c r="U21" i="11"/>
  <c r="M21" i="11"/>
  <c r="L21" i="11"/>
  <c r="H21" i="11" s="1"/>
  <c r="AW20" i="11"/>
  <c r="AI20" i="11"/>
  <c r="Z20" i="11"/>
  <c r="Y20" i="11"/>
  <c r="U20" i="11"/>
  <c r="W20" i="11" s="1"/>
  <c r="M20" i="11"/>
  <c r="L20" i="11"/>
  <c r="H20" i="11"/>
  <c r="AB20" i="11" s="1"/>
  <c r="AW19" i="11"/>
  <c r="AI19" i="11"/>
  <c r="Z19" i="11"/>
  <c r="Y19" i="11"/>
  <c r="U19" i="11"/>
  <c r="W19" i="11" s="1"/>
  <c r="M19" i="11"/>
  <c r="L19" i="11"/>
  <c r="H19" i="11"/>
  <c r="AA19" i="11" s="1"/>
  <c r="AW18" i="11"/>
  <c r="AI18" i="11"/>
  <c r="Z18" i="11"/>
  <c r="Y18" i="11"/>
  <c r="W18" i="11"/>
  <c r="U18" i="11"/>
  <c r="M18" i="11"/>
  <c r="L18" i="11"/>
  <c r="H18" i="11"/>
  <c r="AB18" i="11" s="1"/>
  <c r="Y17" i="11"/>
  <c r="O17" i="11"/>
  <c r="M17" i="11"/>
  <c r="L17" i="11"/>
  <c r="H17" i="11"/>
  <c r="AA17" i="11" s="1"/>
  <c r="AB16" i="11"/>
  <c r="AH16" i="11" s="1"/>
  <c r="AA16" i="11"/>
  <c r="Y16" i="11"/>
  <c r="O16" i="11"/>
  <c r="M16" i="11"/>
  <c r="L16" i="11"/>
  <c r="H16" i="11"/>
  <c r="Y15" i="11"/>
  <c r="O15" i="11"/>
  <c r="M15" i="11"/>
  <c r="L15" i="11"/>
  <c r="H15" i="11" s="1"/>
  <c r="Y14" i="11"/>
  <c r="O14" i="11"/>
  <c r="M14" i="11"/>
  <c r="L14" i="11"/>
  <c r="H14" i="11"/>
  <c r="AB14" i="11" s="1"/>
  <c r="D11" i="11"/>
  <c r="D10" i="11"/>
  <c r="D9" i="11"/>
  <c r="D8" i="11"/>
  <c r="D5" i="11"/>
  <c r="D4" i="11"/>
  <c r="D3" i="11"/>
  <c r="D2" i="11"/>
  <c r="AA14" i="2"/>
  <c r="C16" i="4"/>
  <c r="D26" i="10"/>
  <c r="C26" i="10"/>
  <c r="G23" i="10"/>
  <c r="F23" i="10"/>
  <c r="E23" i="10"/>
  <c r="D23" i="10"/>
  <c r="C23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H17" i="10"/>
  <c r="G17" i="10"/>
  <c r="F17" i="10"/>
  <c r="E17" i="10"/>
  <c r="D17" i="10"/>
  <c r="C17" i="10"/>
  <c r="H14" i="10"/>
  <c r="G14" i="10"/>
  <c r="F14" i="10"/>
  <c r="E14" i="10"/>
  <c r="D14" i="10"/>
  <c r="C14" i="10"/>
  <c r="L11" i="10"/>
  <c r="BJ20" i="11" s="1"/>
  <c r="I11" i="10"/>
  <c r="BJ21" i="11" s="1"/>
  <c r="E11" i="10"/>
  <c r="BJ18" i="11" s="1"/>
  <c r="C11" i="10"/>
  <c r="M9" i="10"/>
  <c r="G9" i="10"/>
  <c r="BJ14" i="11" s="1"/>
  <c r="E9" i="10"/>
  <c r="BJ17" i="11" s="1"/>
  <c r="C9" i="10"/>
  <c r="R7" i="10"/>
  <c r="BI20" i="11" s="1"/>
  <c r="Q7" i="10"/>
  <c r="P7" i="10"/>
  <c r="BI16" i="11" s="1"/>
  <c r="O7" i="10"/>
  <c r="N7" i="10"/>
  <c r="M7" i="10"/>
  <c r="L7" i="10"/>
  <c r="K7" i="10"/>
  <c r="J7" i="10"/>
  <c r="I7" i="10"/>
  <c r="H7" i="10"/>
  <c r="BI19" i="11" s="1"/>
  <c r="K4" i="10"/>
  <c r="J4" i="10"/>
  <c r="I4" i="10"/>
  <c r="H4" i="10"/>
  <c r="G4" i="10"/>
  <c r="F4" i="10"/>
  <c r="E4" i="10"/>
  <c r="D4" i="10"/>
  <c r="C4" i="10"/>
  <c r="D26" i="9"/>
  <c r="U181" i="1" s="1" a="1"/>
  <c r="U181" i="1" s="1"/>
  <c r="C26" i="9"/>
  <c r="U177" i="1" s="1" a="1"/>
  <c r="U177" i="1" s="1"/>
  <c r="G23" i="9"/>
  <c r="F23" i="9"/>
  <c r="E23" i="9"/>
  <c r="D23" i="9"/>
  <c r="C23" i="9"/>
  <c r="N20" i="9"/>
  <c r="M20" i="9"/>
  <c r="L20" i="9"/>
  <c r="K20" i="9"/>
  <c r="J20" i="9"/>
  <c r="I20" i="9"/>
  <c r="H20" i="9"/>
  <c r="G20" i="9"/>
  <c r="F20" i="9"/>
  <c r="E20" i="9"/>
  <c r="D20" i="9"/>
  <c r="C20" i="9"/>
  <c r="H17" i="9"/>
  <c r="G17" i="9"/>
  <c r="F17" i="9"/>
  <c r="E17" i="9"/>
  <c r="D17" i="9"/>
  <c r="C17" i="9"/>
  <c r="H14" i="9"/>
  <c r="U90" i="1" s="1"/>
  <c r="G14" i="9"/>
  <c r="U86" i="1" s="1"/>
  <c r="F14" i="9"/>
  <c r="U89" i="1" s="1"/>
  <c r="E14" i="9"/>
  <c r="U84" i="1" s="1"/>
  <c r="D14" i="9"/>
  <c r="U88" i="13" s="1"/>
  <c r="C14" i="9"/>
  <c r="U82" i="1" s="1"/>
  <c r="L11" i="9"/>
  <c r="I11" i="9"/>
  <c r="E11" i="9"/>
  <c r="C11" i="9"/>
  <c r="M9" i="9"/>
  <c r="G9" i="9"/>
  <c r="E9" i="9"/>
  <c r="C9" i="9"/>
  <c r="R7" i="9"/>
  <c r="Q7" i="9"/>
  <c r="P7" i="9"/>
  <c r="O7" i="9"/>
  <c r="N7" i="9"/>
  <c r="M7" i="9"/>
  <c r="L7" i="9"/>
  <c r="K7" i="9"/>
  <c r="J7" i="9"/>
  <c r="I7" i="9"/>
  <c r="H7" i="9"/>
  <c r="K4" i="9"/>
  <c r="AX21" i="11" s="1"/>
  <c r="J4" i="9"/>
  <c r="BA20" i="11" s="1"/>
  <c r="I4" i="9"/>
  <c r="BA16" i="11" s="1"/>
  <c r="H4" i="9"/>
  <c r="G4" i="9"/>
  <c r="F4" i="9"/>
  <c r="AX17" i="11" s="1"/>
  <c r="E4" i="9"/>
  <c r="AX14" i="11" s="1"/>
  <c r="D4" i="9"/>
  <c r="AZ21" i="11" s="1"/>
  <c r="C4" i="9"/>
  <c r="AZ18" i="11" s="1"/>
  <c r="V72" i="13" l="1" a="1"/>
  <c r="V72" i="13" s="1"/>
  <c r="V73" i="13" a="1"/>
  <c r="V73" i="13" s="1"/>
  <c r="T72" i="13" a="1"/>
  <c r="T72" i="13" s="1"/>
  <c r="V73" i="1" a="1"/>
  <c r="V73" i="1" s="1"/>
  <c r="T73" i="13" a="1"/>
  <c r="T73" i="13" s="1"/>
  <c r="V72" i="1" a="1"/>
  <c r="V72" i="1" s="1"/>
  <c r="V74" i="13" a="1"/>
  <c r="V74" i="13" s="1"/>
  <c r="V75" i="13" a="1"/>
  <c r="V75" i="13" s="1"/>
  <c r="V75" i="1" a="1"/>
  <c r="V75" i="1" s="1"/>
  <c r="T75" i="13" a="1"/>
  <c r="T75" i="13" s="1"/>
  <c r="V74" i="1" a="1"/>
  <c r="V74" i="1" s="1"/>
  <c r="T74" i="13" a="1"/>
  <c r="T74" i="13" s="1"/>
  <c r="V78" i="1" a="1"/>
  <c r="V78" i="1" s="1"/>
  <c r="V78" i="13" a="1"/>
  <c r="V78" i="13" s="1"/>
  <c r="T78" i="13" a="1"/>
  <c r="T78" i="13" s="1"/>
  <c r="V79" i="13" a="1"/>
  <c r="V79" i="13" s="1"/>
  <c r="V79" i="1" a="1"/>
  <c r="V79" i="1" s="1"/>
  <c r="T79" i="13" a="1"/>
  <c r="T79" i="13" s="1"/>
  <c r="T67" i="13" a="1"/>
  <c r="T67" i="13" s="1"/>
  <c r="T70" i="13" a="1"/>
  <c r="T70" i="13" s="1"/>
  <c r="T76" i="13" a="1"/>
  <c r="T76" i="13" s="1"/>
  <c r="V67" i="13" a="1"/>
  <c r="V67" i="13" s="1"/>
  <c r="V70" i="13" a="1"/>
  <c r="V70" i="13" s="1"/>
  <c r="V76" i="13" a="1"/>
  <c r="V76" i="13" s="1"/>
  <c r="V80" i="13" a="1"/>
  <c r="V80" i="13" s="1"/>
  <c r="V66" i="1" a="1"/>
  <c r="V66" i="1" s="1"/>
  <c r="V80" i="1" a="1"/>
  <c r="V80" i="1" s="1"/>
  <c r="T66" i="13" a="1"/>
  <c r="T66" i="13" s="1"/>
  <c r="V67" i="1" a="1"/>
  <c r="V67" i="1" s="1"/>
  <c r="V81" i="1" a="1"/>
  <c r="V81" i="1" s="1"/>
  <c r="V76" i="1" a="1"/>
  <c r="V76" i="1" s="1"/>
  <c r="BI15" i="11"/>
  <c r="T71" i="13" a="1"/>
  <c r="T71" i="13" s="1"/>
  <c r="T81" i="13" a="1"/>
  <c r="T81" i="13" s="1"/>
  <c r="U106" i="13" a="1"/>
  <c r="U106" i="13" s="1"/>
  <c r="U122" i="13" a="1"/>
  <c r="U122" i="13" s="1"/>
  <c r="U130" i="13" a="1"/>
  <c r="U130" i="13" s="1"/>
  <c r="U146" i="13" a="1"/>
  <c r="U146" i="13" s="1"/>
  <c r="U154" i="13" a="1"/>
  <c r="U154" i="13" s="1"/>
  <c r="U170" i="13" a="1"/>
  <c r="U170" i="13" s="1"/>
  <c r="U178" i="13" a="1"/>
  <c r="U178" i="13" s="1"/>
  <c r="U194" i="13" a="1"/>
  <c r="U194" i="13" s="1"/>
  <c r="U109" i="1" a="1"/>
  <c r="U109" i="1" s="1"/>
  <c r="U120" i="1" a="1"/>
  <c r="U120" i="1" s="1"/>
  <c r="U123" i="1" a="1"/>
  <c r="U123" i="1" s="1"/>
  <c r="U127" i="1" a="1"/>
  <c r="U127" i="1" s="1"/>
  <c r="U141" i="1" a="1"/>
  <c r="U141" i="1" s="1"/>
  <c r="U152" i="1" a="1"/>
  <c r="U152" i="1" s="1"/>
  <c r="U155" i="1" a="1"/>
  <c r="U155" i="1" s="1"/>
  <c r="U159" i="1" a="1"/>
  <c r="U159" i="1" s="1"/>
  <c r="U163" i="1" a="1"/>
  <c r="U163" i="1" s="1"/>
  <c r="U170" i="1" a="1"/>
  <c r="U170" i="1" s="1"/>
  <c r="U188" i="1" a="1"/>
  <c r="U188" i="1" s="1"/>
  <c r="U192" i="1" a="1"/>
  <c r="U192" i="1" s="1"/>
  <c r="U108" i="13" a="1"/>
  <c r="U108" i="13" s="1"/>
  <c r="U116" i="13" a="1"/>
  <c r="U116" i="13" s="1"/>
  <c r="U132" i="13" a="1"/>
  <c r="U132" i="13" s="1"/>
  <c r="U140" i="13" a="1"/>
  <c r="U140" i="13" s="1"/>
  <c r="U156" i="13" a="1"/>
  <c r="U156" i="13" s="1"/>
  <c r="U164" i="13" a="1"/>
  <c r="U164" i="13" s="1"/>
  <c r="U180" i="13" a="1"/>
  <c r="U180" i="13" s="1"/>
  <c r="U188" i="13" a="1"/>
  <c r="U188" i="13" s="1"/>
  <c r="U103" i="1" a="1"/>
  <c r="U103" i="1" s="1"/>
  <c r="U110" i="1" a="1"/>
  <c r="U110" i="1" s="1"/>
  <c r="U128" i="1" a="1"/>
  <c r="U128" i="1" s="1"/>
  <c r="U135" i="1" a="1"/>
  <c r="U135" i="1" s="1"/>
  <c r="U142" i="1" a="1"/>
  <c r="U142" i="1" s="1"/>
  <c r="U156" i="1" a="1"/>
  <c r="U156" i="1" s="1"/>
  <c r="U164" i="1" a="1"/>
  <c r="U164" i="1" s="1"/>
  <c r="U189" i="1" a="1"/>
  <c r="U189" i="1" s="1"/>
  <c r="U193" i="1" a="1"/>
  <c r="U193" i="1" s="1"/>
  <c r="U109" i="13" a="1"/>
  <c r="U109" i="13" s="1"/>
  <c r="U117" i="13" a="1"/>
  <c r="U117" i="13" s="1"/>
  <c r="U133" i="13" a="1"/>
  <c r="U133" i="13" s="1"/>
  <c r="U141" i="13" a="1"/>
  <c r="U141" i="13" s="1"/>
  <c r="U157" i="13" a="1"/>
  <c r="U157" i="13" s="1"/>
  <c r="U165" i="13" a="1"/>
  <c r="U165" i="13" s="1"/>
  <c r="U181" i="13" a="1"/>
  <c r="U181" i="13" s="1"/>
  <c r="U189" i="13" a="1"/>
  <c r="U189" i="13" s="1"/>
  <c r="U118" i="1" a="1"/>
  <c r="U118" i="1" s="1"/>
  <c r="U121" i="1" a="1"/>
  <c r="U121" i="1" s="1"/>
  <c r="U132" i="1" a="1"/>
  <c r="U132" i="1" s="1"/>
  <c r="U146" i="1" a="1"/>
  <c r="U146" i="1" s="1"/>
  <c r="U153" i="1" a="1"/>
  <c r="U153" i="1" s="1"/>
  <c r="U168" i="1" a="1"/>
  <c r="U168" i="1" s="1"/>
  <c r="U171" i="1" a="1"/>
  <c r="U171" i="1" s="1"/>
  <c r="U175" i="1" a="1"/>
  <c r="U175" i="1" s="1"/>
  <c r="U179" i="1" a="1"/>
  <c r="U179" i="1" s="1"/>
  <c r="U110" i="13" a="1"/>
  <c r="U110" i="13" s="1"/>
  <c r="U118" i="13" a="1"/>
  <c r="U118" i="13" s="1"/>
  <c r="U134" i="13" a="1"/>
  <c r="U134" i="13" s="1"/>
  <c r="U142" i="13" a="1"/>
  <c r="U142" i="13" s="1"/>
  <c r="U158" i="13" a="1"/>
  <c r="U158" i="13" s="1"/>
  <c r="U166" i="13" a="1"/>
  <c r="U166" i="13" s="1"/>
  <c r="U182" i="13" a="1"/>
  <c r="U182" i="13" s="1"/>
  <c r="U190" i="13" a="1"/>
  <c r="U190" i="13" s="1"/>
  <c r="U104" i="1" a="1"/>
  <c r="U104" i="1" s="1"/>
  <c r="U107" i="1" a="1"/>
  <c r="U107" i="1" s="1"/>
  <c r="U111" i="1" a="1"/>
  <c r="U111" i="1" s="1"/>
  <c r="U139" i="1" a="1"/>
  <c r="U139" i="1" s="1"/>
  <c r="U143" i="1" a="1"/>
  <c r="U143" i="1" s="1"/>
  <c r="U157" i="1" a="1"/>
  <c r="U157" i="1" s="1"/>
  <c r="U165" i="1" a="1"/>
  <c r="U165" i="1" s="1"/>
  <c r="U183" i="1" a="1"/>
  <c r="U183" i="1" s="1"/>
  <c r="U190" i="1" a="1"/>
  <c r="U190" i="1" s="1"/>
  <c r="U194" i="1" a="1"/>
  <c r="U194" i="1" s="1"/>
  <c r="U103" i="13" a="1"/>
  <c r="U103" i="13" s="1"/>
  <c r="U111" i="13" a="1"/>
  <c r="U111" i="13" s="1"/>
  <c r="U119" i="13" a="1"/>
  <c r="U119" i="13" s="1"/>
  <c r="U127" i="13" a="1"/>
  <c r="U127" i="13" s="1"/>
  <c r="U135" i="13" a="1"/>
  <c r="U135" i="13" s="1"/>
  <c r="U143" i="13" a="1"/>
  <c r="U143" i="13" s="1"/>
  <c r="U151" i="13" a="1"/>
  <c r="U151" i="13" s="1"/>
  <c r="U159" i="13" a="1"/>
  <c r="U159" i="13" s="1"/>
  <c r="U167" i="13" a="1"/>
  <c r="U167" i="13" s="1"/>
  <c r="U175" i="13" a="1"/>
  <c r="U175" i="13" s="1"/>
  <c r="U183" i="13" a="1"/>
  <c r="U183" i="13" s="1"/>
  <c r="U191" i="13" a="1"/>
  <c r="U191" i="13" s="1"/>
  <c r="U115" i="1" a="1"/>
  <c r="U115" i="1" s="1"/>
  <c r="U122" i="1" a="1"/>
  <c r="U122" i="1" s="1"/>
  <c r="U129" i="1" a="1"/>
  <c r="U129" i="1" s="1"/>
  <c r="U133" i="1" a="1"/>
  <c r="U133" i="1" s="1"/>
  <c r="U147" i="1" a="1"/>
  <c r="U147" i="1" s="1"/>
  <c r="U154" i="1" a="1"/>
  <c r="U154" i="1" s="1"/>
  <c r="U176" i="1" a="1"/>
  <c r="U176" i="1" s="1"/>
  <c r="U180" i="1" a="1"/>
  <c r="U180" i="1" s="1"/>
  <c r="U104" i="13" a="1"/>
  <c r="U104" i="13" s="1"/>
  <c r="U120" i="13" a="1"/>
  <c r="U120" i="13" s="1"/>
  <c r="U128" i="13" a="1"/>
  <c r="U128" i="13" s="1"/>
  <c r="U144" i="13" a="1"/>
  <c r="U144" i="13" s="1"/>
  <c r="U152" i="13" a="1"/>
  <c r="U152" i="13" s="1"/>
  <c r="U168" i="13" a="1"/>
  <c r="U168" i="13" s="1"/>
  <c r="U176" i="13" a="1"/>
  <c r="U176" i="13" s="1"/>
  <c r="U192" i="13" a="1"/>
  <c r="U192" i="13" s="1"/>
  <c r="U108" i="1" a="1"/>
  <c r="U108" i="1" s="1"/>
  <c r="U119" i="1" a="1"/>
  <c r="U119" i="1" s="1"/>
  <c r="U140" i="1" a="1"/>
  <c r="U140" i="1" s="1"/>
  <c r="U144" i="1" a="1"/>
  <c r="U144" i="1" s="1"/>
  <c r="U151" i="1" a="1"/>
  <c r="U151" i="1" s="1"/>
  <c r="U158" i="1" a="1"/>
  <c r="U158" i="1" s="1"/>
  <c r="U166" i="1" a="1"/>
  <c r="U166" i="1" s="1"/>
  <c r="U169" i="1" a="1"/>
  <c r="U169" i="1" s="1"/>
  <c r="U187" i="1" a="1"/>
  <c r="U187" i="1" s="1"/>
  <c r="U191" i="1" a="1"/>
  <c r="U191" i="1" s="1"/>
  <c r="U195" i="1" a="1"/>
  <c r="U195" i="1" s="1"/>
  <c r="U105" i="13" a="1"/>
  <c r="U105" i="13" s="1"/>
  <c r="U121" i="13" a="1"/>
  <c r="U121" i="13" s="1"/>
  <c r="U129" i="13" a="1"/>
  <c r="U129" i="13" s="1"/>
  <c r="U145" i="13" a="1"/>
  <c r="U145" i="13" s="1"/>
  <c r="U153" i="13" a="1"/>
  <c r="U153" i="13" s="1"/>
  <c r="U169" i="13" a="1"/>
  <c r="U169" i="13" s="1"/>
  <c r="U177" i="13" a="1"/>
  <c r="U177" i="13" s="1"/>
  <c r="U193" i="13" a="1"/>
  <c r="U193" i="13" s="1"/>
  <c r="U105" i="1" a="1"/>
  <c r="U105" i="1" s="1"/>
  <c r="U116" i="1" a="1"/>
  <c r="U116" i="1" s="1"/>
  <c r="U130" i="1" a="1"/>
  <c r="U130" i="1" s="1"/>
  <c r="U134" i="1" a="1"/>
  <c r="U134" i="1" s="1"/>
  <c r="U89" i="13"/>
  <c r="U84" i="13"/>
  <c r="U88" i="1"/>
  <c r="U85" i="13"/>
  <c r="U86" i="13"/>
  <c r="U85" i="1"/>
  <c r="U87" i="13"/>
  <c r="S68" i="13" a="1"/>
  <c r="S68" i="13" s="1"/>
  <c r="U70" i="13" a="1"/>
  <c r="U70" i="13" s="1"/>
  <c r="S76" i="13" a="1"/>
  <c r="S76" i="13" s="1"/>
  <c r="U78" i="13" a="1"/>
  <c r="U78" i="13" s="1"/>
  <c r="U68" i="1" a="1"/>
  <c r="U68" i="1" s="1"/>
  <c r="U72" i="1" a="1"/>
  <c r="U72" i="1" s="1"/>
  <c r="U67" i="1" a="1"/>
  <c r="U67" i="1" s="1"/>
  <c r="S67" i="13" a="1"/>
  <c r="S67" i="13" s="1"/>
  <c r="U69" i="13" a="1"/>
  <c r="U69" i="13" s="1"/>
  <c r="S75" i="13" a="1"/>
  <c r="S75" i="13" s="1"/>
  <c r="U77" i="13" a="1"/>
  <c r="U77" i="13" s="1"/>
  <c r="U76" i="1" a="1"/>
  <c r="U76" i="1" s="1"/>
  <c r="U80" i="1" a="1"/>
  <c r="U80" i="1" s="1"/>
  <c r="S66" i="13" a="1"/>
  <c r="S66" i="13" s="1"/>
  <c r="U68" i="13" a="1"/>
  <c r="U68" i="13" s="1"/>
  <c r="S74" i="13" a="1"/>
  <c r="S74" i="13" s="1"/>
  <c r="U73" i="1" a="1"/>
  <c r="U73" i="1" s="1"/>
  <c r="S70" i="13" a="1"/>
  <c r="S70" i="13" s="1"/>
  <c r="U67" i="13" a="1"/>
  <c r="U67" i="13" s="1"/>
  <c r="S81" i="13" a="1"/>
  <c r="S81" i="13" s="1"/>
  <c r="U81" i="1" a="1"/>
  <c r="U81" i="1" s="1"/>
  <c r="U75" i="1" a="1"/>
  <c r="U75" i="1" s="1"/>
  <c r="U71" i="13" a="1"/>
  <c r="U71" i="13" s="1"/>
  <c r="U66" i="13" a="1"/>
  <c r="U66" i="13" s="1"/>
  <c r="S72" i="13" a="1"/>
  <c r="S72" i="13" s="1"/>
  <c r="U74" i="13" a="1"/>
  <c r="U74" i="13" s="1"/>
  <c r="S80" i="13" a="1"/>
  <c r="S80" i="13" s="1"/>
  <c r="U70" i="1" a="1"/>
  <c r="U70" i="1" s="1"/>
  <c r="U74" i="1" a="1"/>
  <c r="U74" i="1" s="1"/>
  <c r="U71" i="1" a="1"/>
  <c r="U71" i="1" s="1"/>
  <c r="S79" i="13" a="1"/>
  <c r="S79" i="13" s="1"/>
  <c r="U16" i="13" a="1"/>
  <c r="U16" i="13" s="1"/>
  <c r="S16" i="13" a="1"/>
  <c r="S16" i="13" s="1"/>
  <c r="U17" i="1" a="1"/>
  <c r="U17" i="1" s="1"/>
  <c r="U17" i="13" a="1"/>
  <c r="U17" i="13" s="1"/>
  <c r="U16" i="1" a="1"/>
  <c r="U16" i="1" s="1"/>
  <c r="S17" i="13" a="1"/>
  <c r="S17" i="13" s="1"/>
  <c r="U32" i="1" a="1"/>
  <c r="U32" i="1" s="1"/>
  <c r="S32" i="13" a="1"/>
  <c r="S32" i="13" s="1"/>
  <c r="U33" i="13" a="1"/>
  <c r="U33" i="13" s="1"/>
  <c r="U32" i="13" a="1"/>
  <c r="U32" i="13" s="1"/>
  <c r="S33" i="13" a="1"/>
  <c r="S33" i="13" s="1"/>
  <c r="U33" i="1" a="1"/>
  <c r="U33" i="1" s="1"/>
  <c r="U22" i="13" a="1"/>
  <c r="U22" i="13" s="1"/>
  <c r="U22" i="1" a="1"/>
  <c r="U22" i="1" s="1"/>
  <c r="S22" i="13" a="1"/>
  <c r="S22" i="13" s="1"/>
  <c r="U23" i="13" a="1"/>
  <c r="U23" i="13" s="1"/>
  <c r="S23" i="13" a="1"/>
  <c r="S23" i="13" s="1"/>
  <c r="U23" i="1" a="1"/>
  <c r="U23" i="1" s="1"/>
  <c r="U46" i="1" a="1"/>
  <c r="U46" i="1" s="1"/>
  <c r="U46" i="13" a="1"/>
  <c r="U46" i="13" s="1"/>
  <c r="U47" i="1" a="1"/>
  <c r="U47" i="1" s="1"/>
  <c r="S46" i="13" a="1"/>
  <c r="S46" i="13" s="1"/>
  <c r="S47" i="13" a="1"/>
  <c r="S47" i="13" s="1"/>
  <c r="U47" i="13" a="1"/>
  <c r="U47" i="13" s="1"/>
  <c r="U3" i="13" a="1"/>
  <c r="U3" i="13" s="1"/>
  <c r="S3" i="13" a="1"/>
  <c r="S3" i="13" s="1"/>
  <c r="U3" i="1" a="1"/>
  <c r="U3" i="1" s="1"/>
  <c r="S2" i="13" a="1"/>
  <c r="S2" i="13" s="1"/>
  <c r="U2" i="1" a="1"/>
  <c r="U2" i="1" s="1"/>
  <c r="U2" i="13" a="1"/>
  <c r="U2" i="13" s="1"/>
  <c r="S13" i="13" a="1"/>
  <c r="S13" i="13" s="1"/>
  <c r="U12" i="13" a="1"/>
  <c r="U12" i="13" s="1"/>
  <c r="U13" i="13" a="1"/>
  <c r="U13" i="13" s="1"/>
  <c r="U13" i="1" a="1"/>
  <c r="U13" i="1" s="1"/>
  <c r="U12" i="1" a="1"/>
  <c r="U12" i="1" s="1"/>
  <c r="S12" i="13" a="1"/>
  <c r="S12" i="13" s="1"/>
  <c r="U43" i="1" a="1"/>
  <c r="U43" i="1" s="1"/>
  <c r="U43" i="13" a="1"/>
  <c r="U43" i="13" s="1"/>
  <c r="S42" i="13" a="1"/>
  <c r="S42" i="13" s="1"/>
  <c r="U42" i="1" a="1"/>
  <c r="U42" i="1" s="1"/>
  <c r="S43" i="13" a="1"/>
  <c r="S43" i="13" s="1"/>
  <c r="U42" i="13" a="1"/>
  <c r="U42" i="13" s="1"/>
  <c r="S10" i="13" a="1"/>
  <c r="S10" i="13" s="1"/>
  <c r="U26" i="1" a="1"/>
  <c r="U26" i="1" s="1"/>
  <c r="AX15" i="11"/>
  <c r="AX19" i="11"/>
  <c r="U10" i="13" a="1"/>
  <c r="U10" i="13" s="1"/>
  <c r="U26" i="13" a="1"/>
  <c r="U26" i="13" s="1"/>
  <c r="U34" i="13" a="1"/>
  <c r="U34" i="13" s="1"/>
  <c r="S44" i="13" a="1"/>
  <c r="S44" i="13" s="1"/>
  <c r="U44" i="1" a="1"/>
  <c r="U44" i="1" s="1"/>
  <c r="AZ15" i="11"/>
  <c r="AZ19" i="11"/>
  <c r="U7" i="13" a="1"/>
  <c r="U7" i="13" s="1"/>
  <c r="S49" i="13" a="1"/>
  <c r="S49" i="13" s="1"/>
  <c r="U6" i="1" a="1"/>
  <c r="U6" i="1" s="1"/>
  <c r="U27" i="1" a="1"/>
  <c r="U27" i="1" s="1"/>
  <c r="U34" i="1" a="1"/>
  <c r="U34" i="1" s="1"/>
  <c r="U48" i="1" a="1"/>
  <c r="U48" i="1" s="1"/>
  <c r="AZ20" i="11"/>
  <c r="BA15" i="11"/>
  <c r="BA19" i="11"/>
  <c r="S6" i="13" a="1"/>
  <c r="S6" i="13" s="1"/>
  <c r="U44" i="13" a="1"/>
  <c r="U44" i="13" s="1"/>
  <c r="U45" i="1" a="1"/>
  <c r="U45" i="1" s="1"/>
  <c r="U48" i="13" a="1"/>
  <c r="U48" i="13" s="1"/>
  <c r="AZ14" i="11"/>
  <c r="S11" i="13" a="1"/>
  <c r="S11" i="13" s="1"/>
  <c r="S27" i="13" a="1"/>
  <c r="S27" i="13" s="1"/>
  <c r="S35" i="13" a="1"/>
  <c r="S35" i="13" s="1"/>
  <c r="U49" i="13" a="1"/>
  <c r="U49" i="13" s="1"/>
  <c r="U7" i="1" a="1"/>
  <c r="U7" i="1" s="1"/>
  <c r="U10" i="1" a="1"/>
  <c r="U10" i="1" s="1"/>
  <c r="U35" i="1" a="1"/>
  <c r="U35" i="1" s="1"/>
  <c r="U49" i="1" a="1"/>
  <c r="U49" i="1" s="1"/>
  <c r="AX20" i="11"/>
  <c r="U45" i="13" a="1"/>
  <c r="U45" i="13" s="1"/>
  <c r="BA18" i="11"/>
  <c r="AZ17" i="11"/>
  <c r="U11" i="13" a="1"/>
  <c r="U11" i="13" s="1"/>
  <c r="P149" i="13"/>
  <c r="D8" i="13"/>
  <c r="D19" i="13"/>
  <c r="D35" i="13"/>
  <c r="D37" i="13"/>
  <c r="D28" i="13"/>
  <c r="D16" i="13"/>
  <c r="D49" i="13"/>
  <c r="D57" i="13"/>
  <c r="D9" i="13"/>
  <c r="D18" i="13"/>
  <c r="D23" i="13"/>
  <c r="D32" i="13"/>
  <c r="D36" i="13"/>
  <c r="D5" i="13"/>
  <c r="D25" i="13"/>
  <c r="D27" i="13"/>
  <c r="D41" i="13"/>
  <c r="D2" i="13"/>
  <c r="D7" i="13"/>
  <c r="D43" i="13"/>
  <c r="D24" i="13"/>
  <c r="D34" i="13"/>
  <c r="D44" i="13"/>
  <c r="D45" i="13"/>
  <c r="D52" i="13"/>
  <c r="D59" i="13"/>
  <c r="D60" i="13"/>
  <c r="D55" i="13"/>
  <c r="D67" i="13"/>
  <c r="D51" i="13"/>
  <c r="D61" i="13"/>
  <c r="M105" i="13"/>
  <c r="D130" i="13"/>
  <c r="D62" i="13"/>
  <c r="T96" i="13"/>
  <c r="S95" i="13"/>
  <c r="R94" i="13"/>
  <c r="K91" i="13"/>
  <c r="T94" i="13"/>
  <c r="R93" i="13"/>
  <c r="S94" i="13"/>
  <c r="R95" i="13"/>
  <c r="T92" i="13"/>
  <c r="D104" i="13"/>
  <c r="D115" i="13"/>
  <c r="P136" i="13"/>
  <c r="T83" i="13"/>
  <c r="M100" i="13"/>
  <c r="P100" i="13" s="1"/>
  <c r="D74" i="13"/>
  <c r="D75" i="13"/>
  <c r="T86" i="13"/>
  <c r="Q83" i="13"/>
  <c r="Q87" i="13"/>
  <c r="T84" i="13"/>
  <c r="K82" i="13"/>
  <c r="T85" i="13"/>
  <c r="Q84" i="13"/>
  <c r="S93" i="13"/>
  <c r="D125" i="13"/>
  <c r="M133" i="13"/>
  <c r="D142" i="13"/>
  <c r="Q86" i="13"/>
  <c r="T93" i="13"/>
  <c r="T95" i="13"/>
  <c r="D101" i="13"/>
  <c r="D107" i="13"/>
  <c r="M108" i="13"/>
  <c r="D70" i="13"/>
  <c r="D79" i="13"/>
  <c r="M101" i="13"/>
  <c r="D54" i="13"/>
  <c r="D63" i="13"/>
  <c r="D71" i="13"/>
  <c r="D73" i="13"/>
  <c r="M103" i="13"/>
  <c r="M112" i="13"/>
  <c r="P112" i="13" s="1"/>
  <c r="P124" i="13"/>
  <c r="P125" i="13"/>
  <c r="R92" i="13"/>
  <c r="R96" i="13"/>
  <c r="D109" i="13"/>
  <c r="D122" i="13"/>
  <c r="M122" i="13"/>
  <c r="D126" i="13"/>
  <c r="D155" i="13"/>
  <c r="P102" i="13"/>
  <c r="M131" i="13"/>
  <c r="M137" i="13"/>
  <c r="P137" i="13" s="1"/>
  <c r="P150" i="13"/>
  <c r="M114" i="13"/>
  <c r="P114" i="13" s="1"/>
  <c r="M120" i="13"/>
  <c r="D132" i="13"/>
  <c r="D135" i="13"/>
  <c r="D119" i="13"/>
  <c r="D153" i="13"/>
  <c r="M113" i="13"/>
  <c r="P113" i="13" s="1"/>
  <c r="M121" i="13"/>
  <c r="D124" i="13"/>
  <c r="D127" i="13"/>
  <c r="D128" i="13"/>
  <c r="M138" i="13"/>
  <c r="P138" i="13" s="1"/>
  <c r="M129" i="13"/>
  <c r="M139" i="13"/>
  <c r="M142" i="13"/>
  <c r="D144" i="13"/>
  <c r="D157" i="13"/>
  <c r="D160" i="13"/>
  <c r="M118" i="13"/>
  <c r="M155" i="13"/>
  <c r="M146" i="13"/>
  <c r="M147" i="13"/>
  <c r="M148" i="13"/>
  <c r="P148" i="13" s="1"/>
  <c r="M151" i="13"/>
  <c r="M126" i="13"/>
  <c r="P126" i="13" s="1"/>
  <c r="M130" i="13"/>
  <c r="D140" i="13"/>
  <c r="D143" i="13"/>
  <c r="D165" i="13"/>
  <c r="M157" i="13"/>
  <c r="M162" i="13"/>
  <c r="P162" i="13" s="1"/>
  <c r="M172" i="13"/>
  <c r="P172" i="13" s="1"/>
  <c r="P160" i="13"/>
  <c r="P161" i="13"/>
  <c r="D152" i="13"/>
  <c r="M171" i="13"/>
  <c r="M189" i="13"/>
  <c r="M156" i="13"/>
  <c r="P174" i="13"/>
  <c r="M187" i="13"/>
  <c r="M165" i="13"/>
  <c r="D167" i="13"/>
  <c r="D194" i="13"/>
  <c r="M154" i="13"/>
  <c r="M167" i="13"/>
  <c r="M169" i="13"/>
  <c r="P185" i="13"/>
  <c r="D189" i="13"/>
  <c r="M173" i="13"/>
  <c r="P173" i="13" s="1"/>
  <c r="M179" i="13"/>
  <c r="M181" i="13"/>
  <c r="M191" i="13"/>
  <c r="M180" i="13"/>
  <c r="P184" i="13"/>
  <c r="D186" i="13"/>
  <c r="M163" i="13"/>
  <c r="D185" i="13"/>
  <c r="P186" i="13"/>
  <c r="M188" i="13"/>
  <c r="M177" i="13"/>
  <c r="M195" i="13"/>
  <c r="AH20" i="11"/>
  <c r="AO20" i="11"/>
  <c r="AV20" i="11"/>
  <c r="AB15" i="11"/>
  <c r="AA15" i="11"/>
  <c r="AV14" i="11"/>
  <c r="AH14" i="11"/>
  <c r="AO14" i="11"/>
  <c r="AB21" i="11"/>
  <c r="AA21" i="11"/>
  <c r="AV18" i="11"/>
  <c r="AH18" i="11"/>
  <c r="AO18" i="11"/>
  <c r="AA14" i="11"/>
  <c r="P15" i="11"/>
  <c r="U16" i="11"/>
  <c r="W16" i="11" s="1"/>
  <c r="AY16" i="11"/>
  <c r="P16" i="11"/>
  <c r="BF16" i="11"/>
  <c r="AB19" i="11"/>
  <c r="X19" i="11" s="1"/>
  <c r="AA18" i="11"/>
  <c r="P17" i="11"/>
  <c r="X16" i="11"/>
  <c r="AO16" i="11"/>
  <c r="AW16" i="11"/>
  <c r="AA20" i="11"/>
  <c r="AB17" i="11"/>
  <c r="X17" i="11" s="1"/>
  <c r="P14" i="11"/>
  <c r="U14" i="11"/>
  <c r="W14" i="11" s="1"/>
  <c r="AV16" i="11"/>
  <c r="AW15" i="11"/>
  <c r="Z16" i="11"/>
  <c r="AI17" i="11"/>
  <c r="V69" i="1" l="1" a="1"/>
  <c r="V69" i="1" s="1"/>
  <c r="T68" i="13" a="1"/>
  <c r="T68" i="13" s="1"/>
  <c r="V68" i="1" a="1"/>
  <c r="V68" i="1" s="1"/>
  <c r="V69" i="13" a="1"/>
  <c r="V69" i="13" s="1"/>
  <c r="V68" i="13" a="1"/>
  <c r="V68" i="13" s="1"/>
  <c r="T69" i="13" a="1"/>
  <c r="T69" i="13" s="1"/>
  <c r="V58" i="13" a="1"/>
  <c r="V58" i="13" s="1"/>
  <c r="V59" i="1" a="1"/>
  <c r="V59" i="1" s="1"/>
  <c r="T58" i="13" a="1"/>
  <c r="T58" i="13" s="1"/>
  <c r="V58" i="1" a="1"/>
  <c r="V58" i="1" s="1"/>
  <c r="V59" i="13" a="1"/>
  <c r="V59" i="13" s="1"/>
  <c r="T59" i="13" a="1"/>
  <c r="T59" i="13" s="1"/>
  <c r="U58" i="1" a="1"/>
  <c r="U58" i="1" s="1"/>
  <c r="U58" i="13" a="1"/>
  <c r="U58" i="13" s="1"/>
  <c r="U59" i="13" a="1"/>
  <c r="U59" i="13" s="1"/>
  <c r="S58" i="13" a="1"/>
  <c r="S58" i="13" s="1"/>
  <c r="U59" i="1" a="1"/>
  <c r="U59" i="1" s="1"/>
  <c r="S59" i="13" a="1"/>
  <c r="S59" i="13" s="1"/>
  <c r="U39" i="1" a="1"/>
  <c r="U39" i="1" s="1"/>
  <c r="U38" i="13" a="1"/>
  <c r="U38" i="13" s="1"/>
  <c r="U38" i="1" a="1"/>
  <c r="U38" i="1" s="1"/>
  <c r="S38" i="13" a="1"/>
  <c r="S38" i="13" s="1"/>
  <c r="U39" i="13" a="1"/>
  <c r="U39" i="13" s="1"/>
  <c r="S39" i="13" a="1"/>
  <c r="S39" i="13" s="1"/>
  <c r="S40" i="13" a="1"/>
  <c r="S40" i="13" s="1"/>
  <c r="U41" i="13" a="1"/>
  <c r="U41" i="13" s="1"/>
  <c r="U40" i="1" a="1"/>
  <c r="U40" i="1" s="1"/>
  <c r="S41" i="13" a="1"/>
  <c r="S41" i="13" s="1"/>
  <c r="U40" i="13" a="1"/>
  <c r="U40" i="13" s="1"/>
  <c r="U41" i="1" a="1"/>
  <c r="U41" i="1" s="1"/>
  <c r="S8" i="13" a="1"/>
  <c r="S8" i="13" s="1"/>
  <c r="U8" i="1" a="1"/>
  <c r="U8" i="1" s="1"/>
  <c r="U9" i="13" a="1"/>
  <c r="U9" i="13" s="1"/>
  <c r="U8" i="13" a="1"/>
  <c r="U8" i="13" s="1"/>
  <c r="S9" i="13" a="1"/>
  <c r="S9" i="13" s="1"/>
  <c r="U9" i="1" a="1"/>
  <c r="U9" i="1" s="1"/>
  <c r="S29" i="13" a="1"/>
  <c r="S29" i="13" s="1"/>
  <c r="U28" i="1" a="1"/>
  <c r="U28" i="1" s="1"/>
  <c r="U29" i="13" a="1"/>
  <c r="U29" i="13" s="1"/>
  <c r="U28" i="13" a="1"/>
  <c r="U28" i="13" s="1"/>
  <c r="S28" i="13" a="1"/>
  <c r="S28" i="13" s="1"/>
  <c r="U29" i="1" a="1"/>
  <c r="U29" i="1" s="1"/>
  <c r="S37" i="13" a="1"/>
  <c r="S37" i="13" s="1"/>
  <c r="U36" i="13" a="1"/>
  <c r="U36" i="13" s="1"/>
  <c r="U37" i="13" a="1"/>
  <c r="U37" i="13" s="1"/>
  <c r="U36" i="1" a="1"/>
  <c r="U36" i="1" s="1"/>
  <c r="U37" i="1" a="1"/>
  <c r="U37" i="1" s="1"/>
  <c r="S36" i="13" a="1"/>
  <c r="S36" i="13" s="1"/>
  <c r="U25" i="1" a="1"/>
  <c r="U25" i="1" s="1"/>
  <c r="S24" i="13" a="1"/>
  <c r="S24" i="13" s="1"/>
  <c r="U24" i="13" a="1"/>
  <c r="U24" i="13" s="1"/>
  <c r="U25" i="13" a="1"/>
  <c r="U25" i="13" s="1"/>
  <c r="U24" i="1" a="1"/>
  <c r="U24" i="1" s="1"/>
  <c r="S25" i="13" a="1"/>
  <c r="S25" i="13" s="1"/>
  <c r="S5" i="13" a="1"/>
  <c r="S5" i="13" s="1"/>
  <c r="U4" i="1" a="1"/>
  <c r="U4" i="1" s="1"/>
  <c r="U5" i="13" a="1"/>
  <c r="U5" i="13" s="1"/>
  <c r="U4" i="13" a="1"/>
  <c r="U4" i="13" s="1"/>
  <c r="U5" i="1" a="1"/>
  <c r="U5" i="1" s="1"/>
  <c r="S4" i="13" a="1"/>
  <c r="S4" i="13" s="1"/>
  <c r="U14" i="1" a="1"/>
  <c r="U14" i="1" s="1"/>
  <c r="U14" i="13" a="1"/>
  <c r="U14" i="13" s="1"/>
  <c r="S14" i="13" a="1"/>
  <c r="S14" i="13" s="1"/>
  <c r="S15" i="13" a="1"/>
  <c r="S15" i="13" s="1"/>
  <c r="U15" i="13" a="1"/>
  <c r="U15" i="13" s="1"/>
  <c r="U15" i="1" a="1"/>
  <c r="U15" i="1" s="1"/>
  <c r="U30" i="13" a="1"/>
  <c r="U30" i="13" s="1"/>
  <c r="U31" i="1" a="1"/>
  <c r="U31" i="1" s="1"/>
  <c r="S31" i="13" a="1"/>
  <c r="S31" i="13" s="1"/>
  <c r="S30" i="13" a="1"/>
  <c r="S30" i="13" s="1"/>
  <c r="U30" i="1" a="1"/>
  <c r="U30" i="1" s="1"/>
  <c r="U31" i="13" a="1"/>
  <c r="U31" i="13" s="1"/>
  <c r="S21" i="13" a="1"/>
  <c r="S21" i="13" s="1"/>
  <c r="U21" i="1" a="1"/>
  <c r="U21" i="1" s="1"/>
  <c r="U20" i="1" a="1"/>
  <c r="U20" i="1" s="1"/>
  <c r="U20" i="13" a="1"/>
  <c r="U20" i="13" s="1"/>
  <c r="S20" i="13" a="1"/>
  <c r="S20" i="13" s="1"/>
  <c r="U21" i="13" a="1"/>
  <c r="U21" i="13" s="1"/>
  <c r="U18" i="1" a="1"/>
  <c r="U18" i="1" s="1"/>
  <c r="U19" i="13" a="1"/>
  <c r="U19" i="13" s="1"/>
  <c r="S19" i="13" a="1"/>
  <c r="S19" i="13" s="1"/>
  <c r="U19" i="1" a="1"/>
  <c r="U19" i="1" s="1"/>
  <c r="S18" i="13" a="1"/>
  <c r="S18" i="13" s="1"/>
  <c r="U18" i="13" a="1"/>
  <c r="U18" i="13" s="1"/>
  <c r="AK16" i="11"/>
  <c r="P101" i="13"/>
  <c r="S91" i="13"/>
  <c r="T91" i="13"/>
  <c r="R91" i="13"/>
  <c r="L91" i="13"/>
  <c r="T82" i="13"/>
  <c r="S82" i="13"/>
  <c r="Q82" i="13"/>
  <c r="AG15" i="11"/>
  <c r="X15" i="11"/>
  <c r="AY17" i="11"/>
  <c r="AP14" i="11"/>
  <c r="AI14" i="11"/>
  <c r="Z14" i="11"/>
  <c r="AW14" i="11"/>
  <c r="AI16" i="11"/>
  <c r="AO15" i="11"/>
  <c r="AV15" i="11"/>
  <c r="AH15" i="11"/>
  <c r="AC17" i="11"/>
  <c r="AT17" i="11"/>
  <c r="U17" i="11"/>
  <c r="W17" i="11" s="1"/>
  <c r="Z17" i="11"/>
  <c r="AM14" i="11"/>
  <c r="AW17" i="11"/>
  <c r="AI15" i="11"/>
  <c r="Z15" i="11"/>
  <c r="X14" i="11"/>
  <c r="BF14" i="11"/>
  <c r="AY14" i="11"/>
  <c r="AG14" i="11"/>
  <c r="X21" i="11"/>
  <c r="BF20" i="11"/>
  <c r="AY20" i="11"/>
  <c r="AG20" i="11"/>
  <c r="AN20" i="11"/>
  <c r="X20" i="11"/>
  <c r="AY18" i="11"/>
  <c r="AN18" i="11"/>
  <c r="X18" i="11"/>
  <c r="BF18" i="11"/>
  <c r="U15" i="11"/>
  <c r="W15" i="11" s="1"/>
  <c r="AO19" i="11"/>
  <c r="AV19" i="11"/>
  <c r="AH19" i="11"/>
  <c r="AY19" i="11"/>
  <c r="BF17" i="11"/>
  <c r="AH17" i="11"/>
  <c r="AD17" i="11" s="1"/>
  <c r="AO17" i="11"/>
  <c r="AV17" i="11"/>
  <c r="AV21" i="11"/>
  <c r="AO21" i="11"/>
  <c r="AH21" i="11"/>
  <c r="AM15" i="11"/>
  <c r="BF19" i="11"/>
  <c r="D26" i="8"/>
  <c r="C26" i="8"/>
  <c r="G23" i="8"/>
  <c r="F23" i="8"/>
  <c r="E23" i="8"/>
  <c r="BK18" i="2" s="1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C14" i="8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BI14" i="2" s="1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C26" i="7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S86" i="13" s="1"/>
  <c r="F14" i="7"/>
  <c r="E14" i="7"/>
  <c r="S84" i="13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J4" i="7"/>
  <c r="BA20" i="2" s="1"/>
  <c r="I4" i="7"/>
  <c r="H4" i="7"/>
  <c r="G4" i="7"/>
  <c r="BA21" i="2" s="1"/>
  <c r="F4" i="7"/>
  <c r="E4" i="7"/>
  <c r="D4" i="7"/>
  <c r="AZ20" i="2" s="1"/>
  <c r="C4" i="7"/>
  <c r="AZ19" i="2" s="1"/>
  <c r="D26" i="6"/>
  <c r="C26" i="6"/>
  <c r="G23" i="6"/>
  <c r="F23" i="6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C20" i="6"/>
  <c r="H17" i="6"/>
  <c r="G17" i="6"/>
  <c r="F17" i="6"/>
  <c r="E17" i="6"/>
  <c r="D17" i="6"/>
  <c r="C17" i="6"/>
  <c r="H14" i="6"/>
  <c r="G14" i="6"/>
  <c r="R86" i="13" s="1"/>
  <c r="F14" i="6"/>
  <c r="E14" i="6"/>
  <c r="R84" i="13" s="1"/>
  <c r="D14" i="6"/>
  <c r="R88" i="1" s="1"/>
  <c r="C14" i="6"/>
  <c r="R82" i="13" s="1"/>
  <c r="L11" i="6"/>
  <c r="I11" i="6"/>
  <c r="E11" i="6"/>
  <c r="C11" i="6"/>
  <c r="M9" i="6"/>
  <c r="G9" i="6"/>
  <c r="E9" i="6"/>
  <c r="C9" i="6"/>
  <c r="R7" i="6"/>
  <c r="AU20" i="11" s="1"/>
  <c r="Q7" i="6"/>
  <c r="P7" i="6"/>
  <c r="AU16" i="11" s="1"/>
  <c r="O7" i="6"/>
  <c r="AU18" i="11" s="1"/>
  <c r="N7" i="6"/>
  <c r="AU21" i="11" s="1"/>
  <c r="M7" i="6"/>
  <c r="AU14" i="2" s="1"/>
  <c r="L7" i="6"/>
  <c r="K7" i="6"/>
  <c r="J7" i="6"/>
  <c r="I7" i="6"/>
  <c r="AU17" i="11" s="1"/>
  <c r="H7" i="6"/>
  <c r="AU19" i="11" s="1"/>
  <c r="K4" i="6"/>
  <c r="J4" i="6"/>
  <c r="I4" i="6"/>
  <c r="AT16" i="11" s="1"/>
  <c r="H4" i="6"/>
  <c r="G4" i="6"/>
  <c r="F4" i="6"/>
  <c r="E4" i="6"/>
  <c r="D4" i="6"/>
  <c r="C4" i="6"/>
  <c r="D26" i="5"/>
  <c r="C26" i="5"/>
  <c r="G23" i="5"/>
  <c r="AP20" i="11" s="1"/>
  <c r="F23" i="5"/>
  <c r="AP16" i="11" s="1"/>
  <c r="E23" i="5"/>
  <c r="D23" i="5"/>
  <c r="C23" i="5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Q95" i="13" s="1"/>
  <c r="F17" i="5"/>
  <c r="E17" i="5"/>
  <c r="Q93" i="13" s="1"/>
  <c r="D17" i="5"/>
  <c r="C17" i="5"/>
  <c r="Q91" i="13" s="1"/>
  <c r="H14" i="5"/>
  <c r="G14" i="5"/>
  <c r="F14" i="5"/>
  <c r="Q89" i="1" s="1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Q7" i="5"/>
  <c r="P7" i="5"/>
  <c r="AN16" i="11" s="1"/>
  <c r="O7" i="5"/>
  <c r="N7" i="5"/>
  <c r="AN21" i="11" s="1"/>
  <c r="M7" i="5"/>
  <c r="AN14" i="2" s="1"/>
  <c r="L7" i="5"/>
  <c r="K7" i="5"/>
  <c r="J7" i="5"/>
  <c r="I7" i="5"/>
  <c r="AN17" i="11" s="1"/>
  <c r="H7" i="5"/>
  <c r="AN19" i="11" s="1"/>
  <c r="K4" i="5"/>
  <c r="J4" i="5"/>
  <c r="I4" i="5"/>
  <c r="H4" i="5"/>
  <c r="G4" i="5"/>
  <c r="F4" i="5"/>
  <c r="E4" i="5"/>
  <c r="D4" i="5"/>
  <c r="C4" i="5"/>
  <c r="D26" i="3"/>
  <c r="C26" i="3"/>
  <c r="G23" i="3"/>
  <c r="AI20" i="2" s="1"/>
  <c r="F23" i="3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L95" i="13" s="1"/>
  <c r="F17" i="3"/>
  <c r="E17" i="3"/>
  <c r="L93" i="13" s="1"/>
  <c r="D17" i="3"/>
  <c r="C17" i="3"/>
  <c r="H14" i="3"/>
  <c r="G14" i="3"/>
  <c r="L86" i="13" s="1"/>
  <c r="F14" i="3"/>
  <c r="E14" i="3"/>
  <c r="L84" i="13" s="1"/>
  <c r="D14" i="3"/>
  <c r="C14" i="3"/>
  <c r="L82" i="13" s="1"/>
  <c r="L11" i="3"/>
  <c r="I11" i="3"/>
  <c r="E11" i="3"/>
  <c r="C11" i="3"/>
  <c r="M9" i="3"/>
  <c r="G9" i="3"/>
  <c r="E9" i="3"/>
  <c r="C9" i="3"/>
  <c r="R7" i="3"/>
  <c r="Q7" i="3"/>
  <c r="P7" i="3"/>
  <c r="AG16" i="11" s="1"/>
  <c r="O7" i="3"/>
  <c r="AG18" i="11" s="1"/>
  <c r="N7" i="3"/>
  <c r="AG21" i="11" s="1"/>
  <c r="M7" i="3"/>
  <c r="AG14" i="2" s="1"/>
  <c r="L7" i="3"/>
  <c r="K7" i="3"/>
  <c r="J7" i="3"/>
  <c r="I7" i="3"/>
  <c r="AG17" i="11" s="1"/>
  <c r="H7" i="3"/>
  <c r="AG19" i="11" s="1"/>
  <c r="K4" i="3"/>
  <c r="J4" i="3"/>
  <c r="I4" i="3"/>
  <c r="H4" i="3"/>
  <c r="AE16" i="2" s="1"/>
  <c r="G4" i="3"/>
  <c r="F4" i="3"/>
  <c r="E4" i="3"/>
  <c r="D4" i="3"/>
  <c r="C4" i="3"/>
  <c r="BK21" i="2"/>
  <c r="BH21" i="2"/>
  <c r="BG21" i="2"/>
  <c r="BE21" i="2"/>
  <c r="AZ21" i="2"/>
  <c r="AT21" i="2"/>
  <c r="Z21" i="2"/>
  <c r="Y21" i="2"/>
  <c r="W21" i="2"/>
  <c r="U21" i="2"/>
  <c r="M21" i="2"/>
  <c r="L21" i="2"/>
  <c r="H21" i="2"/>
  <c r="AA21" i="2" s="1"/>
  <c r="BI21" i="2" s="1"/>
  <c r="BK20" i="2"/>
  <c r="BH20" i="2"/>
  <c r="BG20" i="2"/>
  <c r="BE20" i="2"/>
  <c r="BD20" i="2"/>
  <c r="AW20" i="2"/>
  <c r="AT20" i="2"/>
  <c r="AL20" i="2"/>
  <c r="AF20" i="2"/>
  <c r="Z20" i="2"/>
  <c r="Y20" i="2"/>
  <c r="W20" i="2"/>
  <c r="U20" i="2"/>
  <c r="M20" i="2"/>
  <c r="L20" i="2"/>
  <c r="BH19" i="2"/>
  <c r="BG19" i="2"/>
  <c r="BE19" i="2"/>
  <c r="BA19" i="2"/>
  <c r="AS19" i="2"/>
  <c r="AP19" i="2"/>
  <c r="AM19" i="2"/>
  <c r="AL19" i="2"/>
  <c r="AJ19" i="2"/>
  <c r="AI19" i="2"/>
  <c r="Z19" i="2"/>
  <c r="Y19" i="2"/>
  <c r="W19" i="2"/>
  <c r="U19" i="2"/>
  <c r="M19" i="2"/>
  <c r="L19" i="2"/>
  <c r="H19" i="2"/>
  <c r="BH18" i="2"/>
  <c r="BG18" i="2"/>
  <c r="BE18" i="2"/>
  <c r="AX18" i="2"/>
  <c r="AT18" i="2"/>
  <c r="AS18" i="2"/>
  <c r="AQ18" i="2"/>
  <c r="AP18" i="2"/>
  <c r="Z18" i="2"/>
  <c r="Y18" i="2"/>
  <c r="U18" i="2"/>
  <c r="W18" i="2" s="1"/>
  <c r="M18" i="2"/>
  <c r="L18" i="2"/>
  <c r="H18" i="2"/>
  <c r="AA18" i="2" s="1"/>
  <c r="BI18" i="2" s="1"/>
  <c r="BG17" i="2"/>
  <c r="AW17" i="2"/>
  <c r="AL17" i="2"/>
  <c r="Y17" i="2"/>
  <c r="U17" i="2"/>
  <c r="W17" i="2" s="1"/>
  <c r="P17" i="2"/>
  <c r="O17" i="2"/>
  <c r="BH17" i="2" s="1"/>
  <c r="M17" i="2"/>
  <c r="L17" i="2"/>
  <c r="H17" i="2"/>
  <c r="BG16" i="2"/>
  <c r="AZ16" i="2"/>
  <c r="Y16" i="2"/>
  <c r="P16" i="2"/>
  <c r="O16" i="2"/>
  <c r="M16" i="2"/>
  <c r="L16" i="2"/>
  <c r="H16" i="2"/>
  <c r="BG15" i="2"/>
  <c r="AZ15" i="2"/>
  <c r="AS15" i="2"/>
  <c r="Y15" i="2"/>
  <c r="O15" i="2"/>
  <c r="M15" i="2"/>
  <c r="L15" i="2"/>
  <c r="H15" i="2"/>
  <c r="AA15" i="2" s="1"/>
  <c r="BI15" i="2" s="1"/>
  <c r="BG14" i="2"/>
  <c r="BB14" i="2"/>
  <c r="AZ14" i="2"/>
  <c r="AL14" i="2"/>
  <c r="Y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F22" i="4"/>
  <c r="D22" i="4"/>
  <c r="E22" i="4" s="1"/>
  <c r="F21" i="4"/>
  <c r="D21" i="4"/>
  <c r="E21" i="4" s="1"/>
  <c r="F20" i="4"/>
  <c r="D20" i="4"/>
  <c r="E20" i="4" s="1"/>
  <c r="AB19" i="2" s="1"/>
  <c r="F19" i="4"/>
  <c r="C19" i="4"/>
  <c r="E19" i="4" s="1"/>
  <c r="F18" i="4"/>
  <c r="C18" i="4"/>
  <c r="E18" i="4" s="1"/>
  <c r="F17" i="4"/>
  <c r="C17" i="4"/>
  <c r="E17" i="4" s="1"/>
  <c r="AB17" i="2" s="1"/>
  <c r="F16" i="4"/>
  <c r="E16" i="4"/>
  <c r="F15" i="4"/>
  <c r="F14" i="4"/>
  <c r="F13" i="4"/>
  <c r="F12" i="4"/>
  <c r="F11" i="4"/>
  <c r="F10" i="4"/>
  <c r="F9" i="4"/>
  <c r="F8" i="4"/>
  <c r="J195" i="1"/>
  <c r="M195" i="1" s="1"/>
  <c r="B195" i="1"/>
  <c r="N194" i="1" a="1"/>
  <c r="N194" i="1" s="1"/>
  <c r="M194" i="1"/>
  <c r="J194" i="1"/>
  <c r="B194" i="1"/>
  <c r="N193" i="1" a="1"/>
  <c r="N193" i="1" s="1"/>
  <c r="J193" i="1"/>
  <c r="M193" i="1" s="1"/>
  <c r="B193" i="1"/>
  <c r="D193" i="1" s="1"/>
  <c r="N192" i="1" a="1"/>
  <c r="N192" i="1" s="1"/>
  <c r="M192" i="1"/>
  <c r="J192" i="1"/>
  <c r="B192" i="1"/>
  <c r="D192" i="1" s="1"/>
  <c r="N191" i="1" a="1"/>
  <c r="N191" i="1" s="1"/>
  <c r="J191" i="1"/>
  <c r="B191" i="1"/>
  <c r="D191" i="1" s="1"/>
  <c r="N190" i="1" a="1"/>
  <c r="N190" i="1" s="1"/>
  <c r="J190" i="1"/>
  <c r="M190" i="1" s="1"/>
  <c r="B190" i="1"/>
  <c r="D190" i="1" s="1"/>
  <c r="M189" i="1"/>
  <c r="J189" i="1"/>
  <c r="B189" i="1"/>
  <c r="D189" i="1" s="1"/>
  <c r="J188" i="1"/>
  <c r="M188" i="1" s="1"/>
  <c r="B188" i="1"/>
  <c r="D188" i="1" s="1"/>
  <c r="J187" i="1"/>
  <c r="D187" i="1"/>
  <c r="B187" i="1"/>
  <c r="N186" i="1" a="1"/>
  <c r="N186" i="1" s="1"/>
  <c r="J186" i="1"/>
  <c r="M186" i="1" s="1"/>
  <c r="B186" i="1"/>
  <c r="N185" i="1" a="1"/>
  <c r="N185" i="1" s="1"/>
  <c r="J185" i="1"/>
  <c r="M185" i="1" s="1"/>
  <c r="B185" i="1"/>
  <c r="N184" i="1" a="1"/>
  <c r="N184" i="1" s="1"/>
  <c r="J184" i="1"/>
  <c r="M184" i="1" s="1"/>
  <c r="B184" i="1"/>
  <c r="D184" i="1" s="1"/>
  <c r="N183" i="1" a="1"/>
  <c r="N183" i="1" s="1"/>
  <c r="J183" i="1"/>
  <c r="B183" i="1"/>
  <c r="D183" i="1" s="1"/>
  <c r="N182" i="1" a="1"/>
  <c r="N182" i="1" s="1"/>
  <c r="J182" i="1"/>
  <c r="M182" i="1" s="1"/>
  <c r="D182" i="1"/>
  <c r="B182" i="1"/>
  <c r="N181" i="1" a="1"/>
  <c r="N181" i="1" s="1"/>
  <c r="J181" i="1"/>
  <c r="M181" i="1" s="1"/>
  <c r="B181" i="1"/>
  <c r="D181" i="1" s="1"/>
  <c r="N180" i="1" a="1"/>
  <c r="N180" i="1" s="1"/>
  <c r="J180" i="1"/>
  <c r="D180" i="1"/>
  <c r="B180" i="1"/>
  <c r="N179" i="1" a="1"/>
  <c r="N179" i="1" s="1"/>
  <c r="J179" i="1"/>
  <c r="M179" i="1" s="1"/>
  <c r="D179" i="1"/>
  <c r="B179" i="1"/>
  <c r="J178" i="1"/>
  <c r="M178" i="1" s="1"/>
  <c r="B178" i="1"/>
  <c r="J177" i="1"/>
  <c r="M177" i="1" s="1"/>
  <c r="B177" i="1"/>
  <c r="D177" i="1" s="1"/>
  <c r="N176" i="1" a="1"/>
  <c r="N176" i="1" s="1"/>
  <c r="J176" i="1"/>
  <c r="B176" i="1"/>
  <c r="D176" i="1" s="1"/>
  <c r="N175" i="1" a="1"/>
  <c r="N175" i="1" s="1"/>
  <c r="J175" i="1"/>
  <c r="M175" i="1" s="1"/>
  <c r="B175" i="1"/>
  <c r="D175" i="1" s="1"/>
  <c r="N174" i="1" a="1"/>
  <c r="N174" i="1" s="1"/>
  <c r="J174" i="1"/>
  <c r="B174" i="1"/>
  <c r="D174" i="1" s="1"/>
  <c r="N173" i="1" a="1"/>
  <c r="N173" i="1" s="1"/>
  <c r="J173" i="1"/>
  <c r="B173" i="1"/>
  <c r="D173" i="1" s="1"/>
  <c r="N172" i="1" a="1"/>
  <c r="N172" i="1" s="1"/>
  <c r="J172" i="1"/>
  <c r="B172" i="1"/>
  <c r="D172" i="1" s="1"/>
  <c r="N171" i="1" a="1"/>
  <c r="N171" i="1" s="1"/>
  <c r="J171" i="1"/>
  <c r="B171" i="1"/>
  <c r="D171" i="1" s="1"/>
  <c r="N170" i="1" a="1"/>
  <c r="N170" i="1" s="1"/>
  <c r="J170" i="1"/>
  <c r="B170" i="1"/>
  <c r="N169" i="1" a="1"/>
  <c r="N169" i="1" s="1"/>
  <c r="J169" i="1"/>
  <c r="B169" i="1"/>
  <c r="D169" i="1" s="1"/>
  <c r="N168" i="1" a="1"/>
  <c r="N168" i="1" s="1"/>
  <c r="J168" i="1"/>
  <c r="M168" i="1" s="1"/>
  <c r="B168" i="1"/>
  <c r="D168" i="1" s="1"/>
  <c r="N167" i="1" a="1"/>
  <c r="N167" i="1" s="1"/>
  <c r="J167" i="1"/>
  <c r="M167" i="1" s="1"/>
  <c r="B167" i="1"/>
  <c r="N166" i="1" a="1"/>
  <c r="N166" i="1" s="1"/>
  <c r="M166" i="1"/>
  <c r="J166" i="1"/>
  <c r="B166" i="1"/>
  <c r="D166" i="1" s="1"/>
  <c r="M165" i="1"/>
  <c r="J165" i="1"/>
  <c r="B165" i="1"/>
  <c r="D165" i="1" s="1"/>
  <c r="J164" i="1"/>
  <c r="D164" i="1"/>
  <c r="B164" i="1"/>
  <c r="J163" i="1"/>
  <c r="M163" i="1" s="1"/>
  <c r="D163" i="1"/>
  <c r="B163" i="1"/>
  <c r="N162" i="1" a="1"/>
  <c r="N162" i="1" s="1"/>
  <c r="J162" i="1"/>
  <c r="M162" i="1" s="1"/>
  <c r="B162" i="1"/>
  <c r="N161" i="1" a="1"/>
  <c r="N161" i="1" s="1"/>
  <c r="J161" i="1"/>
  <c r="B161" i="1"/>
  <c r="D161" i="1" s="1"/>
  <c r="N160" i="1" a="1"/>
  <c r="N160" i="1" s="1"/>
  <c r="J160" i="1"/>
  <c r="M160" i="1" s="1"/>
  <c r="B160" i="1"/>
  <c r="N159" i="1" a="1"/>
  <c r="N159" i="1" s="1"/>
  <c r="J159" i="1"/>
  <c r="B159" i="1"/>
  <c r="D159" i="1" s="1"/>
  <c r="N158" i="1" a="1"/>
  <c r="N158" i="1" s="1"/>
  <c r="J158" i="1"/>
  <c r="B158" i="1"/>
  <c r="N157" i="1" a="1"/>
  <c r="N157" i="1" s="1"/>
  <c r="J157" i="1"/>
  <c r="B157" i="1"/>
  <c r="D157" i="1" s="1"/>
  <c r="N156" i="1" a="1"/>
  <c r="N156" i="1" s="1"/>
  <c r="J156" i="1"/>
  <c r="B156" i="1"/>
  <c r="D156" i="1" s="1"/>
  <c r="N155" i="1"/>
  <c r="N155" i="1" a="1"/>
  <c r="J155" i="1"/>
  <c r="B155" i="1"/>
  <c r="D155" i="1" s="1"/>
  <c r="J154" i="1"/>
  <c r="M154" i="1" s="1"/>
  <c r="B154" i="1"/>
  <c r="J153" i="1"/>
  <c r="B153" i="1"/>
  <c r="N152" i="1" a="1"/>
  <c r="N152" i="1" s="1"/>
  <c r="J152" i="1"/>
  <c r="B152" i="1"/>
  <c r="D152" i="1" s="1"/>
  <c r="N151" i="1" a="1"/>
  <c r="N151" i="1" s="1"/>
  <c r="J151" i="1"/>
  <c r="B151" i="1"/>
  <c r="D151" i="1" s="1"/>
  <c r="N150" i="1" a="1"/>
  <c r="N150" i="1" s="1"/>
  <c r="J150" i="1"/>
  <c r="B150" i="1"/>
  <c r="D150" i="1" s="1"/>
  <c r="N149" i="1" a="1"/>
  <c r="N149" i="1" s="1"/>
  <c r="J149" i="1"/>
  <c r="B149" i="1"/>
  <c r="D149" i="1" s="1"/>
  <c r="N148" i="1" a="1"/>
  <c r="N148" i="1" s="1"/>
  <c r="J148" i="1"/>
  <c r="B148" i="1"/>
  <c r="N147" i="1" a="1"/>
  <c r="N147" i="1" s="1"/>
  <c r="J147" i="1"/>
  <c r="B147" i="1"/>
  <c r="D147" i="1" s="1"/>
  <c r="N146" i="1" a="1"/>
  <c r="N146" i="1" s="1"/>
  <c r="J146" i="1"/>
  <c r="M146" i="1" s="1"/>
  <c r="B146" i="1"/>
  <c r="D146" i="1" s="1"/>
  <c r="N145" i="1" a="1"/>
  <c r="N145" i="1" s="1"/>
  <c r="J145" i="1"/>
  <c r="M145" i="1" s="1"/>
  <c r="B145" i="1"/>
  <c r="N144" i="1" a="1"/>
  <c r="N144" i="1" s="1"/>
  <c r="J144" i="1"/>
  <c r="M144" i="1" s="1"/>
  <c r="B144" i="1"/>
  <c r="N143" i="1" a="1"/>
  <c r="N143" i="1" s="1"/>
  <c r="J143" i="1"/>
  <c r="D143" i="1"/>
  <c r="B143" i="1"/>
  <c r="N142" i="1" a="1"/>
  <c r="N142" i="1" s="1"/>
  <c r="J142" i="1"/>
  <c r="B142" i="1"/>
  <c r="D142" i="1" s="1"/>
  <c r="J141" i="1"/>
  <c r="M141" i="1" s="1"/>
  <c r="B141" i="1"/>
  <c r="D141" i="1" s="1"/>
  <c r="J140" i="1"/>
  <c r="B140" i="1"/>
  <c r="M139" i="1"/>
  <c r="J139" i="1"/>
  <c r="B139" i="1"/>
  <c r="D139" i="1" s="1"/>
  <c r="N138" i="1" a="1"/>
  <c r="N138" i="1" s="1"/>
  <c r="M138" i="1"/>
  <c r="J138" i="1"/>
  <c r="B138" i="1"/>
  <c r="D138" i="1" s="1"/>
  <c r="N137" i="1" a="1"/>
  <c r="N137" i="1" s="1"/>
  <c r="M137" i="1"/>
  <c r="J137" i="1"/>
  <c r="B137" i="1"/>
  <c r="D137" i="1" s="1"/>
  <c r="N136" i="1" a="1"/>
  <c r="N136" i="1" s="1"/>
  <c r="M136" i="1"/>
  <c r="J136" i="1"/>
  <c r="B136" i="1"/>
  <c r="D136" i="1" s="1"/>
  <c r="N135" i="1" a="1"/>
  <c r="N135" i="1" s="1"/>
  <c r="J135" i="1"/>
  <c r="M135" i="1" s="1"/>
  <c r="B135" i="1"/>
  <c r="D135" i="1" s="1"/>
  <c r="N134" i="1" a="1"/>
  <c r="N134" i="1" s="1"/>
  <c r="J134" i="1"/>
  <c r="D134" i="1"/>
  <c r="B134" i="1"/>
  <c r="N133" i="1" a="1"/>
  <c r="N133" i="1" s="1"/>
  <c r="J133" i="1"/>
  <c r="M133" i="1" s="1"/>
  <c r="D133" i="1"/>
  <c r="B133" i="1"/>
  <c r="N132" i="1" a="1"/>
  <c r="N132" i="1" s="1"/>
  <c r="M132" i="1"/>
  <c r="J132" i="1"/>
  <c r="B132" i="1"/>
  <c r="D132" i="1" s="1"/>
  <c r="N131" i="1" a="1"/>
  <c r="N131" i="1" s="1"/>
  <c r="J131" i="1"/>
  <c r="B131" i="1"/>
  <c r="D131" i="1" s="1"/>
  <c r="J130" i="1"/>
  <c r="D130" i="1"/>
  <c r="B130" i="1"/>
  <c r="J129" i="1"/>
  <c r="M129" i="1" s="1"/>
  <c r="B129" i="1"/>
  <c r="D129" i="1" s="1"/>
  <c r="N128" i="1" a="1"/>
  <c r="N128" i="1" s="1"/>
  <c r="M128" i="1"/>
  <c r="J128" i="1"/>
  <c r="D128" i="1"/>
  <c r="B128" i="1"/>
  <c r="N127" i="1" a="1"/>
  <c r="N127" i="1" s="1"/>
  <c r="J127" i="1"/>
  <c r="M127" i="1" s="1"/>
  <c r="D127" i="1"/>
  <c r="B127" i="1"/>
  <c r="N126" i="1" a="1"/>
  <c r="N126" i="1" s="1"/>
  <c r="J126" i="1"/>
  <c r="B126" i="1"/>
  <c r="D126" i="1" s="1"/>
  <c r="N125" i="1" a="1"/>
  <c r="N125" i="1" s="1"/>
  <c r="J125" i="1"/>
  <c r="B125" i="1"/>
  <c r="D125" i="1" s="1"/>
  <c r="N124" i="1" a="1"/>
  <c r="N124" i="1" s="1"/>
  <c r="J124" i="1"/>
  <c r="B124" i="1"/>
  <c r="D124" i="1" s="1"/>
  <c r="N123" i="1" a="1"/>
  <c r="N123" i="1" s="1"/>
  <c r="M123" i="1"/>
  <c r="J123" i="1"/>
  <c r="B123" i="1"/>
  <c r="N122" i="1" a="1"/>
  <c r="N122" i="1" s="1"/>
  <c r="J122" i="1"/>
  <c r="B122" i="1"/>
  <c r="D122" i="1" s="1"/>
  <c r="N121" i="1" a="1"/>
  <c r="N121" i="1" s="1"/>
  <c r="J121" i="1"/>
  <c r="B121" i="1"/>
  <c r="D121" i="1" s="1"/>
  <c r="N120" i="1" a="1"/>
  <c r="N120" i="1" s="1"/>
  <c r="M120" i="1"/>
  <c r="J120" i="1"/>
  <c r="D120" i="1"/>
  <c r="B120" i="1"/>
  <c r="N119" i="1" a="1"/>
  <c r="N119" i="1" s="1"/>
  <c r="J119" i="1"/>
  <c r="M119" i="1" s="1"/>
  <c r="B119" i="1"/>
  <c r="D119" i="1" s="1"/>
  <c r="N118" i="1" a="1"/>
  <c r="N118" i="1" s="1"/>
  <c r="J118" i="1"/>
  <c r="D118" i="1"/>
  <c r="B118" i="1"/>
  <c r="J117" i="1"/>
  <c r="B117" i="1"/>
  <c r="J116" i="1"/>
  <c r="D116" i="1"/>
  <c r="B116" i="1"/>
  <c r="M115" i="1"/>
  <c r="J115" i="1"/>
  <c r="B115" i="1"/>
  <c r="D115" i="1" s="1"/>
  <c r="N114" i="1" a="1"/>
  <c r="N114" i="1" s="1"/>
  <c r="M114" i="1"/>
  <c r="J114" i="1"/>
  <c r="D114" i="1"/>
  <c r="B114" i="1"/>
  <c r="N113" i="1" a="1"/>
  <c r="N113" i="1" s="1"/>
  <c r="J113" i="1"/>
  <c r="B113" i="1"/>
  <c r="D113" i="1" s="1"/>
  <c r="N112" i="1" a="1"/>
  <c r="N112" i="1" s="1"/>
  <c r="J112" i="1"/>
  <c r="M112" i="1" s="1"/>
  <c r="D112" i="1"/>
  <c r="B112" i="1"/>
  <c r="N111" i="1" a="1"/>
  <c r="N111" i="1" s="1"/>
  <c r="J111" i="1"/>
  <c r="D111" i="1"/>
  <c r="B111" i="1"/>
  <c r="N110" i="1" a="1"/>
  <c r="N110" i="1" s="1"/>
  <c r="J110" i="1"/>
  <c r="M110" i="1" s="1"/>
  <c r="D110" i="1"/>
  <c r="B110" i="1"/>
  <c r="N109" i="1" a="1"/>
  <c r="N109" i="1" s="1"/>
  <c r="J109" i="1"/>
  <c r="B109" i="1"/>
  <c r="D109" i="1" s="1"/>
  <c r="N108" i="1" a="1"/>
  <c r="N108" i="1" s="1"/>
  <c r="M108" i="1"/>
  <c r="J108" i="1"/>
  <c r="B108" i="1"/>
  <c r="N107" i="1" a="1"/>
  <c r="N107" i="1" s="1"/>
  <c r="J107" i="1"/>
  <c r="M107" i="1" s="1"/>
  <c r="B107" i="1"/>
  <c r="D107" i="1" s="1"/>
  <c r="J106" i="1"/>
  <c r="D106" i="1"/>
  <c r="B106" i="1"/>
  <c r="J105" i="1"/>
  <c r="B105" i="1"/>
  <c r="D105" i="1" s="1"/>
  <c r="N104" i="1" a="1"/>
  <c r="N104" i="1" s="1"/>
  <c r="J104" i="1"/>
  <c r="M104" i="1" s="1"/>
  <c r="B104" i="1"/>
  <c r="D104" i="1" s="1"/>
  <c r="N103" i="1" a="1"/>
  <c r="N103" i="1" s="1"/>
  <c r="J103" i="1"/>
  <c r="M103" i="1" s="1"/>
  <c r="B103" i="1"/>
  <c r="N102" i="1" a="1"/>
  <c r="N102" i="1" s="1"/>
  <c r="M102" i="1"/>
  <c r="J102" i="1"/>
  <c r="B102" i="1"/>
  <c r="D102" i="1" s="1"/>
  <c r="N101" i="1" a="1"/>
  <c r="N101" i="1" s="1"/>
  <c r="J101" i="1"/>
  <c r="M101" i="1" s="1"/>
  <c r="B101" i="1"/>
  <c r="N100" i="1" a="1"/>
  <c r="N100" i="1" s="1"/>
  <c r="J100" i="1"/>
  <c r="B100" i="1"/>
  <c r="D100" i="1" s="1"/>
  <c r="T99" i="1"/>
  <c r="S99" i="1"/>
  <c r="R99" i="1"/>
  <c r="Q99" i="1"/>
  <c r="L99" i="1"/>
  <c r="T98" i="1"/>
  <c r="S98" i="1"/>
  <c r="R98" i="1"/>
  <c r="Q98" i="1"/>
  <c r="T97" i="1"/>
  <c r="S97" i="1"/>
  <c r="R97" i="1"/>
  <c r="Q97" i="1"/>
  <c r="L97" i="1"/>
  <c r="Q96" i="1"/>
  <c r="K91" i="1"/>
  <c r="S91" i="1" s="1"/>
  <c r="K91" i="1" a="1"/>
  <c r="S93" i="1" s="1"/>
  <c r="T90" i="1"/>
  <c r="S90" i="1"/>
  <c r="Q90" i="1"/>
  <c r="L90" i="1"/>
  <c r="T89" i="1"/>
  <c r="R89" i="1"/>
  <c r="L89" i="1"/>
  <c r="S88" i="1"/>
  <c r="S87" i="1"/>
  <c r="R86" i="1"/>
  <c r="R85" i="1"/>
  <c r="Q85" i="1"/>
  <c r="Q84" i="1"/>
  <c r="K82" i="1" a="1"/>
  <c r="T86" i="1" s="1"/>
  <c r="C81" i="1"/>
  <c r="B81" i="1"/>
  <c r="C80" i="1"/>
  <c r="B80" i="1"/>
  <c r="D79" i="1"/>
  <c r="C79" i="1"/>
  <c r="B79" i="1"/>
  <c r="C78" i="1"/>
  <c r="B78" i="1"/>
  <c r="C77" i="1"/>
  <c r="B77" i="1"/>
  <c r="C76" i="1"/>
  <c r="B76" i="1"/>
  <c r="D76" i="1" s="1"/>
  <c r="C75" i="1"/>
  <c r="B75" i="1"/>
  <c r="D75" i="1" s="1"/>
  <c r="D74" i="1"/>
  <c r="C74" i="1"/>
  <c r="B74" i="1"/>
  <c r="C73" i="1"/>
  <c r="B73" i="1"/>
  <c r="C72" i="1"/>
  <c r="B72" i="1"/>
  <c r="D72" i="1" s="1"/>
  <c r="D71" i="1"/>
  <c r="C71" i="1"/>
  <c r="B71" i="1"/>
  <c r="C70" i="1"/>
  <c r="B70" i="1"/>
  <c r="D70" i="1" s="1"/>
  <c r="C69" i="1"/>
  <c r="B69" i="1"/>
  <c r="D69" i="1" s="1"/>
  <c r="C68" i="1"/>
  <c r="B68" i="1"/>
  <c r="C67" i="1"/>
  <c r="B67" i="1"/>
  <c r="C66" i="1"/>
  <c r="B66" i="1"/>
  <c r="C65" i="1"/>
  <c r="B65" i="1"/>
  <c r="D65" i="1" s="1"/>
  <c r="C64" i="1"/>
  <c r="B64" i="1"/>
  <c r="D64" i="1" s="1"/>
  <c r="C63" i="1"/>
  <c r="B63" i="1"/>
  <c r="D63" i="1" s="1"/>
  <c r="C62" i="1"/>
  <c r="B62" i="1"/>
  <c r="D62" i="1" s="1"/>
  <c r="C61" i="1"/>
  <c r="B61" i="1"/>
  <c r="D61" i="1" s="1"/>
  <c r="C60" i="1"/>
  <c r="B60" i="1"/>
  <c r="D60" i="1" s="1"/>
  <c r="C59" i="1"/>
  <c r="B59" i="1"/>
  <c r="D59" i="1" s="1"/>
  <c r="C58" i="1"/>
  <c r="B58" i="1"/>
  <c r="D58" i="1" s="1"/>
  <c r="C57" i="1"/>
  <c r="B57" i="1"/>
  <c r="D57" i="1" s="1"/>
  <c r="C56" i="1"/>
  <c r="B56" i="1"/>
  <c r="D56" i="1" s="1"/>
  <c r="D55" i="1"/>
  <c r="C55" i="1"/>
  <c r="B55" i="1"/>
  <c r="D54" i="1"/>
  <c r="C54" i="1"/>
  <c r="B54" i="1"/>
  <c r="C53" i="1"/>
  <c r="B53" i="1"/>
  <c r="D53" i="1" s="1"/>
  <c r="C52" i="1"/>
  <c r="B52" i="1"/>
  <c r="D52" i="1" s="1"/>
  <c r="C51" i="1"/>
  <c r="B51" i="1"/>
  <c r="D51" i="1" s="1"/>
  <c r="C50" i="1"/>
  <c r="B50" i="1"/>
  <c r="D50" i="1" s="1"/>
  <c r="C49" i="1"/>
  <c r="B49" i="1"/>
  <c r="C48" i="1"/>
  <c r="B48" i="1"/>
  <c r="D48" i="1" s="1"/>
  <c r="D47" i="1"/>
  <c r="C47" i="1"/>
  <c r="B47" i="1"/>
  <c r="D46" i="1"/>
  <c r="C46" i="1"/>
  <c r="B46" i="1"/>
  <c r="C45" i="1"/>
  <c r="B45" i="1"/>
  <c r="C44" i="1"/>
  <c r="B44" i="1"/>
  <c r="C43" i="1"/>
  <c r="B43" i="1"/>
  <c r="D42" i="1"/>
  <c r="C42" i="1"/>
  <c r="B42" i="1"/>
  <c r="C41" i="1"/>
  <c r="B41" i="1"/>
  <c r="C40" i="1"/>
  <c r="B40" i="1"/>
  <c r="D39" i="1"/>
  <c r="C39" i="1"/>
  <c r="B39" i="1"/>
  <c r="C38" i="1"/>
  <c r="B38" i="1"/>
  <c r="C37" i="1"/>
  <c r="B37" i="1"/>
  <c r="D37" i="1" s="1"/>
  <c r="C36" i="1"/>
  <c r="B36" i="1"/>
  <c r="C35" i="1"/>
  <c r="B35" i="1"/>
  <c r="C34" i="1"/>
  <c r="B34" i="1"/>
  <c r="D34" i="1" s="1"/>
  <c r="C33" i="1"/>
  <c r="B33" i="1"/>
  <c r="C32" i="1"/>
  <c r="B32" i="1"/>
  <c r="D31" i="1"/>
  <c r="C31" i="1"/>
  <c r="B31" i="1"/>
  <c r="D30" i="1"/>
  <c r="C30" i="1"/>
  <c r="B30" i="1"/>
  <c r="C29" i="1"/>
  <c r="B29" i="1"/>
  <c r="C28" i="1"/>
  <c r="B28" i="1"/>
  <c r="C27" i="1"/>
  <c r="B27" i="1"/>
  <c r="D26" i="1"/>
  <c r="C26" i="1"/>
  <c r="B26" i="1"/>
  <c r="C25" i="1"/>
  <c r="B25" i="1"/>
  <c r="C24" i="1"/>
  <c r="B24" i="1"/>
  <c r="D23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D15" i="1"/>
  <c r="C15" i="1"/>
  <c r="B15" i="1"/>
  <c r="D14" i="1"/>
  <c r="C14" i="1"/>
  <c r="B14" i="1"/>
  <c r="C13" i="1"/>
  <c r="B13" i="1"/>
  <c r="C12" i="1"/>
  <c r="B12" i="1"/>
  <c r="C11" i="1"/>
  <c r="B11" i="1"/>
  <c r="C10" i="1"/>
  <c r="B10" i="1"/>
  <c r="D10" i="1" s="1"/>
  <c r="C9" i="1"/>
  <c r="B9" i="1"/>
  <c r="C8" i="1"/>
  <c r="B8" i="1"/>
  <c r="D7" i="1"/>
  <c r="C7" i="1"/>
  <c r="B7" i="1"/>
  <c r="C6" i="1"/>
  <c r="B6" i="1"/>
  <c r="C5" i="1"/>
  <c r="B5" i="1"/>
  <c r="D5" i="1" s="1"/>
  <c r="C4" i="1"/>
  <c r="B4" i="1"/>
  <c r="C3" i="1"/>
  <c r="B3" i="1"/>
  <c r="D3" i="1" s="1"/>
  <c r="C2" i="1"/>
  <c r="B2" i="1"/>
  <c r="D2" i="1" s="1"/>
  <c r="V55" i="1" l="1" a="1"/>
  <c r="V55" i="1" s="1"/>
  <c r="T54" i="13" a="1"/>
  <c r="T54" i="13" s="1"/>
  <c r="V55" i="13" a="1"/>
  <c r="V55" i="13" s="1"/>
  <c r="T55" i="13" a="1"/>
  <c r="T55" i="13" s="1"/>
  <c r="V54" i="1" a="1"/>
  <c r="V54" i="1" s="1"/>
  <c r="V54" i="13" a="1"/>
  <c r="V54" i="13" s="1"/>
  <c r="V57" i="13" a="1"/>
  <c r="V57" i="13" s="1"/>
  <c r="T57" i="13" a="1"/>
  <c r="T57" i="13" s="1"/>
  <c r="V56" i="13" a="1"/>
  <c r="V56" i="13" s="1"/>
  <c r="V57" i="1" a="1"/>
  <c r="V57" i="1" s="1"/>
  <c r="T56" i="13" a="1"/>
  <c r="T56" i="13" s="1"/>
  <c r="V56" i="1" a="1"/>
  <c r="V56" i="1" s="1"/>
  <c r="V61" i="1" a="1"/>
  <c r="V61" i="1" s="1"/>
  <c r="T60" i="13" a="1"/>
  <c r="T60" i="13" s="1"/>
  <c r="V60" i="1" a="1"/>
  <c r="V60" i="1" s="1"/>
  <c r="V61" i="13" a="1"/>
  <c r="V61" i="13" s="1"/>
  <c r="T61" i="13" a="1"/>
  <c r="T61" i="13" s="1"/>
  <c r="V60" i="13" a="1"/>
  <c r="V60" i="13" s="1"/>
  <c r="V50" i="13" a="1"/>
  <c r="V50" i="13" s="1"/>
  <c r="V51" i="1" a="1"/>
  <c r="V51" i="1" s="1"/>
  <c r="T50" i="13" a="1"/>
  <c r="T50" i="13" s="1"/>
  <c r="V50" i="1" a="1"/>
  <c r="V50" i="1" s="1"/>
  <c r="V51" i="13" a="1"/>
  <c r="V51" i="13" s="1"/>
  <c r="T51" i="13" a="1"/>
  <c r="T51" i="13" s="1"/>
  <c r="V63" i="1" a="1"/>
  <c r="V63" i="1" s="1"/>
  <c r="T62" i="13" a="1"/>
  <c r="T62" i="13" s="1"/>
  <c r="V63" i="13" a="1"/>
  <c r="V63" i="13" s="1"/>
  <c r="T63" i="13" a="1"/>
  <c r="T63" i="13" s="1"/>
  <c r="V62" i="13" a="1"/>
  <c r="V62" i="13" s="1"/>
  <c r="V62" i="1" a="1"/>
  <c r="V62" i="1" s="1"/>
  <c r="U57" i="13" a="1"/>
  <c r="U57" i="13" s="1"/>
  <c r="S56" i="13" a="1"/>
  <c r="S56" i="13" s="1"/>
  <c r="S57" i="13" a="1"/>
  <c r="S57" i="13" s="1"/>
  <c r="U57" i="1" a="1"/>
  <c r="U57" i="1" s="1"/>
  <c r="U56" i="13" a="1"/>
  <c r="U56" i="13" s="1"/>
  <c r="U56" i="1" a="1"/>
  <c r="U56" i="1" s="1"/>
  <c r="S55" i="13" a="1"/>
  <c r="S55" i="13" s="1"/>
  <c r="U54" i="1" a="1"/>
  <c r="U54" i="1" s="1"/>
  <c r="U55" i="1" a="1"/>
  <c r="U55" i="1" s="1"/>
  <c r="S54" i="13" a="1"/>
  <c r="S54" i="13" s="1"/>
  <c r="U54" i="13" a="1"/>
  <c r="U54" i="13" s="1"/>
  <c r="U55" i="13" a="1"/>
  <c r="U55" i="13" s="1"/>
  <c r="U51" i="13" a="1"/>
  <c r="U51" i="13" s="1"/>
  <c r="U50" i="1" a="1"/>
  <c r="U50" i="1" s="1"/>
  <c r="U50" i="13" a="1"/>
  <c r="U50" i="13" s="1"/>
  <c r="S50" i="13" a="1"/>
  <c r="S50" i="13" s="1"/>
  <c r="U51" i="1" a="1"/>
  <c r="U51" i="1" s="1"/>
  <c r="S51" i="13" a="1"/>
  <c r="S51" i="13" s="1"/>
  <c r="U61" i="1" a="1"/>
  <c r="U61" i="1" s="1"/>
  <c r="U60" i="13" a="1"/>
  <c r="U60" i="13" s="1"/>
  <c r="S60" i="13" a="1"/>
  <c r="S60" i="13" s="1"/>
  <c r="S61" i="13" a="1"/>
  <c r="S61" i="13" s="1"/>
  <c r="U61" i="13" a="1"/>
  <c r="U61" i="13" s="1"/>
  <c r="U60" i="1" a="1"/>
  <c r="U60" i="1" s="1"/>
  <c r="S63" i="13" a="1"/>
  <c r="S63" i="13" s="1"/>
  <c r="U62" i="1" a="1"/>
  <c r="U62" i="1" s="1"/>
  <c r="S62" i="13" a="1"/>
  <c r="S62" i="13" s="1"/>
  <c r="U63" i="13" a="1"/>
  <c r="U63" i="13" s="1"/>
  <c r="U63" i="1" a="1"/>
  <c r="U63" i="1" s="1"/>
  <c r="U62" i="13" a="1"/>
  <c r="U62" i="13" s="1"/>
  <c r="S188" i="13" a="1"/>
  <c r="S188" i="13" s="1"/>
  <c r="S154" i="13" a="1"/>
  <c r="S154" i="13" s="1"/>
  <c r="S140" i="13" a="1"/>
  <c r="S140" i="13" s="1"/>
  <c r="S130" i="13" a="1"/>
  <c r="S130" i="13" s="1"/>
  <c r="S128" i="13" a="1"/>
  <c r="S128" i="13" s="1"/>
  <c r="S151" i="1" a="1"/>
  <c r="S151" i="1" s="1"/>
  <c r="S140" i="1" a="1"/>
  <c r="S140" i="1" s="1"/>
  <c r="S115" i="1" a="1"/>
  <c r="S115" i="1" s="1"/>
  <c r="S189" i="1" a="1"/>
  <c r="S189" i="1" s="1"/>
  <c r="S165" i="13" a="1"/>
  <c r="S165" i="13" s="1"/>
  <c r="S118" i="13" a="1"/>
  <c r="S118" i="13" s="1"/>
  <c r="S116" i="13" a="1"/>
  <c r="S116" i="13" s="1"/>
  <c r="S117" i="1" a="1"/>
  <c r="S117" i="1" s="1"/>
  <c r="S163" i="1" a="1"/>
  <c r="S163" i="1" s="1"/>
  <c r="S154" i="1" a="1"/>
  <c r="S154" i="1" s="1"/>
  <c r="S142" i="1" a="1"/>
  <c r="S142" i="1" s="1"/>
  <c r="S166" i="1" a="1"/>
  <c r="S166" i="1" s="1"/>
  <c r="S190" i="13" a="1"/>
  <c r="S190" i="13" s="1"/>
  <c r="S176" i="13" a="1"/>
  <c r="S176" i="13" s="1"/>
  <c r="S106" i="13" a="1"/>
  <c r="S106" i="13" s="1"/>
  <c r="S104" i="13" a="1"/>
  <c r="S104" i="13" s="1"/>
  <c r="S188" i="1" a="1"/>
  <c r="S188" i="1" s="1"/>
  <c r="S176" i="1" a="1"/>
  <c r="S176" i="1" s="1"/>
  <c r="S128" i="1" a="1"/>
  <c r="S128" i="1" s="1"/>
  <c r="S105" i="13" a="1"/>
  <c r="S105" i="13" s="1"/>
  <c r="S142" i="13" a="1"/>
  <c r="S142" i="13" s="1"/>
  <c r="S104" i="1" a="1"/>
  <c r="S104" i="1" s="1"/>
  <c r="S187" i="13" a="1"/>
  <c r="S187" i="13" s="1"/>
  <c r="S153" i="13" a="1"/>
  <c r="S153" i="13" s="1"/>
  <c r="S165" i="1" a="1"/>
  <c r="S165" i="1" s="1"/>
  <c r="S152" i="1" a="1"/>
  <c r="S152" i="1" s="1"/>
  <c r="S139" i="1" a="1"/>
  <c r="S139" i="1" s="1"/>
  <c r="S105" i="1" a="1"/>
  <c r="S105" i="1" s="1"/>
  <c r="S103" i="1" a="1"/>
  <c r="S103" i="1" s="1"/>
  <c r="S130" i="1" a="1"/>
  <c r="S130" i="1" s="1"/>
  <c r="S116" i="1" a="1"/>
  <c r="S116" i="1" s="1"/>
  <c r="S164" i="1" a="1"/>
  <c r="S164" i="1" s="1"/>
  <c r="S153" i="1" a="1"/>
  <c r="S153" i="1" s="1"/>
  <c r="S163" i="13" a="1"/>
  <c r="S163" i="13" s="1"/>
  <c r="S129" i="1" a="1"/>
  <c r="S129" i="1" s="1"/>
  <c r="S178" i="13" a="1"/>
  <c r="S178" i="13" s="1"/>
  <c r="S164" i="13" a="1"/>
  <c r="S164" i="13" s="1"/>
  <c r="S151" i="13" a="1"/>
  <c r="S151" i="13" s="1"/>
  <c r="S141" i="13" a="1"/>
  <c r="S141" i="13" s="1"/>
  <c r="S139" i="13" a="1"/>
  <c r="S139" i="13" s="1"/>
  <c r="S129" i="13" a="1"/>
  <c r="S129" i="13" s="1"/>
  <c r="S127" i="13" a="1"/>
  <c r="S127" i="13" s="1"/>
  <c r="S190" i="1" a="1"/>
  <c r="S190" i="1" s="1"/>
  <c r="S178" i="1" a="1"/>
  <c r="S178" i="1" s="1"/>
  <c r="S189" i="13" a="1"/>
  <c r="S189" i="13" s="1"/>
  <c r="S175" i="13" a="1"/>
  <c r="S175" i="13" s="1"/>
  <c r="S117" i="13" a="1"/>
  <c r="S117" i="13" s="1"/>
  <c r="S115" i="13" a="1"/>
  <c r="S115" i="13" s="1"/>
  <c r="S187" i="1" a="1"/>
  <c r="S187" i="1" s="1"/>
  <c r="S141" i="1" a="1"/>
  <c r="S141" i="1" s="1"/>
  <c r="S127" i="1" a="1"/>
  <c r="S127" i="1" s="1"/>
  <c r="S166" i="13" a="1"/>
  <c r="S166" i="13" s="1"/>
  <c r="S103" i="13" a="1"/>
  <c r="S103" i="13" s="1"/>
  <c r="S175" i="1" a="1"/>
  <c r="S175" i="1" s="1"/>
  <c r="S118" i="1" a="1"/>
  <c r="S118" i="1" s="1"/>
  <c r="S177" i="13" a="1"/>
  <c r="S177" i="13" s="1"/>
  <c r="S152" i="13" a="1"/>
  <c r="S152" i="13" s="1"/>
  <c r="S177" i="1" a="1"/>
  <c r="S177" i="1" s="1"/>
  <c r="S106" i="1" a="1"/>
  <c r="S106" i="1" s="1"/>
  <c r="S182" i="13" a="1"/>
  <c r="S182" i="13" s="1"/>
  <c r="S168" i="13" a="1"/>
  <c r="S168" i="13" s="1"/>
  <c r="S132" i="13" a="1"/>
  <c r="S132" i="13" s="1"/>
  <c r="S191" i="1" a="1"/>
  <c r="S191" i="1" s="1"/>
  <c r="S179" i="1" a="1"/>
  <c r="S179" i="1" s="1"/>
  <c r="S170" i="1" a="1"/>
  <c r="S170" i="1" s="1"/>
  <c r="S134" i="1" a="1"/>
  <c r="S134" i="1" s="1"/>
  <c r="S120" i="1" a="1"/>
  <c r="S120" i="1" s="1"/>
  <c r="S108" i="1" a="1"/>
  <c r="S108" i="1" s="1"/>
  <c r="S143" i="1" a="1"/>
  <c r="S143" i="1" s="1"/>
  <c r="S193" i="13" a="1"/>
  <c r="S193" i="13" s="1"/>
  <c r="S179" i="13" a="1"/>
  <c r="S179" i="13" s="1"/>
  <c r="S159" i="13" a="1"/>
  <c r="S159" i="13" s="1"/>
  <c r="S122" i="13" a="1"/>
  <c r="S122" i="13" s="1"/>
  <c r="S120" i="13" a="1"/>
  <c r="S120" i="13" s="1"/>
  <c r="S181" i="1" a="1"/>
  <c r="S181" i="1" s="1"/>
  <c r="S145" i="1" a="1"/>
  <c r="S145" i="1" s="1"/>
  <c r="S131" i="1" a="1"/>
  <c r="S131" i="1" s="1"/>
  <c r="S110" i="1" a="1"/>
  <c r="S110" i="1" s="1"/>
  <c r="S156" i="1" a="1"/>
  <c r="S156" i="1" s="1"/>
  <c r="S109" i="1" a="1"/>
  <c r="S109" i="1" s="1"/>
  <c r="S109" i="13" a="1"/>
  <c r="S109" i="13" s="1"/>
  <c r="S182" i="1" a="1"/>
  <c r="S182" i="1" s="1"/>
  <c r="S191" i="13" a="1"/>
  <c r="S191" i="13" s="1"/>
  <c r="S134" i="13" a="1"/>
  <c r="S134" i="13" s="1"/>
  <c r="S170" i="13" a="1"/>
  <c r="S170" i="13" s="1"/>
  <c r="S156" i="13" a="1"/>
  <c r="S156" i="13" s="1"/>
  <c r="S110" i="13" a="1"/>
  <c r="S110" i="13" s="1"/>
  <c r="S108" i="13" a="1"/>
  <c r="S108" i="13" s="1"/>
  <c r="S193" i="1" a="1"/>
  <c r="S193" i="1" s="1"/>
  <c r="S183" i="1" a="1"/>
  <c r="S183" i="1" s="1"/>
  <c r="S122" i="1" a="1"/>
  <c r="S122" i="1" s="1"/>
  <c r="S171" i="13" a="1"/>
  <c r="S171" i="13" s="1"/>
  <c r="S194" i="1" a="1"/>
  <c r="S194" i="1" s="1"/>
  <c r="S159" i="1" a="1"/>
  <c r="S159" i="1" s="1"/>
  <c r="S195" i="13" a="1"/>
  <c r="S195" i="13" s="1"/>
  <c r="S181" i="13" a="1"/>
  <c r="S181" i="13" s="1"/>
  <c r="S167" i="13" a="1"/>
  <c r="S167" i="13" s="1"/>
  <c r="S147" i="13" a="1"/>
  <c r="S147" i="13" s="1"/>
  <c r="S145" i="13" a="1"/>
  <c r="S145" i="13" s="1"/>
  <c r="S143" i="13" a="1"/>
  <c r="S143" i="13" s="1"/>
  <c r="S135" i="13" a="1"/>
  <c r="S135" i="13" s="1"/>
  <c r="S195" i="1" a="1"/>
  <c r="S195" i="1" s="1"/>
  <c r="S167" i="1" a="1"/>
  <c r="S167" i="1" s="1"/>
  <c r="S158" i="1" a="1"/>
  <c r="S158" i="1" s="1"/>
  <c r="S147" i="1" a="1"/>
  <c r="S147" i="1" s="1"/>
  <c r="S133" i="1" a="1"/>
  <c r="S133" i="1" s="1"/>
  <c r="S119" i="1" a="1"/>
  <c r="S119" i="1" s="1"/>
  <c r="S144" i="1" a="1"/>
  <c r="S144" i="1" s="1"/>
  <c r="S107" i="1" a="1"/>
  <c r="S107" i="1" s="1"/>
  <c r="S107" i="13" a="1"/>
  <c r="S107" i="13" s="1"/>
  <c r="S146" i="1" a="1"/>
  <c r="S146" i="1" s="1"/>
  <c r="S132" i="1" a="1"/>
  <c r="S132" i="1" s="1"/>
  <c r="S111" i="1" a="1"/>
  <c r="S111" i="1" s="1"/>
  <c r="S144" i="13" a="1"/>
  <c r="S144" i="13" s="1"/>
  <c r="S192" i="13" a="1"/>
  <c r="S192" i="13" s="1"/>
  <c r="S158" i="13" a="1"/>
  <c r="S158" i="13" s="1"/>
  <c r="S133" i="13" a="1"/>
  <c r="S133" i="13" s="1"/>
  <c r="S131" i="13" a="1"/>
  <c r="S131" i="13" s="1"/>
  <c r="S180" i="1" a="1"/>
  <c r="S180" i="1" s="1"/>
  <c r="S171" i="1" a="1"/>
  <c r="S171" i="1" s="1"/>
  <c r="S169" i="1" a="1"/>
  <c r="S169" i="1" s="1"/>
  <c r="S168" i="1" a="1"/>
  <c r="S168" i="1" s="1"/>
  <c r="S123" i="1" a="1"/>
  <c r="S123" i="1" s="1"/>
  <c r="S183" i="13" a="1"/>
  <c r="S183" i="13" s="1"/>
  <c r="S169" i="13" a="1"/>
  <c r="S169" i="13" s="1"/>
  <c r="S155" i="13" a="1"/>
  <c r="S155" i="13" s="1"/>
  <c r="S123" i="13" a="1"/>
  <c r="S123" i="13" s="1"/>
  <c r="S121" i="13" a="1"/>
  <c r="S121" i="13" s="1"/>
  <c r="S119" i="13" a="1"/>
  <c r="S119" i="13" s="1"/>
  <c r="S192" i="1" a="1"/>
  <c r="S192" i="1" s="1"/>
  <c r="S135" i="1" a="1"/>
  <c r="S135" i="1" s="1"/>
  <c r="S121" i="1" a="1"/>
  <c r="S121" i="1" s="1"/>
  <c r="S194" i="13" a="1"/>
  <c r="S194" i="13" s="1"/>
  <c r="S180" i="13" a="1"/>
  <c r="S180" i="13" s="1"/>
  <c r="S146" i="13" a="1"/>
  <c r="S146" i="13" s="1"/>
  <c r="S111" i="13" a="1"/>
  <c r="S111" i="13" s="1"/>
  <c r="S155" i="1" a="1"/>
  <c r="S155" i="1" s="1"/>
  <c r="S157" i="13" a="1"/>
  <c r="S157" i="13" s="1"/>
  <c r="S157" i="1" a="1"/>
  <c r="S157" i="1" s="1"/>
  <c r="S89" i="1"/>
  <c r="S89" i="13"/>
  <c r="S85" i="13"/>
  <c r="S90" i="13"/>
  <c r="S87" i="13"/>
  <c r="S88" i="13"/>
  <c r="S83" i="13"/>
  <c r="S67" i="1" a="1"/>
  <c r="S67" i="1" s="1"/>
  <c r="S66" i="1" a="1"/>
  <c r="S66" i="1" s="1"/>
  <c r="S31" i="1" a="1"/>
  <c r="S31" i="1" s="1"/>
  <c r="S30" i="1" a="1"/>
  <c r="S30" i="1" s="1"/>
  <c r="S49" i="1" a="1"/>
  <c r="S49" i="1" s="1"/>
  <c r="S48" i="1" a="1"/>
  <c r="S48" i="1" s="1"/>
  <c r="S46" i="1" a="1"/>
  <c r="S46" i="1" s="1"/>
  <c r="S47" i="1" a="1"/>
  <c r="S47" i="1" s="1"/>
  <c r="AZ17" i="2"/>
  <c r="S25" i="1" a="1"/>
  <c r="S25" i="1" s="1"/>
  <c r="S24" i="1" a="1"/>
  <c r="S24" i="1" s="1"/>
  <c r="AX17" i="2"/>
  <c r="S19" i="1" a="1"/>
  <c r="S19" i="1" s="1"/>
  <c r="S18" i="1" a="1"/>
  <c r="S18" i="1" s="1"/>
  <c r="S6" i="1" a="1"/>
  <c r="S6" i="1" s="1"/>
  <c r="S7" i="1" a="1"/>
  <c r="S7" i="1" s="1"/>
  <c r="S33" i="1" a="1"/>
  <c r="S33" i="1" s="1"/>
  <c r="S32" i="1" a="1"/>
  <c r="S32" i="1" s="1"/>
  <c r="S21" i="1" a="1"/>
  <c r="S21" i="1" s="1"/>
  <c r="S20" i="1" a="1"/>
  <c r="S20" i="1" s="1"/>
  <c r="S27" i="1" a="1"/>
  <c r="S27" i="1" s="1"/>
  <c r="S26" i="1" a="1"/>
  <c r="S26" i="1" s="1"/>
  <c r="S41" i="1" a="1"/>
  <c r="S41" i="1" s="1"/>
  <c r="S40" i="1" a="1"/>
  <c r="S40" i="1" s="1"/>
  <c r="T69" i="1" a="1"/>
  <c r="T69" i="1" s="1"/>
  <c r="T68" i="1" a="1"/>
  <c r="T68" i="1" s="1"/>
  <c r="T80" i="1" a="1"/>
  <c r="T80" i="1" s="1"/>
  <c r="T81" i="1" a="1"/>
  <c r="T81" i="1" s="1"/>
  <c r="T67" i="1" a="1"/>
  <c r="T67" i="1" s="1"/>
  <c r="T66" i="1" a="1"/>
  <c r="T66" i="1" s="1"/>
  <c r="T71" i="1" a="1"/>
  <c r="T71" i="1" s="1"/>
  <c r="T70" i="1" a="1"/>
  <c r="T70" i="1" s="1"/>
  <c r="R190" i="13" a="1"/>
  <c r="R190" i="13" s="1"/>
  <c r="R188" i="13" a="1"/>
  <c r="R188" i="13" s="1"/>
  <c r="R104" i="13" a="1"/>
  <c r="R104" i="13" s="1"/>
  <c r="R118" i="1" a="1"/>
  <c r="R118" i="1" s="1"/>
  <c r="R104" i="1" a="1"/>
  <c r="R104" i="1" s="1"/>
  <c r="R116" i="1" a="1"/>
  <c r="R116" i="1" s="1"/>
  <c r="R154" i="13" a="1"/>
  <c r="R154" i="13" s="1"/>
  <c r="R140" i="13" a="1"/>
  <c r="R140" i="13" s="1"/>
  <c r="R127" i="13" a="1"/>
  <c r="R127" i="13" s="1"/>
  <c r="R117" i="13" a="1"/>
  <c r="R117" i="13" s="1"/>
  <c r="R189" i="1" a="1"/>
  <c r="R189" i="1" s="1"/>
  <c r="R163" i="1" a="1"/>
  <c r="R163" i="1" s="1"/>
  <c r="R151" i="1" a="1"/>
  <c r="R151" i="1" s="1"/>
  <c r="R141" i="13" a="1"/>
  <c r="R141" i="13" s="1"/>
  <c r="R175" i="1" a="1"/>
  <c r="R175" i="1" s="1"/>
  <c r="R165" i="13" a="1"/>
  <c r="R165" i="13" s="1"/>
  <c r="R163" i="13" a="1"/>
  <c r="R163" i="13" s="1"/>
  <c r="R151" i="13" a="1"/>
  <c r="R151" i="13" s="1"/>
  <c r="R130" i="13" a="1"/>
  <c r="R130" i="13" s="1"/>
  <c r="R187" i="1" a="1"/>
  <c r="R187" i="1" s="1"/>
  <c r="R177" i="1" a="1"/>
  <c r="R177" i="1" s="1"/>
  <c r="R152" i="1" a="1"/>
  <c r="R152" i="1" s="1"/>
  <c r="R142" i="1" a="1"/>
  <c r="R142" i="1" s="1"/>
  <c r="R140" i="1" a="1"/>
  <c r="R140" i="1" s="1"/>
  <c r="R105" i="1" a="1"/>
  <c r="R105" i="1" s="1"/>
  <c r="R178" i="13" a="1"/>
  <c r="R178" i="13" s="1"/>
  <c r="R176" i="13" a="1"/>
  <c r="R176" i="13" s="1"/>
  <c r="R152" i="13" a="1"/>
  <c r="R152" i="13" s="1"/>
  <c r="R115" i="13" a="1"/>
  <c r="R115" i="13" s="1"/>
  <c r="R105" i="13" a="1"/>
  <c r="R105" i="13" s="1"/>
  <c r="R166" i="1" a="1"/>
  <c r="R166" i="1" s="1"/>
  <c r="R153" i="1" a="1"/>
  <c r="R153" i="1" s="1"/>
  <c r="R103" i="13" a="1"/>
  <c r="R103" i="13" s="1"/>
  <c r="R190" i="1" a="1"/>
  <c r="R190" i="1" s="1"/>
  <c r="R188" i="1" a="1"/>
  <c r="R188" i="1" s="1"/>
  <c r="R130" i="1" a="1"/>
  <c r="R130" i="1" s="1"/>
  <c r="R128" i="1" a="1"/>
  <c r="R128" i="1" s="1"/>
  <c r="R106" i="1" a="1"/>
  <c r="R106" i="1" s="1"/>
  <c r="R103" i="1" a="1"/>
  <c r="R103" i="1" s="1"/>
  <c r="R127" i="1" a="1"/>
  <c r="R127" i="1" s="1"/>
  <c r="R189" i="13" a="1"/>
  <c r="R189" i="13" s="1"/>
  <c r="R128" i="13" a="1"/>
  <c r="R128" i="13" s="1"/>
  <c r="R166" i="13" a="1"/>
  <c r="R166" i="13" s="1"/>
  <c r="R164" i="13" a="1"/>
  <c r="R164" i="13" s="1"/>
  <c r="R153" i="13" a="1"/>
  <c r="R153" i="13" s="1"/>
  <c r="R142" i="13" a="1"/>
  <c r="R142" i="13" s="1"/>
  <c r="R116" i="13" a="1"/>
  <c r="R116" i="13" s="1"/>
  <c r="R106" i="13" a="1"/>
  <c r="R106" i="13" s="1"/>
  <c r="R178" i="1" a="1"/>
  <c r="R178" i="1" s="1"/>
  <c r="R141" i="1" a="1"/>
  <c r="R141" i="1" s="1"/>
  <c r="R139" i="1" a="1"/>
  <c r="R139" i="1" s="1"/>
  <c r="R115" i="1" a="1"/>
  <c r="R115" i="1" s="1"/>
  <c r="R129" i="1" a="1"/>
  <c r="R129" i="1" s="1"/>
  <c r="R118" i="13" a="1"/>
  <c r="R118" i="13" s="1"/>
  <c r="R164" i="1" a="1"/>
  <c r="R164" i="1" s="1"/>
  <c r="R177" i="13" a="1"/>
  <c r="R177" i="13" s="1"/>
  <c r="R175" i="13" a="1"/>
  <c r="R175" i="13" s="1"/>
  <c r="R139" i="13" a="1"/>
  <c r="R139" i="13" s="1"/>
  <c r="R129" i="13" a="1"/>
  <c r="R129" i="13" s="1"/>
  <c r="R176" i="1" a="1"/>
  <c r="R176" i="1" s="1"/>
  <c r="R165" i="1" a="1"/>
  <c r="R165" i="1" s="1"/>
  <c r="R154" i="1" a="1"/>
  <c r="R154" i="1" s="1"/>
  <c r="R187" i="13" a="1"/>
  <c r="R187" i="13" s="1"/>
  <c r="R117" i="1" a="1"/>
  <c r="R117" i="1" s="1"/>
  <c r="R194" i="13" a="1"/>
  <c r="R194" i="13" s="1"/>
  <c r="R192" i="13" a="1"/>
  <c r="R192" i="13" s="1"/>
  <c r="R146" i="13" a="1"/>
  <c r="R146" i="13" s="1"/>
  <c r="R135" i="13" a="1"/>
  <c r="R135" i="13" s="1"/>
  <c r="R132" i="13" a="1"/>
  <c r="R132" i="13" s="1"/>
  <c r="R122" i="13" a="1"/>
  <c r="R122" i="13" s="1"/>
  <c r="R195" i="1" a="1"/>
  <c r="R195" i="1" s="1"/>
  <c r="R193" i="1" a="1"/>
  <c r="R193" i="1" s="1"/>
  <c r="R183" i="1" a="1"/>
  <c r="R183" i="1" s="1"/>
  <c r="R181" i="1" a="1"/>
  <c r="R181" i="1" s="1"/>
  <c r="R170" i="1" a="1"/>
  <c r="R170" i="1" s="1"/>
  <c r="R157" i="1" a="1"/>
  <c r="R157" i="1" s="1"/>
  <c r="R122" i="1" a="1"/>
  <c r="R122" i="1" s="1"/>
  <c r="R120" i="1" a="1"/>
  <c r="R120" i="1" s="1"/>
  <c r="R110" i="1" a="1"/>
  <c r="R110" i="1" s="1"/>
  <c r="R191" i="13" a="1"/>
  <c r="R191" i="13" s="1"/>
  <c r="R169" i="1" a="1"/>
  <c r="R169" i="1" s="1"/>
  <c r="R121" i="1" a="1"/>
  <c r="R121" i="1" s="1"/>
  <c r="R158" i="13" a="1"/>
  <c r="R158" i="13" s="1"/>
  <c r="R156" i="13" a="1"/>
  <c r="R156" i="13" s="1"/>
  <c r="R143" i="13" a="1"/>
  <c r="R143" i="13" s="1"/>
  <c r="R107" i="13" a="1"/>
  <c r="R107" i="13" s="1"/>
  <c r="R191" i="1" a="1"/>
  <c r="R191" i="1" s="1"/>
  <c r="R168" i="1" a="1"/>
  <c r="R168" i="1" s="1"/>
  <c r="R135" i="1" a="1"/>
  <c r="R135" i="1" s="1"/>
  <c r="R133" i="1" a="1"/>
  <c r="R133" i="1" s="1"/>
  <c r="R108" i="13" a="1"/>
  <c r="R108" i="13" s="1"/>
  <c r="R171" i="13" a="1"/>
  <c r="R171" i="13" s="1"/>
  <c r="R169" i="13" a="1"/>
  <c r="R169" i="13" s="1"/>
  <c r="R167" i="13" a="1"/>
  <c r="R167" i="13" s="1"/>
  <c r="R120" i="13" a="1"/>
  <c r="R120" i="13" s="1"/>
  <c r="R110" i="13" a="1"/>
  <c r="R110" i="13" s="1"/>
  <c r="R179" i="1" a="1"/>
  <c r="R179" i="1" s="1"/>
  <c r="R155" i="1" a="1"/>
  <c r="R155" i="1" s="1"/>
  <c r="R146" i="1" a="1"/>
  <c r="R146" i="1" s="1"/>
  <c r="R144" i="1" a="1"/>
  <c r="R144" i="1" s="1"/>
  <c r="R108" i="1" a="1"/>
  <c r="R108" i="1" s="1"/>
  <c r="R195" i="13" a="1"/>
  <c r="R195" i="13" s="1"/>
  <c r="R182" i="1" a="1"/>
  <c r="R182" i="1" s="1"/>
  <c r="R182" i="13" a="1"/>
  <c r="R182" i="13" s="1"/>
  <c r="R180" i="13" a="1"/>
  <c r="R180" i="13" s="1"/>
  <c r="R144" i="13" a="1"/>
  <c r="R144" i="13" s="1"/>
  <c r="R133" i="13" a="1"/>
  <c r="R133" i="13" s="1"/>
  <c r="R123" i="13" a="1"/>
  <c r="R123" i="13" s="1"/>
  <c r="R171" i="1" a="1"/>
  <c r="R171" i="1" s="1"/>
  <c r="R193" i="13" a="1"/>
  <c r="R193" i="13" s="1"/>
  <c r="R147" i="13" a="1"/>
  <c r="R147" i="13" s="1"/>
  <c r="R192" i="1" a="1"/>
  <c r="R192" i="1" s="1"/>
  <c r="R123" i="1" a="1"/>
  <c r="R123" i="1" s="1"/>
  <c r="R159" i="13" a="1"/>
  <c r="R159" i="13" s="1"/>
  <c r="R157" i="13" a="1"/>
  <c r="R157" i="13" s="1"/>
  <c r="R155" i="13" a="1"/>
  <c r="R155" i="13" s="1"/>
  <c r="R134" i="13" a="1"/>
  <c r="R134" i="13" s="1"/>
  <c r="R131" i="13" a="1"/>
  <c r="R131" i="13" s="1"/>
  <c r="R121" i="13" a="1"/>
  <c r="R121" i="13" s="1"/>
  <c r="R111" i="13" a="1"/>
  <c r="R111" i="13" s="1"/>
  <c r="R180" i="1" a="1"/>
  <c r="R180" i="1" s="1"/>
  <c r="R156" i="1" a="1"/>
  <c r="R156" i="1" s="1"/>
  <c r="R134" i="1" a="1"/>
  <c r="R134" i="1" s="1"/>
  <c r="R132" i="1" a="1"/>
  <c r="R132" i="1" s="1"/>
  <c r="R109" i="1" a="1"/>
  <c r="R109" i="1" s="1"/>
  <c r="R194" i="1" a="1"/>
  <c r="R194" i="1" s="1"/>
  <c r="R158" i="1" a="1"/>
  <c r="R158" i="1" s="1"/>
  <c r="R119" i="1" a="1"/>
  <c r="R119" i="1" s="1"/>
  <c r="R170" i="13" a="1"/>
  <c r="R170" i="13" s="1"/>
  <c r="R168" i="13" a="1"/>
  <c r="R168" i="13" s="1"/>
  <c r="R145" i="13" a="1"/>
  <c r="R145" i="13" s="1"/>
  <c r="R167" i="1" a="1"/>
  <c r="R167" i="1" s="1"/>
  <c r="R147" i="1" a="1"/>
  <c r="R147" i="1" s="1"/>
  <c r="R145" i="1" a="1"/>
  <c r="R145" i="1" s="1"/>
  <c r="R143" i="1" a="1"/>
  <c r="R143" i="1" s="1"/>
  <c r="R111" i="1" a="1"/>
  <c r="R111" i="1" s="1"/>
  <c r="R183" i="13" a="1"/>
  <c r="R183" i="13" s="1"/>
  <c r="R181" i="13" a="1"/>
  <c r="R181" i="13" s="1"/>
  <c r="R179" i="13" a="1"/>
  <c r="R179" i="13" s="1"/>
  <c r="R119" i="13" a="1"/>
  <c r="R119" i="13" s="1"/>
  <c r="R109" i="13" a="1"/>
  <c r="R109" i="13" s="1"/>
  <c r="R159" i="1" a="1"/>
  <c r="R159" i="1" s="1"/>
  <c r="R107" i="1" a="1"/>
  <c r="R107" i="1" s="1"/>
  <c r="R131" i="1" a="1"/>
  <c r="R131" i="1" s="1"/>
  <c r="R89" i="13"/>
  <c r="R85" i="13"/>
  <c r="R88" i="13"/>
  <c r="R83" i="13"/>
  <c r="R90" i="13"/>
  <c r="R87" i="13"/>
  <c r="AR20" i="11"/>
  <c r="R79" i="13" a="1"/>
  <c r="R79" i="13" s="1"/>
  <c r="R78" i="13" a="1"/>
  <c r="R78" i="13" s="1"/>
  <c r="AR21" i="11"/>
  <c r="R81" i="13" a="1"/>
  <c r="R81" i="13" s="1"/>
  <c r="R80" i="13" a="1"/>
  <c r="R80" i="13" s="1"/>
  <c r="AR18" i="11"/>
  <c r="R71" i="13" a="1"/>
  <c r="R71" i="13" s="1"/>
  <c r="R70" i="13" a="1"/>
  <c r="R70" i="13" s="1"/>
  <c r="R73" i="13" a="1"/>
  <c r="R73" i="13" s="1"/>
  <c r="R72" i="13" a="1"/>
  <c r="R72" i="13" s="1"/>
  <c r="R75" i="13" a="1"/>
  <c r="R75" i="13" s="1"/>
  <c r="R74" i="13" a="1"/>
  <c r="R74" i="13" s="1"/>
  <c r="R77" i="13" a="1"/>
  <c r="R77" i="13" s="1"/>
  <c r="R76" i="13" a="1"/>
  <c r="R76" i="13" s="1"/>
  <c r="AR19" i="11"/>
  <c r="AU15" i="11"/>
  <c r="R67" i="1" a="1"/>
  <c r="R67" i="1" s="1"/>
  <c r="R66" i="1" a="1"/>
  <c r="R66" i="1" s="1"/>
  <c r="AR17" i="11"/>
  <c r="AR16" i="11"/>
  <c r="AU14" i="11"/>
  <c r="R22" i="1" a="1"/>
  <c r="R22" i="1" s="1"/>
  <c r="R23" i="1" a="1"/>
  <c r="R23" i="1" s="1"/>
  <c r="AS16" i="11"/>
  <c r="AT14" i="11"/>
  <c r="R20" i="1" a="1"/>
  <c r="R20" i="1" s="1"/>
  <c r="R21" i="1" a="1"/>
  <c r="R21" i="1" s="1"/>
  <c r="R25" i="1" a="1"/>
  <c r="R25" i="1" s="1"/>
  <c r="R24" i="1" a="1"/>
  <c r="R24" i="1" s="1"/>
  <c r="AQ20" i="11"/>
  <c r="AT20" i="11"/>
  <c r="AQ16" i="11"/>
  <c r="AS19" i="11"/>
  <c r="AS18" i="11"/>
  <c r="AS15" i="11"/>
  <c r="R38" i="1" a="1"/>
  <c r="R38" i="1" s="1"/>
  <c r="R39" i="1" a="1"/>
  <c r="R39" i="1" s="1"/>
  <c r="AS21" i="2"/>
  <c r="AS21" i="11"/>
  <c r="AS17" i="11"/>
  <c r="R45" i="13" a="1"/>
  <c r="R45" i="13" s="1"/>
  <c r="R44" i="13" a="1"/>
  <c r="R44" i="13" s="1"/>
  <c r="AQ14" i="11"/>
  <c r="R42" i="13" a="1"/>
  <c r="R42" i="13" s="1"/>
  <c r="R43" i="13" a="1"/>
  <c r="R43" i="13" s="1"/>
  <c r="AS20" i="2"/>
  <c r="AS14" i="11"/>
  <c r="AS20" i="11"/>
  <c r="R49" i="1" a="1"/>
  <c r="R49" i="1" s="1"/>
  <c r="R48" i="1" a="1"/>
  <c r="R48" i="1" s="1"/>
  <c r="AT19" i="11"/>
  <c r="AQ19" i="11"/>
  <c r="AT15" i="11"/>
  <c r="R6" i="1" a="1"/>
  <c r="R6" i="1" s="1"/>
  <c r="R7" i="1" a="1"/>
  <c r="R7" i="1" s="1"/>
  <c r="R46" i="1" a="1"/>
  <c r="R46" i="1" s="1"/>
  <c r="R47" i="1" a="1"/>
  <c r="R47" i="1" s="1"/>
  <c r="AT21" i="11"/>
  <c r="AT18" i="11"/>
  <c r="AQ21" i="11"/>
  <c r="AQ18" i="11"/>
  <c r="AQ15" i="11"/>
  <c r="AQ17" i="11"/>
  <c r="Q171" i="1" a="1"/>
  <c r="Q171" i="1" s="1"/>
  <c r="Q164" i="1" a="1"/>
  <c r="Q164" i="1" s="1"/>
  <c r="Q168" i="1" a="1"/>
  <c r="Q168" i="1" s="1"/>
  <c r="Q160" i="1" a="1"/>
  <c r="Q160" i="1" s="1"/>
  <c r="Q165" i="1" a="1"/>
  <c r="Q165" i="1" s="1"/>
  <c r="Q161" i="1" a="1"/>
  <c r="Q161" i="1" s="1"/>
  <c r="Q167" i="1" a="1"/>
  <c r="Q167" i="1" s="1"/>
  <c r="Q169" i="1" a="1"/>
  <c r="Q169" i="1" s="1"/>
  <c r="Q163" i="1" a="1"/>
  <c r="Q163" i="1" s="1"/>
  <c r="Q162" i="1" a="1"/>
  <c r="Q162" i="1" s="1"/>
  <c r="Q166" i="1" a="1"/>
  <c r="Q166" i="1" s="1"/>
  <c r="Q170" i="1" a="1"/>
  <c r="Q170" i="1" s="1"/>
  <c r="AP21" i="2"/>
  <c r="Q110" i="13" a="1"/>
  <c r="Q110" i="13" s="1"/>
  <c r="Q106" i="13" a="1"/>
  <c r="Q106" i="13" s="1"/>
  <c r="Q102" i="13" a="1"/>
  <c r="Q102" i="13" s="1"/>
  <c r="Q101" i="13" a="1"/>
  <c r="Q101" i="13" s="1"/>
  <c r="Q100" i="13" a="1"/>
  <c r="Q100" i="13" s="1"/>
  <c r="Q111" i="13" a="1"/>
  <c r="Q111" i="13" s="1"/>
  <c r="Q107" i="13" a="1"/>
  <c r="Q107" i="13" s="1"/>
  <c r="Q103" i="13" a="1"/>
  <c r="Q103" i="13" s="1"/>
  <c r="Q105" i="13" a="1"/>
  <c r="Q105" i="13" s="1"/>
  <c r="Q109" i="13" a="1"/>
  <c r="Q109" i="13" s="1"/>
  <c r="Q108" i="13" a="1"/>
  <c r="Q108" i="13" s="1"/>
  <c r="Q104" i="13" a="1"/>
  <c r="Q104" i="13" s="1"/>
  <c r="Q122" i="1" a="1"/>
  <c r="Q122" i="1" s="1"/>
  <c r="Q117" i="1" a="1"/>
  <c r="Q117" i="1" s="1"/>
  <c r="Q112" i="1" a="1"/>
  <c r="Q112" i="1" s="1"/>
  <c r="Q115" i="1" a="1"/>
  <c r="Q115" i="1" s="1"/>
  <c r="Q120" i="1" a="1"/>
  <c r="Q120" i="1" s="1"/>
  <c r="Q113" i="1" a="1"/>
  <c r="Q113" i="1" s="1"/>
  <c r="Q119" i="1" a="1"/>
  <c r="Q119" i="1" s="1"/>
  <c r="Q123" i="1" a="1"/>
  <c r="Q123" i="1" s="1"/>
  <c r="Q118" i="1" a="1"/>
  <c r="Q118" i="1" s="1"/>
  <c r="Q114" i="1" a="1"/>
  <c r="Q114" i="1" s="1"/>
  <c r="Q116" i="1" a="1"/>
  <c r="Q116" i="1" s="1"/>
  <c r="Q121" i="1" a="1"/>
  <c r="Q121" i="1" s="1"/>
  <c r="AP21" i="11"/>
  <c r="AP19" i="11"/>
  <c r="AP18" i="11"/>
  <c r="AP17" i="11"/>
  <c r="AP15" i="11"/>
  <c r="Q132" i="13" a="1"/>
  <c r="Q132" i="13" s="1"/>
  <c r="Q128" i="13" a="1"/>
  <c r="Q128" i="13" s="1"/>
  <c r="Q131" i="13" a="1"/>
  <c r="Q131" i="13" s="1"/>
  <c r="Q133" i="13" a="1"/>
  <c r="Q133" i="13" s="1"/>
  <c r="Q129" i="13" a="1"/>
  <c r="Q129" i="13" s="1"/>
  <c r="Q134" i="13" a="1"/>
  <c r="Q134" i="13" s="1"/>
  <c r="Q130" i="13" a="1"/>
  <c r="Q130" i="13" s="1"/>
  <c r="Q126" i="13" a="1"/>
  <c r="Q126" i="13" s="1"/>
  <c r="Q125" i="13" a="1"/>
  <c r="Q125" i="13" s="1"/>
  <c r="Q124" i="13" a="1"/>
  <c r="Q124" i="13" s="1"/>
  <c r="Q127" i="13" a="1"/>
  <c r="Q127" i="13" s="1"/>
  <c r="Q135" i="13" a="1"/>
  <c r="Q135" i="13" s="1"/>
  <c r="Q139" i="13" a="1"/>
  <c r="Q139" i="13" s="1"/>
  <c r="Q145" i="13" a="1"/>
  <c r="Q145" i="13" s="1"/>
  <c r="Q140" i="13" a="1"/>
  <c r="Q140" i="13" s="1"/>
  <c r="Q144" i="13" a="1"/>
  <c r="Q144" i="13" s="1"/>
  <c r="Q146" i="13" a="1"/>
  <c r="Q146" i="13" s="1"/>
  <c r="Q137" i="13" a="1"/>
  <c r="Q137" i="13" s="1"/>
  <c r="Q141" i="13" a="1"/>
  <c r="Q141" i="13" s="1"/>
  <c r="Q138" i="13" a="1"/>
  <c r="Q138" i="13" s="1"/>
  <c r="Q142" i="13" a="1"/>
  <c r="Q142" i="13" s="1"/>
  <c r="Q147" i="13" a="1"/>
  <c r="Q147" i="13" s="1"/>
  <c r="Q136" i="13" a="1"/>
  <c r="Q136" i="13" s="1"/>
  <c r="Q143" i="13" a="1"/>
  <c r="Q143" i="13" s="1"/>
  <c r="Q97" i="13"/>
  <c r="Q92" i="13"/>
  <c r="Q99" i="13"/>
  <c r="Q96" i="13"/>
  <c r="Q98" i="13"/>
  <c r="Q94" i="13"/>
  <c r="Q81" i="13" a="1"/>
  <c r="Q81" i="13" s="1"/>
  <c r="Q80" i="13" a="1"/>
  <c r="Q80" i="13" s="1"/>
  <c r="AK18" i="11"/>
  <c r="Q70" i="13" a="1"/>
  <c r="Q70" i="13" s="1"/>
  <c r="Q71" i="13" a="1"/>
  <c r="Q71" i="13" s="1"/>
  <c r="Q66" i="1" a="1"/>
  <c r="Q66" i="1" s="1"/>
  <c r="Q67" i="1" a="1"/>
  <c r="Q67" i="1" s="1"/>
  <c r="AN14" i="11"/>
  <c r="AN15" i="11"/>
  <c r="Q73" i="13" a="1"/>
  <c r="Q73" i="13" s="1"/>
  <c r="Q72" i="13" a="1"/>
  <c r="Q72" i="13" s="1"/>
  <c r="Q75" i="13" a="1"/>
  <c r="Q75" i="13" s="1"/>
  <c r="Q74" i="13" a="1"/>
  <c r="Q74" i="13" s="1"/>
  <c r="AK19" i="11"/>
  <c r="AK20" i="11"/>
  <c r="Q79" i="13" a="1"/>
  <c r="Q79" i="13" s="1"/>
  <c r="Q78" i="13" a="1"/>
  <c r="Q78" i="13" s="1"/>
  <c r="Q76" i="13" a="1"/>
  <c r="Q76" i="13" s="1"/>
  <c r="Q77" i="13" a="1"/>
  <c r="Q77" i="13" s="1"/>
  <c r="AK17" i="11"/>
  <c r="Q59" i="13" a="1"/>
  <c r="Q59" i="13" s="1"/>
  <c r="Q58" i="13" a="1"/>
  <c r="Q58" i="13" s="1"/>
  <c r="Q31" i="1" a="1"/>
  <c r="Q31" i="1" s="1"/>
  <c r="Q30" i="1" a="1"/>
  <c r="Q30" i="1" s="1"/>
  <c r="AL21" i="11"/>
  <c r="AL17" i="11"/>
  <c r="Q36" i="13" a="1"/>
  <c r="Q36" i="13" s="1"/>
  <c r="Q37" i="13" a="1"/>
  <c r="Q37" i="13" s="1"/>
  <c r="Q18" i="1" a="1"/>
  <c r="Q18" i="1" s="1"/>
  <c r="Q19" i="1" a="1"/>
  <c r="Q19" i="1" s="1"/>
  <c r="Q40" i="1" a="1"/>
  <c r="Q40" i="1" s="1"/>
  <c r="Q41" i="1" a="1"/>
  <c r="Q41" i="1" s="1"/>
  <c r="AL21" i="2"/>
  <c r="AL19" i="11"/>
  <c r="AL15" i="11"/>
  <c r="AL18" i="11"/>
  <c r="AL14" i="11"/>
  <c r="AL20" i="11"/>
  <c r="Q8" i="1" a="1"/>
  <c r="Q8" i="1" s="1"/>
  <c r="Q9" i="1" a="1"/>
  <c r="Q9" i="1" s="1"/>
  <c r="AJ16" i="11"/>
  <c r="AM16" i="11"/>
  <c r="AJ20" i="2"/>
  <c r="AM20" i="11"/>
  <c r="AJ20" i="11"/>
  <c r="AJ19" i="11"/>
  <c r="AM19" i="11"/>
  <c r="AJ17" i="11"/>
  <c r="AJ15" i="11"/>
  <c r="AM17" i="11"/>
  <c r="Q34" i="13" a="1"/>
  <c r="Q34" i="13" s="1"/>
  <c r="Q35" i="13" a="1"/>
  <c r="Q35" i="13" s="1"/>
  <c r="AM17" i="2"/>
  <c r="AJ18" i="11"/>
  <c r="AM21" i="11"/>
  <c r="AJ21" i="11"/>
  <c r="AM18" i="11"/>
  <c r="Q24" i="1" a="1"/>
  <c r="Q24" i="1" s="1"/>
  <c r="Q25" i="1" a="1"/>
  <c r="Q25" i="1" s="1"/>
  <c r="Q28" i="1" a="1"/>
  <c r="Q28" i="1" s="1"/>
  <c r="Q29" i="1" a="1"/>
  <c r="Q29" i="1" s="1"/>
  <c r="AL16" i="2"/>
  <c r="AL16" i="11"/>
  <c r="AJ14" i="11"/>
  <c r="L130" i="13" a="1"/>
  <c r="L130" i="13" s="1"/>
  <c r="L129" i="13" a="1"/>
  <c r="L129" i="13" s="1"/>
  <c r="L128" i="13" a="1"/>
  <c r="L128" i="13" s="1"/>
  <c r="L127" i="13" a="1"/>
  <c r="L127" i="13" s="1"/>
  <c r="L118" i="13" a="1"/>
  <c r="L118" i="13" s="1"/>
  <c r="L117" i="13" a="1"/>
  <c r="L117" i="13" s="1"/>
  <c r="L116" i="13" a="1"/>
  <c r="L116" i="13" s="1"/>
  <c r="L115" i="13" a="1"/>
  <c r="L115" i="13" s="1"/>
  <c r="L106" i="13" a="1"/>
  <c r="L106" i="13" s="1"/>
  <c r="L105" i="13" a="1"/>
  <c r="L105" i="13" s="1"/>
  <c r="L104" i="13" a="1"/>
  <c r="L104" i="13" s="1"/>
  <c r="L103" i="13" a="1"/>
  <c r="L103" i="13" s="1"/>
  <c r="N177" i="13" a="1"/>
  <c r="N177" i="13" s="1"/>
  <c r="P177" i="13" s="1"/>
  <c r="N175" i="13" a="1"/>
  <c r="N175" i="13" s="1"/>
  <c r="P175" i="13" s="1"/>
  <c r="N117" i="13" a="1"/>
  <c r="N117" i="13" s="1"/>
  <c r="P117" i="13" s="1"/>
  <c r="L189" i="1" a="1"/>
  <c r="L189" i="1" s="1"/>
  <c r="L176" i="1" a="1"/>
  <c r="L176" i="1" s="1"/>
  <c r="L175" i="1" a="1"/>
  <c r="L175" i="1" s="1"/>
  <c r="L151" i="1" a="1"/>
  <c r="L151" i="1" s="1"/>
  <c r="L139" i="1" a="1"/>
  <c r="L139" i="1" s="1"/>
  <c r="L188" i="13" a="1"/>
  <c r="L188" i="13" s="1"/>
  <c r="L176" i="13" a="1"/>
  <c r="L176" i="13" s="1"/>
  <c r="L164" i="13" a="1"/>
  <c r="L164" i="13" s="1"/>
  <c r="N166" i="13" a="1"/>
  <c r="N166" i="13" s="1"/>
  <c r="P166" i="13" s="1"/>
  <c r="N153" i="13" a="1"/>
  <c r="N153" i="13" s="1"/>
  <c r="P153" i="13" s="1"/>
  <c r="N139" i="13" a="1"/>
  <c r="N139" i="13" s="1"/>
  <c r="P139" i="13" s="1"/>
  <c r="L177" i="1" a="1"/>
  <c r="L177" i="1" s="1"/>
  <c r="L140" i="1" a="1"/>
  <c r="L140" i="1" s="1"/>
  <c r="L128" i="1" a="1"/>
  <c r="L128" i="1" s="1"/>
  <c r="L106" i="1" a="1"/>
  <c r="L106" i="1" s="1"/>
  <c r="L105" i="1" a="1"/>
  <c r="L105" i="1" s="1"/>
  <c r="N152" i="13" a="1"/>
  <c r="N152" i="13" s="1"/>
  <c r="P152" i="13" s="1"/>
  <c r="N103" i="13" a="1"/>
  <c r="N103" i="13" s="1"/>
  <c r="P103" i="13" s="1"/>
  <c r="L163" i="13" a="1"/>
  <c r="L163" i="13" s="1"/>
  <c r="N127" i="13" a="1"/>
  <c r="N127" i="13" s="1"/>
  <c r="P127" i="13" s="1"/>
  <c r="L187" i="1" a="1"/>
  <c r="L187" i="1" s="1"/>
  <c r="L127" i="1" a="1"/>
  <c r="L127" i="1" s="1"/>
  <c r="N189" i="13" a="1"/>
  <c r="N189" i="13" s="1"/>
  <c r="P189" i="13" s="1"/>
  <c r="N187" i="13" a="1"/>
  <c r="N187" i="13" s="1"/>
  <c r="P187" i="13" s="1"/>
  <c r="N178" i="13" a="1"/>
  <c r="N178" i="13" s="1"/>
  <c r="P178" i="13" s="1"/>
  <c r="N164" i="13" a="1"/>
  <c r="N164" i="13" s="1"/>
  <c r="P164" i="13" s="1"/>
  <c r="N130" i="13" a="1"/>
  <c r="N130" i="13" s="1"/>
  <c r="P130" i="13" s="1"/>
  <c r="N128" i="13" a="1"/>
  <c r="N128" i="13" s="1"/>
  <c r="P128" i="13" s="1"/>
  <c r="N106" i="13" a="1"/>
  <c r="N106" i="13" s="1"/>
  <c r="P106" i="13" s="1"/>
  <c r="N104" i="13" a="1"/>
  <c r="N104" i="13" s="1"/>
  <c r="P104" i="13" s="1"/>
  <c r="L190" i="1" a="1"/>
  <c r="L190" i="1" s="1"/>
  <c r="L104" i="1" a="1"/>
  <c r="L104" i="1" s="1"/>
  <c r="L103" i="1" a="1"/>
  <c r="L103" i="1" s="1"/>
  <c r="L115" i="1" a="1"/>
  <c r="L115" i="1" s="1"/>
  <c r="L130" i="1" a="1"/>
  <c r="L130" i="1" s="1"/>
  <c r="L118" i="1" a="1"/>
  <c r="L118" i="1" s="1"/>
  <c r="L187" i="13" a="1"/>
  <c r="L187" i="13" s="1"/>
  <c r="L188" i="1" a="1"/>
  <c r="L188" i="1" s="1"/>
  <c r="L189" i="13" a="1"/>
  <c r="L189" i="13" s="1"/>
  <c r="L177" i="13" a="1"/>
  <c r="L177" i="13" s="1"/>
  <c r="L165" i="13" a="1"/>
  <c r="L165" i="13" s="1"/>
  <c r="N176" i="13" a="1"/>
  <c r="N176" i="13" s="1"/>
  <c r="P176" i="13" s="1"/>
  <c r="N151" i="13" a="1"/>
  <c r="N151" i="13" s="1"/>
  <c r="P151" i="13" s="1"/>
  <c r="N118" i="13" a="1"/>
  <c r="N118" i="13" s="1"/>
  <c r="P118" i="13" s="1"/>
  <c r="N115" i="13" a="1"/>
  <c r="N115" i="13" s="1"/>
  <c r="P115" i="13" s="1"/>
  <c r="L178" i="1" a="1"/>
  <c r="L178" i="1" s="1"/>
  <c r="L154" i="1" a="1"/>
  <c r="L154" i="1" s="1"/>
  <c r="L141" i="1" a="1"/>
  <c r="L141" i="1" s="1"/>
  <c r="L129" i="1" a="1"/>
  <c r="L129" i="1" s="1"/>
  <c r="L117" i="1" a="1"/>
  <c r="L117" i="1" s="1"/>
  <c r="L116" i="1" a="1"/>
  <c r="L116" i="1" s="1"/>
  <c r="N129" i="13" a="1"/>
  <c r="N129" i="13" s="1"/>
  <c r="P129" i="13" s="1"/>
  <c r="L175" i="13" a="1"/>
  <c r="L175" i="13" s="1"/>
  <c r="L166" i="1" a="1"/>
  <c r="L166" i="1" s="1"/>
  <c r="L153" i="13" a="1"/>
  <c r="L153" i="13" s="1"/>
  <c r="L152" i="13" a="1"/>
  <c r="L152" i="13" s="1"/>
  <c r="N142" i="13" a="1"/>
  <c r="N142" i="13" s="1"/>
  <c r="P142" i="13" s="1"/>
  <c r="N140" i="13" a="1"/>
  <c r="N140" i="13" s="1"/>
  <c r="P140" i="13" s="1"/>
  <c r="L164" i="1" a="1"/>
  <c r="L164" i="1" s="1"/>
  <c r="L163" i="1" a="1"/>
  <c r="L163" i="1" s="1"/>
  <c r="L153" i="1" a="1"/>
  <c r="L153" i="1" s="1"/>
  <c r="N188" i="13" a="1"/>
  <c r="N188" i="13" s="1"/>
  <c r="P188" i="13" s="1"/>
  <c r="N165" i="13" a="1"/>
  <c r="N165" i="13" s="1"/>
  <c r="P165" i="13" s="1"/>
  <c r="N116" i="13" a="1"/>
  <c r="N116" i="13" s="1"/>
  <c r="P116" i="13" s="1"/>
  <c r="L190" i="13" a="1"/>
  <c r="L190" i="13" s="1"/>
  <c r="L178" i="13" a="1"/>
  <c r="L178" i="13" s="1"/>
  <c r="L166" i="13" a="1"/>
  <c r="L166" i="13" s="1"/>
  <c r="L154" i="13" a="1"/>
  <c r="L154" i="13" s="1"/>
  <c r="L151" i="13" a="1"/>
  <c r="L151" i="13" s="1"/>
  <c r="L142" i="13" a="1"/>
  <c r="L142" i="13" s="1"/>
  <c r="L141" i="13" a="1"/>
  <c r="L141" i="13" s="1"/>
  <c r="L140" i="13" a="1"/>
  <c r="L140" i="13" s="1"/>
  <c r="N190" i="13" a="1"/>
  <c r="N190" i="13" s="1"/>
  <c r="P190" i="13" s="1"/>
  <c r="N154" i="13" a="1"/>
  <c r="N154" i="13" s="1"/>
  <c r="P154" i="13" s="1"/>
  <c r="L165" i="1" a="1"/>
  <c r="L165" i="1" s="1"/>
  <c r="L142" i="1" a="1"/>
  <c r="L142" i="1" s="1"/>
  <c r="L139" i="13" a="1"/>
  <c r="L139" i="13" s="1"/>
  <c r="N105" i="13" a="1"/>
  <c r="N105" i="13" s="1"/>
  <c r="P105" i="13" s="1"/>
  <c r="L152" i="1" a="1"/>
  <c r="L152" i="1" s="1"/>
  <c r="N163" i="13" a="1"/>
  <c r="N163" i="13" s="1"/>
  <c r="P163" i="13" s="1"/>
  <c r="N141" i="13" a="1"/>
  <c r="N141" i="13" s="1"/>
  <c r="P141" i="13" s="1"/>
  <c r="N195" i="1" a="1"/>
  <c r="N195" i="1" s="1"/>
  <c r="L133" i="13" a="1"/>
  <c r="L133" i="13" s="1"/>
  <c r="L132" i="13" a="1"/>
  <c r="L132" i="13" s="1"/>
  <c r="L131" i="13" a="1"/>
  <c r="L131" i="13" s="1"/>
  <c r="L123" i="13" a="1"/>
  <c r="L123" i="13" s="1"/>
  <c r="L122" i="13" a="1"/>
  <c r="L122" i="13" s="1"/>
  <c r="L121" i="13" a="1"/>
  <c r="L121" i="13" s="1"/>
  <c r="L120" i="13" a="1"/>
  <c r="L120" i="13" s="1"/>
  <c r="L119" i="13" a="1"/>
  <c r="L119" i="13" s="1"/>
  <c r="L111" i="13" a="1"/>
  <c r="L111" i="13" s="1"/>
  <c r="L110" i="13" a="1"/>
  <c r="L110" i="13" s="1"/>
  <c r="L109" i="13" a="1"/>
  <c r="L109" i="13" s="1"/>
  <c r="L108" i="13" a="1"/>
  <c r="L108" i="13" s="1"/>
  <c r="L107" i="13" a="1"/>
  <c r="L107" i="13" s="1"/>
  <c r="N195" i="13" a="1"/>
  <c r="N195" i="13" s="1"/>
  <c r="P195" i="13" s="1"/>
  <c r="N168" i="13" a="1"/>
  <c r="N168" i="13" s="1"/>
  <c r="P168" i="13" s="1"/>
  <c r="N159" i="13" a="1"/>
  <c r="N159" i="13" s="1"/>
  <c r="P159" i="13" s="1"/>
  <c r="N134" i="13" a="1"/>
  <c r="N134" i="13" s="1"/>
  <c r="P134" i="13" s="1"/>
  <c r="L182" i="1" a="1"/>
  <c r="L182" i="1" s="1"/>
  <c r="L168" i="1" a="1"/>
  <c r="L168" i="1" s="1"/>
  <c r="L167" i="1" a="1"/>
  <c r="L167" i="1" s="1"/>
  <c r="L159" i="1" a="1"/>
  <c r="L159" i="1" s="1"/>
  <c r="L110" i="1" a="1"/>
  <c r="L110" i="1" s="1"/>
  <c r="L109" i="1" a="1"/>
  <c r="L109" i="1" s="1"/>
  <c r="L108" i="1" a="1"/>
  <c r="L108" i="1" s="1"/>
  <c r="L107" i="1" a="1"/>
  <c r="L107" i="1" s="1"/>
  <c r="L192" i="13" a="1"/>
  <c r="L192" i="13" s="1"/>
  <c r="L180" i="13" a="1"/>
  <c r="L180" i="13" s="1"/>
  <c r="L168" i="13" a="1"/>
  <c r="L168" i="13" s="1"/>
  <c r="L156" i="13" a="1"/>
  <c r="L156" i="13" s="1"/>
  <c r="N182" i="13" a="1"/>
  <c r="N182" i="13" s="1"/>
  <c r="P182" i="13" s="1"/>
  <c r="N157" i="13" a="1"/>
  <c r="N157" i="13" s="1"/>
  <c r="P157" i="13" s="1"/>
  <c r="N155" i="13" a="1"/>
  <c r="N155" i="13" s="1"/>
  <c r="P155" i="13" s="1"/>
  <c r="N146" i="13" a="1"/>
  <c r="N146" i="13" s="1"/>
  <c r="P146" i="13" s="1"/>
  <c r="N132" i="13" a="1"/>
  <c r="N132" i="13" s="1"/>
  <c r="P132" i="13" s="1"/>
  <c r="N108" i="13" a="1"/>
  <c r="N108" i="13" s="1"/>
  <c r="P108" i="13" s="1"/>
  <c r="L195" i="1" a="1"/>
  <c r="L195" i="1" s="1"/>
  <c r="L169" i="1" a="1"/>
  <c r="L169" i="1" s="1"/>
  <c r="L144" i="1" a="1"/>
  <c r="L144" i="1" s="1"/>
  <c r="L132" i="1" a="1"/>
  <c r="L132" i="1" s="1"/>
  <c r="L120" i="1" a="1"/>
  <c r="L120" i="1" s="1"/>
  <c r="L111" i="1" a="1"/>
  <c r="L111" i="1" s="1"/>
  <c r="L122" i="1" a="1"/>
  <c r="L122" i="1" s="1"/>
  <c r="N123" i="13" a="1"/>
  <c r="N123" i="13" s="1"/>
  <c r="P123" i="13" s="1"/>
  <c r="L181" i="1" a="1"/>
  <c r="L181" i="1" s="1"/>
  <c r="L191" i="13" a="1"/>
  <c r="L191" i="13" s="1"/>
  <c r="L179" i="13" a="1"/>
  <c r="L179" i="13" s="1"/>
  <c r="N110" i="13" a="1"/>
  <c r="N110" i="13" s="1"/>
  <c r="P110" i="13" s="1"/>
  <c r="L143" i="1" a="1"/>
  <c r="L143" i="1" s="1"/>
  <c r="N193" i="13" a="1"/>
  <c r="N193" i="13" s="1"/>
  <c r="P193" i="13" s="1"/>
  <c r="N191" i="13" a="1"/>
  <c r="N191" i="13" s="1"/>
  <c r="P191" i="13" s="1"/>
  <c r="N180" i="13" a="1"/>
  <c r="N180" i="13" s="1"/>
  <c r="P180" i="13" s="1"/>
  <c r="N171" i="13" a="1"/>
  <c r="N171" i="13" s="1"/>
  <c r="P171" i="13" s="1"/>
  <c r="L183" i="1" a="1"/>
  <c r="L183" i="1" s="1"/>
  <c r="L167" i="13" a="1"/>
  <c r="L167" i="13" s="1"/>
  <c r="L155" i="13" a="1"/>
  <c r="L155" i="13" s="1"/>
  <c r="N143" i="13" a="1"/>
  <c r="N143" i="13" s="1"/>
  <c r="P143" i="13" s="1"/>
  <c r="N119" i="13" a="1"/>
  <c r="N119" i="13" s="1"/>
  <c r="P119" i="13" s="1"/>
  <c r="L158" i="1" a="1"/>
  <c r="L158" i="1" s="1"/>
  <c r="L131" i="1" a="1"/>
  <c r="L131" i="1" s="1"/>
  <c r="L119" i="1" a="1"/>
  <c r="L119" i="1" s="1"/>
  <c r="L193" i="13" a="1"/>
  <c r="L193" i="13" s="1"/>
  <c r="L181" i="13" a="1"/>
  <c r="L181" i="13" s="1"/>
  <c r="L169" i="13" a="1"/>
  <c r="L169" i="13" s="1"/>
  <c r="L157" i="13" a="1"/>
  <c r="L157" i="13" s="1"/>
  <c r="N144" i="13" a="1"/>
  <c r="N144" i="13" s="1"/>
  <c r="P144" i="13" s="1"/>
  <c r="N120" i="13" a="1"/>
  <c r="N120" i="13" s="1"/>
  <c r="P120" i="13" s="1"/>
  <c r="N111" i="13" a="1"/>
  <c r="N111" i="13" s="1"/>
  <c r="P111" i="13" s="1"/>
  <c r="L170" i="1" a="1"/>
  <c r="L170" i="1" s="1"/>
  <c r="L145" i="1" a="1"/>
  <c r="L145" i="1" s="1"/>
  <c r="L133" i="1" a="1"/>
  <c r="L133" i="1" s="1"/>
  <c r="L121" i="1" a="1"/>
  <c r="L121" i="1" s="1"/>
  <c r="L134" i="13" a="1"/>
  <c r="L134" i="13" s="1"/>
  <c r="L135" i="1" a="1"/>
  <c r="L135" i="1" s="1"/>
  <c r="L146" i="13" a="1"/>
  <c r="L146" i="13" s="1"/>
  <c r="L145" i="13" a="1"/>
  <c r="L145" i="13" s="1"/>
  <c r="L144" i="13" a="1"/>
  <c r="L144" i="13" s="1"/>
  <c r="N183" i="13" a="1"/>
  <c r="N183" i="13" s="1"/>
  <c r="P183" i="13" s="1"/>
  <c r="N158" i="13" a="1"/>
  <c r="N158" i="13" s="1"/>
  <c r="P158" i="13" s="1"/>
  <c r="N135" i="13" a="1"/>
  <c r="N135" i="13" s="1"/>
  <c r="P135" i="13" s="1"/>
  <c r="N122" i="13" a="1"/>
  <c r="N122" i="13" s="1"/>
  <c r="P122" i="13" s="1"/>
  <c r="L192" i="1" a="1"/>
  <c r="L192" i="1" s="1"/>
  <c r="L191" i="1" a="1"/>
  <c r="L191" i="1" s="1"/>
  <c r="L171" i="1" a="1"/>
  <c r="L171" i="1" s="1"/>
  <c r="L156" i="1" a="1"/>
  <c r="L156" i="1" s="1"/>
  <c r="L155" i="1" a="1"/>
  <c r="L155" i="1" s="1"/>
  <c r="L134" i="1" a="1"/>
  <c r="L134" i="1" s="1"/>
  <c r="N179" i="13" a="1"/>
  <c r="N179" i="13" s="1"/>
  <c r="P179" i="13" s="1"/>
  <c r="N131" i="13" a="1"/>
  <c r="N131" i="13" s="1"/>
  <c r="P131" i="13" s="1"/>
  <c r="L183" i="13" a="1"/>
  <c r="L183" i="13" s="1"/>
  <c r="L135" i="13" a="1"/>
  <c r="L135" i="13" s="1"/>
  <c r="L194" i="13" a="1"/>
  <c r="L194" i="13" s="1"/>
  <c r="L182" i="13" a="1"/>
  <c r="L182" i="13" s="1"/>
  <c r="L170" i="13" a="1"/>
  <c r="L170" i="13" s="1"/>
  <c r="L158" i="13" a="1"/>
  <c r="L158" i="13" s="1"/>
  <c r="L147" i="13" a="1"/>
  <c r="L147" i="13" s="1"/>
  <c r="L143" i="13" a="1"/>
  <c r="L143" i="13" s="1"/>
  <c r="N194" i="13" a="1"/>
  <c r="N194" i="13" s="1"/>
  <c r="P194" i="13" s="1"/>
  <c r="N169" i="13" a="1"/>
  <c r="N169" i="13" s="1"/>
  <c r="P169" i="13" s="1"/>
  <c r="N167" i="13" a="1"/>
  <c r="N167" i="13" s="1"/>
  <c r="P167" i="13" s="1"/>
  <c r="N156" i="13" a="1"/>
  <c r="N156" i="13" s="1"/>
  <c r="P156" i="13" s="1"/>
  <c r="N147" i="13" a="1"/>
  <c r="N147" i="13" s="1"/>
  <c r="P147" i="13" s="1"/>
  <c r="N145" i="13" a="1"/>
  <c r="N145" i="13" s="1"/>
  <c r="P145" i="13" s="1"/>
  <c r="N133" i="13" a="1"/>
  <c r="N133" i="13" s="1"/>
  <c r="P133" i="13" s="1"/>
  <c r="N109" i="13" a="1"/>
  <c r="N109" i="13" s="1"/>
  <c r="P109" i="13" s="1"/>
  <c r="N107" i="13" a="1"/>
  <c r="N107" i="13" s="1"/>
  <c r="P107" i="13" s="1"/>
  <c r="L193" i="1" a="1"/>
  <c r="L193" i="1" s="1"/>
  <c r="L180" i="1" a="1"/>
  <c r="L180" i="1" s="1"/>
  <c r="L179" i="1" a="1"/>
  <c r="L179" i="1" s="1"/>
  <c r="L157" i="1" a="1"/>
  <c r="L157" i="1" s="1"/>
  <c r="L146" i="1" a="1"/>
  <c r="L146" i="1" s="1"/>
  <c r="N192" i="13" a="1"/>
  <c r="N192" i="13" s="1"/>
  <c r="P192" i="13" s="1"/>
  <c r="N181" i="13" a="1"/>
  <c r="N181" i="13" s="1"/>
  <c r="P181" i="13" s="1"/>
  <c r="L195" i="13" a="1"/>
  <c r="L195" i="13" s="1"/>
  <c r="L171" i="13" a="1"/>
  <c r="L171" i="13" s="1"/>
  <c r="L159" i="13" a="1"/>
  <c r="L159" i="13" s="1"/>
  <c r="N170" i="13" a="1"/>
  <c r="N170" i="13" s="1"/>
  <c r="P170" i="13" s="1"/>
  <c r="N121" i="13" a="1"/>
  <c r="N121" i="13" s="1"/>
  <c r="P121" i="13" s="1"/>
  <c r="L194" i="1" a="1"/>
  <c r="L194" i="1" s="1"/>
  <c r="L147" i="1" a="1"/>
  <c r="L147" i="1" s="1"/>
  <c r="L123" i="1" a="1"/>
  <c r="L123" i="1" s="1"/>
  <c r="L99" i="13"/>
  <c r="L96" i="13"/>
  <c r="L98" i="13"/>
  <c r="L94" i="13"/>
  <c r="L98" i="1"/>
  <c r="L97" i="13"/>
  <c r="L92" i="13"/>
  <c r="L83" i="13"/>
  <c r="L88" i="13"/>
  <c r="L89" i="13"/>
  <c r="L85" i="13"/>
  <c r="L90" i="13"/>
  <c r="L87" i="13"/>
  <c r="L83" i="1"/>
  <c r="L88" i="1"/>
  <c r="L81" i="13" a="1"/>
  <c r="L81" i="13" s="1"/>
  <c r="L80" i="13" a="1"/>
  <c r="L80" i="13" s="1"/>
  <c r="AD18" i="11"/>
  <c r="L71" i="13" a="1"/>
  <c r="L71" i="13" s="1"/>
  <c r="L70" i="13" a="1"/>
  <c r="L70" i="13" s="1"/>
  <c r="AD16" i="11"/>
  <c r="L74" i="13" a="1"/>
  <c r="L74" i="13" s="1"/>
  <c r="L75" i="13" a="1"/>
  <c r="L75" i="13" s="1"/>
  <c r="AD20" i="11"/>
  <c r="L79" i="13" a="1"/>
  <c r="L79" i="13" s="1"/>
  <c r="L78" i="13" a="1"/>
  <c r="L78" i="13" s="1"/>
  <c r="AD14" i="11"/>
  <c r="L67" i="13" a="1"/>
  <c r="L67" i="13" s="1"/>
  <c r="L66" i="13" a="1"/>
  <c r="L66" i="13" s="1"/>
  <c r="L73" i="13" a="1"/>
  <c r="L73" i="13" s="1"/>
  <c r="L72" i="13" a="1"/>
  <c r="L72" i="13" s="1"/>
  <c r="L77" i="13" a="1"/>
  <c r="L77" i="13" s="1"/>
  <c r="L76" i="13" a="1"/>
  <c r="L76" i="13" s="1"/>
  <c r="L68" i="13" a="1"/>
  <c r="L68" i="13" s="1"/>
  <c r="L69" i="13" a="1"/>
  <c r="L69" i="13" s="1"/>
  <c r="AD19" i="11"/>
  <c r="L61" i="13" a="1"/>
  <c r="L61" i="13" s="1"/>
  <c r="L60" i="13" a="1"/>
  <c r="L60" i="13" s="1"/>
  <c r="L67" i="1" a="1"/>
  <c r="L67" i="1" s="1"/>
  <c r="L66" i="1" a="1"/>
  <c r="L66" i="1" s="1"/>
  <c r="L26" i="1" a="1"/>
  <c r="L26" i="1" s="1"/>
  <c r="L27" i="1" a="1"/>
  <c r="L27" i="1" s="1"/>
  <c r="AE14" i="2"/>
  <c r="AE20" i="11"/>
  <c r="AE14" i="11"/>
  <c r="AE19" i="2"/>
  <c r="AE18" i="11"/>
  <c r="AE15" i="11"/>
  <c r="AE19" i="11"/>
  <c r="AF19" i="11"/>
  <c r="AC19" i="11"/>
  <c r="AF15" i="11"/>
  <c r="AF17" i="11"/>
  <c r="AC15" i="11"/>
  <c r="L12" i="13" a="1"/>
  <c r="L12" i="13" s="1"/>
  <c r="L13" i="13" a="1"/>
  <c r="L13" i="13" s="1"/>
  <c r="AE17" i="11"/>
  <c r="AE21" i="11"/>
  <c r="AC21" i="11"/>
  <c r="AF18" i="11"/>
  <c r="AF21" i="11"/>
  <c r="AC18" i="11"/>
  <c r="AE16" i="11"/>
  <c r="AC14" i="11"/>
  <c r="AF14" i="11"/>
  <c r="L46" i="1" a="1"/>
  <c r="L46" i="1" s="1"/>
  <c r="L47" i="1" a="1"/>
  <c r="L47" i="1" s="1"/>
  <c r="AC16" i="11"/>
  <c r="AF16" i="11"/>
  <c r="AF20" i="11"/>
  <c r="AC20" i="11"/>
  <c r="M143" i="1"/>
  <c r="D21" i="1"/>
  <c r="S86" i="1"/>
  <c r="R92" i="1"/>
  <c r="D123" i="1"/>
  <c r="D18" i="1"/>
  <c r="D66" i="1"/>
  <c r="K82" i="1"/>
  <c r="R82" i="1" s="1"/>
  <c r="Q87" i="1"/>
  <c r="T94" i="1"/>
  <c r="Q95" i="1"/>
  <c r="Q91" i="1"/>
  <c r="D22" i="1"/>
  <c r="D38" i="1"/>
  <c r="D13" i="1"/>
  <c r="D29" i="1"/>
  <c r="D45" i="1"/>
  <c r="D67" i="1"/>
  <c r="T84" i="1"/>
  <c r="D6" i="1"/>
  <c r="BF15" i="11"/>
  <c r="BF21" i="11"/>
  <c r="AY15" i="11"/>
  <c r="AY21" i="11"/>
  <c r="AK21" i="11"/>
  <c r="AK15" i="11"/>
  <c r="AD21" i="11"/>
  <c r="AR15" i="11"/>
  <c r="AD15" i="11"/>
  <c r="D73" i="1"/>
  <c r="M151" i="1"/>
  <c r="M155" i="1"/>
  <c r="M172" i="1"/>
  <c r="D186" i="1"/>
  <c r="AT16" i="2"/>
  <c r="BK16" i="2"/>
  <c r="AP16" i="2"/>
  <c r="D8" i="1"/>
  <c r="D16" i="1"/>
  <c r="D24" i="1"/>
  <c r="D32" i="1"/>
  <c r="D40" i="1"/>
  <c r="L82" i="1"/>
  <c r="R95" i="1"/>
  <c r="M111" i="1"/>
  <c r="D117" i="1"/>
  <c r="M125" i="1"/>
  <c r="M130" i="1"/>
  <c r="D145" i="1"/>
  <c r="M148" i="1"/>
  <c r="D153" i="1"/>
  <c r="D158" i="1"/>
  <c r="M170" i="1"/>
  <c r="AA19" i="2"/>
  <c r="D27" i="1"/>
  <c r="D68" i="1"/>
  <c r="D77" i="1"/>
  <c r="S92" i="1"/>
  <c r="R96" i="1"/>
  <c r="D101" i="1"/>
  <c r="M105" i="1"/>
  <c r="M117" i="1"/>
  <c r="D140" i="1"/>
  <c r="M150" i="1"/>
  <c r="D160" i="1"/>
  <c r="M174" i="1"/>
  <c r="M183" i="1"/>
  <c r="AF16" i="2"/>
  <c r="D11" i="1"/>
  <c r="D35" i="1"/>
  <c r="BB15" i="2"/>
  <c r="D9" i="1"/>
  <c r="D17" i="1"/>
  <c r="D25" i="1"/>
  <c r="D33" i="1"/>
  <c r="D41" i="1"/>
  <c r="D49" i="1"/>
  <c r="D80" i="1"/>
  <c r="L93" i="1"/>
  <c r="T96" i="1"/>
  <c r="M122" i="1"/>
  <c r="M131" i="1"/>
  <c r="M157" i="1"/>
  <c r="M171" i="1"/>
  <c r="M176" i="1"/>
  <c r="AA16" i="2"/>
  <c r="BB21" i="2"/>
  <c r="AG20" i="2"/>
  <c r="D167" i="1"/>
  <c r="H20" i="2"/>
  <c r="AA20" i="2" s="1"/>
  <c r="D4" i="1"/>
  <c r="D12" i="1"/>
  <c r="D20" i="1"/>
  <c r="D28" i="1"/>
  <c r="D36" i="1"/>
  <c r="D44" i="1"/>
  <c r="D78" i="1"/>
  <c r="D81" i="1"/>
  <c r="M113" i="1"/>
  <c r="M124" i="1"/>
  <c r="M126" i="1"/>
  <c r="M147" i="1"/>
  <c r="M152" i="1"/>
  <c r="D154" i="1"/>
  <c r="D162" i="1"/>
  <c r="M169" i="1"/>
  <c r="BH15" i="2"/>
  <c r="BB18" i="2"/>
  <c r="D19" i="1"/>
  <c r="D43" i="1"/>
  <c r="S82" i="1"/>
  <c r="M134" i="1"/>
  <c r="P134" i="1" s="1"/>
  <c r="M142" i="1"/>
  <c r="S96" i="1"/>
  <c r="L95" i="1"/>
  <c r="T92" i="1"/>
  <c r="L96" i="1"/>
  <c r="R94" i="1"/>
  <c r="Q92" i="1"/>
  <c r="T95" i="1"/>
  <c r="L94" i="1"/>
  <c r="L92" i="1"/>
  <c r="S95" i="1"/>
  <c r="T93" i="1"/>
  <c r="S94" i="1"/>
  <c r="D103" i="1"/>
  <c r="D108" i="1"/>
  <c r="M118" i="1"/>
  <c r="M121" i="1"/>
  <c r="M149" i="1"/>
  <c r="M173" i="1"/>
  <c r="M180" i="1"/>
  <c r="M191" i="1"/>
  <c r="AA17" i="2"/>
  <c r="L91" i="1"/>
  <c r="T91" i="1"/>
  <c r="M116" i="1"/>
  <c r="D148" i="1"/>
  <c r="M156" i="1"/>
  <c r="M164" i="1"/>
  <c r="D170" i="1"/>
  <c r="AB15" i="2"/>
  <c r="BH16" i="2"/>
  <c r="R83" i="1"/>
  <c r="S85" i="1"/>
  <c r="T87" i="1"/>
  <c r="D195" i="1"/>
  <c r="AB14" i="2"/>
  <c r="AB18" i="2"/>
  <c r="P14" i="2"/>
  <c r="BE14" i="2"/>
  <c r="P15" i="2"/>
  <c r="Z16" i="2"/>
  <c r="AB21" i="2"/>
  <c r="AH21" i="2" s="1"/>
  <c r="AG21" i="2"/>
  <c r="AD21" i="2" s="1"/>
  <c r="AI16" i="2"/>
  <c r="Q82" i="1"/>
  <c r="Q93" i="1"/>
  <c r="AP15" i="2"/>
  <c r="AU16" i="2"/>
  <c r="R87" i="1"/>
  <c r="BA16" i="2"/>
  <c r="S84" i="1"/>
  <c r="S83" i="1"/>
  <c r="T85" i="1"/>
  <c r="M100" i="1"/>
  <c r="M109" i="1"/>
  <c r="M140" i="1"/>
  <c r="D144" i="1"/>
  <c r="M158" i="1"/>
  <c r="D178" i="1"/>
  <c r="D185" i="1"/>
  <c r="M187" i="1"/>
  <c r="D194" i="1"/>
  <c r="U15" i="2"/>
  <c r="W15" i="2" s="1"/>
  <c r="AI17" i="2"/>
  <c r="BA17" i="2"/>
  <c r="AC18" i="2"/>
  <c r="AG18" i="2"/>
  <c r="L86" i="1"/>
  <c r="Q94" i="1"/>
  <c r="AU17" i="2"/>
  <c r="R91" i="1"/>
  <c r="BD14" i="2"/>
  <c r="T82" i="1"/>
  <c r="L84" i="1"/>
  <c r="Q86" i="1"/>
  <c r="M153" i="1"/>
  <c r="M159" i="1"/>
  <c r="M161" i="1"/>
  <c r="AB16" i="2"/>
  <c r="AH16" i="2" s="1"/>
  <c r="AD16" i="2" s="1"/>
  <c r="AB20" i="2"/>
  <c r="AT14" i="2"/>
  <c r="AC16" i="2"/>
  <c r="BD16" i="2"/>
  <c r="AJ17" i="2"/>
  <c r="AG16" i="2"/>
  <c r="L87" i="1"/>
  <c r="AT15" i="2"/>
  <c r="AU20" i="2"/>
  <c r="AX21" i="2"/>
  <c r="T83" i="1"/>
  <c r="AW14" i="2"/>
  <c r="BA15" i="2"/>
  <c r="BE16" i="2"/>
  <c r="BE17" i="2"/>
  <c r="AG17" i="2"/>
  <c r="AN21" i="2"/>
  <c r="R93" i="1"/>
  <c r="AN18" i="2"/>
  <c r="L85" i="1"/>
  <c r="AF14" i="2"/>
  <c r="U16" i="2"/>
  <c r="W16" i="2" s="1"/>
  <c r="AP17" i="2"/>
  <c r="AM20" i="2"/>
  <c r="AN16" i="2"/>
  <c r="R84" i="1"/>
  <c r="AI18" i="2"/>
  <c r="AP20" i="2"/>
  <c r="AU21" i="2"/>
  <c r="AW16" i="2"/>
  <c r="AM15" i="2"/>
  <c r="Z17" i="2"/>
  <c r="AN20" i="2"/>
  <c r="AU18" i="2"/>
  <c r="BK17" i="2"/>
  <c r="BK15" i="2"/>
  <c r="BK19" i="2"/>
  <c r="BD17" i="2"/>
  <c r="BD19" i="2"/>
  <c r="BD21" i="2"/>
  <c r="BD18" i="2"/>
  <c r="AJ16" i="2"/>
  <c r="AM21" i="2"/>
  <c r="AM16" i="2"/>
  <c r="AJ15" i="2"/>
  <c r="AL18" i="2"/>
  <c r="AL15" i="2"/>
  <c r="P147" i="1"/>
  <c r="P137" i="1"/>
  <c r="P144" i="1"/>
  <c r="P146" i="1"/>
  <c r="P143" i="1"/>
  <c r="P138" i="1"/>
  <c r="P136" i="1"/>
  <c r="P145" i="1"/>
  <c r="P125" i="1"/>
  <c r="P126" i="1"/>
  <c r="P124" i="1"/>
  <c r="P128" i="1"/>
  <c r="P127" i="1"/>
  <c r="P133" i="1"/>
  <c r="P168" i="1"/>
  <c r="P179" i="1"/>
  <c r="P175" i="1"/>
  <c r="P182" i="1"/>
  <c r="P161" i="1"/>
  <c r="P166" i="1"/>
  <c r="P132" i="1"/>
  <c r="P169" i="1"/>
  <c r="P135" i="1"/>
  <c r="P162" i="1"/>
  <c r="P167" i="1"/>
  <c r="AI21" i="2"/>
  <c r="P160" i="1"/>
  <c r="P170" i="1"/>
  <c r="P181" i="1"/>
  <c r="AE21" i="2"/>
  <c r="AE15" i="2"/>
  <c r="AF19" i="2"/>
  <c r="AE18" i="2"/>
  <c r="AF21" i="2"/>
  <c r="AC21" i="2"/>
  <c r="AF18" i="2"/>
  <c r="AP14" i="2"/>
  <c r="Q83" i="1"/>
  <c r="AN15" i="2"/>
  <c r="AN19" i="2"/>
  <c r="AJ18" i="2"/>
  <c r="AJ21" i="2"/>
  <c r="AM18" i="2"/>
  <c r="T88" i="1"/>
  <c r="AZ18" i="2"/>
  <c r="AX19" i="2"/>
  <c r="BA18" i="2"/>
  <c r="AX16" i="2"/>
  <c r="AX20" i="2"/>
  <c r="AW15" i="2"/>
  <c r="R90" i="1"/>
  <c r="AQ21" i="2"/>
  <c r="AW18" i="2"/>
  <c r="AW21" i="2"/>
  <c r="AU15" i="2"/>
  <c r="AU19" i="2"/>
  <c r="AS14" i="2"/>
  <c r="AQ14" i="2"/>
  <c r="AQ17" i="2"/>
  <c r="AS17" i="2"/>
  <c r="AQ19" i="2"/>
  <c r="AT17" i="2"/>
  <c r="AQ15" i="2"/>
  <c r="AQ16" i="2"/>
  <c r="AT19" i="2"/>
  <c r="AS16" i="2"/>
  <c r="AQ20" i="2"/>
  <c r="N105" i="1" a="1"/>
  <c r="N105" i="1" s="1"/>
  <c r="N129" i="1" a="1"/>
  <c r="N129" i="1" s="1"/>
  <c r="N153" i="1" a="1"/>
  <c r="N153" i="1" s="1"/>
  <c r="N177" i="1" a="1"/>
  <c r="N177" i="1" s="1"/>
  <c r="P177" i="1" s="1"/>
  <c r="N116" i="1" a="1"/>
  <c r="N116" i="1" s="1"/>
  <c r="N140" i="1" a="1"/>
  <c r="N140" i="1" s="1"/>
  <c r="N164" i="1" a="1"/>
  <c r="N164" i="1" s="1"/>
  <c r="N188" i="1" a="1"/>
  <c r="N188" i="1" s="1"/>
  <c r="N106" i="1" a="1"/>
  <c r="N106" i="1" s="1"/>
  <c r="N130" i="1" a="1"/>
  <c r="N130" i="1" s="1"/>
  <c r="N154" i="1" a="1"/>
  <c r="N154" i="1" s="1"/>
  <c r="N178" i="1" a="1"/>
  <c r="N178" i="1" s="1"/>
  <c r="N117" i="1" a="1"/>
  <c r="N117" i="1" s="1"/>
  <c r="N141" i="1" a="1"/>
  <c r="N141" i="1" s="1"/>
  <c r="N165" i="1" a="1"/>
  <c r="N165" i="1" s="1"/>
  <c r="N189" i="1" a="1"/>
  <c r="N189" i="1" s="1"/>
  <c r="N115" i="1" a="1"/>
  <c r="N115" i="1" s="1"/>
  <c r="N139" i="1" a="1"/>
  <c r="N139" i="1" s="1"/>
  <c r="P139" i="1" s="1"/>
  <c r="N163" i="1" a="1"/>
  <c r="N163" i="1" s="1"/>
  <c r="N187" i="1" a="1"/>
  <c r="N187" i="1" s="1"/>
  <c r="AG15" i="2"/>
  <c r="AG19" i="2"/>
  <c r="AC17" i="2"/>
  <c r="AC15" i="2"/>
  <c r="AE17" i="2"/>
  <c r="AC20" i="2"/>
  <c r="AC14" i="2"/>
  <c r="AF17" i="2"/>
  <c r="AE20" i="2"/>
  <c r="AF15" i="2"/>
  <c r="AC19" i="2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AH15" i="2"/>
  <c r="AO15" i="2"/>
  <c r="AV15" i="2"/>
  <c r="X15" i="2"/>
  <c r="BC15" i="2"/>
  <c r="BJ16" i="2"/>
  <c r="AV16" i="2"/>
  <c r="AV20" i="2"/>
  <c r="X20" i="2"/>
  <c r="BC20" i="2"/>
  <c r="BJ20" i="2"/>
  <c r="AH20" i="2"/>
  <c r="AO20" i="2"/>
  <c r="BC16" i="2"/>
  <c r="AH18" i="2"/>
  <c r="AO18" i="2"/>
  <c r="AK18" i="2" s="1"/>
  <c r="AV18" i="2"/>
  <c r="AR18" i="2" s="1"/>
  <c r="X18" i="2"/>
  <c r="BC18" i="2"/>
  <c r="BJ18" i="2"/>
  <c r="BF18" i="2" s="1"/>
  <c r="AH19" i="2"/>
  <c r="AO19" i="2"/>
  <c r="AV19" i="2"/>
  <c r="X19" i="2"/>
  <c r="BC19" i="2"/>
  <c r="BJ19" i="2"/>
  <c r="BJ15" i="2"/>
  <c r="BF15" i="2" s="1"/>
  <c r="BC17" i="2"/>
  <c r="BJ17" i="2"/>
  <c r="AH17" i="2"/>
  <c r="AO17" i="2"/>
  <c r="AV17" i="2"/>
  <c r="AR17" i="2" s="1"/>
  <c r="X17" i="2"/>
  <c r="BJ21" i="2"/>
  <c r="BF21" i="2" s="1"/>
  <c r="BC21" i="2"/>
  <c r="X21" i="2"/>
  <c r="AV21" i="2"/>
  <c r="AR21" i="2" s="1"/>
  <c r="AO21" i="2"/>
  <c r="V53" i="1" l="1" a="1"/>
  <c r="V53" i="1" s="1"/>
  <c r="T52" i="13" a="1"/>
  <c r="T52" i="13" s="1"/>
  <c r="V52" i="1" a="1"/>
  <c r="V52" i="1" s="1"/>
  <c r="V52" i="13" a="1"/>
  <c r="V52" i="13" s="1"/>
  <c r="V53" i="13" a="1"/>
  <c r="V53" i="13" s="1"/>
  <c r="T53" i="13" a="1"/>
  <c r="T53" i="13" s="1"/>
  <c r="V65" i="13" a="1"/>
  <c r="V65" i="13" s="1"/>
  <c r="T65" i="13" a="1"/>
  <c r="T65" i="13" s="1"/>
  <c r="V64" i="13" a="1"/>
  <c r="V64" i="13" s="1"/>
  <c r="V65" i="1" a="1"/>
  <c r="V65" i="1" s="1"/>
  <c r="T64" i="13" a="1"/>
  <c r="T64" i="13" s="1"/>
  <c r="V64" i="1" a="1"/>
  <c r="V64" i="1" s="1"/>
  <c r="U65" i="13" a="1"/>
  <c r="U65" i="13" s="1"/>
  <c r="S65" i="13" a="1"/>
  <c r="S65" i="13" s="1"/>
  <c r="U64" i="13" a="1"/>
  <c r="U64" i="13" s="1"/>
  <c r="S64" i="13" a="1"/>
  <c r="S64" i="13" s="1"/>
  <c r="U65" i="1" a="1"/>
  <c r="U65" i="1" s="1"/>
  <c r="U64" i="1" a="1"/>
  <c r="U64" i="1" s="1"/>
  <c r="U53" i="1" a="1"/>
  <c r="U53" i="1" s="1"/>
  <c r="U52" i="13" a="1"/>
  <c r="U52" i="13" s="1"/>
  <c r="U53" i="13" a="1"/>
  <c r="U53" i="13" s="1"/>
  <c r="U52" i="1" a="1"/>
  <c r="U52" i="1" s="1"/>
  <c r="S52" i="13" a="1"/>
  <c r="S52" i="13" s="1"/>
  <c r="S53" i="13" a="1"/>
  <c r="S53" i="13" s="1"/>
  <c r="AY21" i="2"/>
  <c r="AY18" i="2"/>
  <c r="S68" i="1" a="1"/>
  <c r="S68" i="1" s="1"/>
  <c r="S69" i="1" a="1"/>
  <c r="S69" i="1" s="1"/>
  <c r="S80" i="1" a="1"/>
  <c r="S80" i="1" s="1"/>
  <c r="S81" i="1" a="1"/>
  <c r="S81" i="1" s="1"/>
  <c r="S50" i="1" a="1"/>
  <c r="S50" i="1" s="1"/>
  <c r="S51" i="1" a="1"/>
  <c r="S51" i="1" s="1"/>
  <c r="S71" i="1" a="1"/>
  <c r="S71" i="1" s="1"/>
  <c r="S70" i="1" a="1"/>
  <c r="S70" i="1" s="1"/>
  <c r="AY15" i="2"/>
  <c r="S8" i="1" a="1"/>
  <c r="S8" i="1" s="1"/>
  <c r="S9" i="1" a="1"/>
  <c r="S9" i="1" s="1"/>
  <c r="S23" i="1" a="1"/>
  <c r="S23" i="1" s="1"/>
  <c r="S22" i="1" a="1"/>
  <c r="S22" i="1" s="1"/>
  <c r="S28" i="1" a="1"/>
  <c r="S28" i="1" s="1"/>
  <c r="S29" i="1" a="1"/>
  <c r="S29" i="1" s="1"/>
  <c r="S36" i="1" a="1"/>
  <c r="S36" i="1" s="1"/>
  <c r="S37" i="1" a="1"/>
  <c r="S37" i="1" s="1"/>
  <c r="S43" i="1" a="1"/>
  <c r="S43" i="1" s="1"/>
  <c r="S42" i="1" a="1"/>
  <c r="S42" i="1" s="1"/>
  <c r="S45" i="1" a="1"/>
  <c r="S45" i="1" s="1"/>
  <c r="S44" i="1" a="1"/>
  <c r="S44" i="1" s="1"/>
  <c r="S14" i="1" a="1"/>
  <c r="S14" i="1" s="1"/>
  <c r="S15" i="1" a="1"/>
  <c r="S15" i="1" s="1"/>
  <c r="S10" i="1" a="1"/>
  <c r="S10" i="1" s="1"/>
  <c r="S11" i="1" a="1"/>
  <c r="S11" i="1" s="1"/>
  <c r="S13" i="1" a="1"/>
  <c r="S13" i="1" s="1"/>
  <c r="S12" i="1" a="1"/>
  <c r="S12" i="1" s="1"/>
  <c r="S17" i="1" a="1"/>
  <c r="S17" i="1" s="1"/>
  <c r="S16" i="1" a="1"/>
  <c r="S16" i="1" s="1"/>
  <c r="S39" i="1" a="1"/>
  <c r="S39" i="1" s="1"/>
  <c r="S38" i="1" a="1"/>
  <c r="S38" i="1" s="1"/>
  <c r="T53" i="1" a="1"/>
  <c r="T53" i="1" s="1"/>
  <c r="T52" i="1" a="1"/>
  <c r="T52" i="1" s="1"/>
  <c r="T65" i="1" a="1"/>
  <c r="T65" i="1" s="1"/>
  <c r="T64" i="1" a="1"/>
  <c r="T64" i="1" s="1"/>
  <c r="T51" i="1" a="1"/>
  <c r="T51" i="1" s="1"/>
  <c r="T50" i="1" a="1"/>
  <c r="T50" i="1" s="1"/>
  <c r="T55" i="1" a="1"/>
  <c r="T55" i="1" s="1"/>
  <c r="T54" i="1" a="1"/>
  <c r="T54" i="1" s="1"/>
  <c r="R78" i="1" a="1"/>
  <c r="R78" i="1" s="1"/>
  <c r="R79" i="1" a="1"/>
  <c r="R79" i="1" s="1"/>
  <c r="R75" i="1" a="1"/>
  <c r="R75" i="1" s="1"/>
  <c r="R74" i="1" a="1"/>
  <c r="R74" i="1" s="1"/>
  <c r="R57" i="13" a="1"/>
  <c r="R57" i="13" s="1"/>
  <c r="R56" i="13" a="1"/>
  <c r="R56" i="13" s="1"/>
  <c r="AR14" i="11"/>
  <c r="R66" i="13" a="1"/>
  <c r="R66" i="13" s="1"/>
  <c r="R67" i="13" a="1"/>
  <c r="R67" i="13" s="1"/>
  <c r="R55" i="13" a="1"/>
  <c r="R55" i="13" s="1"/>
  <c r="R54" i="13" a="1"/>
  <c r="R54" i="13" s="1"/>
  <c r="R61" i="1" a="1"/>
  <c r="R61" i="1" s="1"/>
  <c r="R60" i="1" a="1"/>
  <c r="R60" i="1" s="1"/>
  <c r="R77" i="1" a="1"/>
  <c r="R77" i="1" s="1"/>
  <c r="R76" i="1" a="1"/>
  <c r="R76" i="1" s="1"/>
  <c r="R68" i="1" a="1"/>
  <c r="R68" i="1" s="1"/>
  <c r="R69" i="1" a="1"/>
  <c r="R69" i="1" s="1"/>
  <c r="R59" i="13" a="1"/>
  <c r="R59" i="13" s="1"/>
  <c r="R58" i="13" a="1"/>
  <c r="R58" i="13" s="1"/>
  <c r="R73" i="1" a="1"/>
  <c r="R73" i="1" s="1"/>
  <c r="R72" i="1" a="1"/>
  <c r="R72" i="1" s="1"/>
  <c r="R81" i="1" a="1"/>
  <c r="R81" i="1" s="1"/>
  <c r="R80" i="1" a="1"/>
  <c r="R80" i="1" s="1"/>
  <c r="R52" i="13" a="1"/>
  <c r="R52" i="13" s="1"/>
  <c r="R53" i="13" a="1"/>
  <c r="R53" i="13" s="1"/>
  <c r="R61" i="13" a="1"/>
  <c r="R61" i="13" s="1"/>
  <c r="R60" i="13" a="1"/>
  <c r="R60" i="13" s="1"/>
  <c r="R65" i="13" a="1"/>
  <c r="R65" i="13" s="1"/>
  <c r="R64" i="13" a="1"/>
  <c r="R64" i="13" s="1"/>
  <c r="R55" i="1" a="1"/>
  <c r="R55" i="1" s="1"/>
  <c r="R54" i="1" a="1"/>
  <c r="R54" i="1" s="1"/>
  <c r="R64" i="1" a="1"/>
  <c r="R64" i="1" s="1"/>
  <c r="R65" i="1" a="1"/>
  <c r="R65" i="1" s="1"/>
  <c r="R50" i="1" a="1"/>
  <c r="R50" i="1" s="1"/>
  <c r="R51" i="1" a="1"/>
  <c r="R51" i="1" s="1"/>
  <c r="R70" i="1" a="1"/>
  <c r="R70" i="1" s="1"/>
  <c r="R71" i="1" a="1"/>
  <c r="R71" i="1" s="1"/>
  <c r="R68" i="13" a="1"/>
  <c r="R68" i="13" s="1"/>
  <c r="R69" i="13" a="1"/>
  <c r="R69" i="13" s="1"/>
  <c r="R62" i="13" a="1"/>
  <c r="R62" i="13" s="1"/>
  <c r="R63" i="13" a="1"/>
  <c r="R63" i="13" s="1"/>
  <c r="R5" i="13" a="1"/>
  <c r="R5" i="13" s="1"/>
  <c r="R4" i="13" a="1"/>
  <c r="R4" i="13" s="1"/>
  <c r="R27" i="1" a="1"/>
  <c r="R27" i="1" s="1"/>
  <c r="R26" i="1" a="1"/>
  <c r="R26" i="1" s="1"/>
  <c r="R19" i="1" a="1"/>
  <c r="R19" i="1" s="1"/>
  <c r="R18" i="1" a="1"/>
  <c r="R18" i="1" s="1"/>
  <c r="R4" i="1" a="1"/>
  <c r="R4" i="1" s="1"/>
  <c r="R5" i="1" a="1"/>
  <c r="R5" i="1" s="1"/>
  <c r="R17" i="13" a="1"/>
  <c r="R17" i="13" s="1"/>
  <c r="R16" i="13" a="1"/>
  <c r="R16" i="13" s="1"/>
  <c r="R9" i="13" a="1"/>
  <c r="R9" i="13" s="1"/>
  <c r="R8" i="13" a="1"/>
  <c r="R8" i="13" s="1"/>
  <c r="R44" i="1" a="1"/>
  <c r="R44" i="1" s="1"/>
  <c r="R45" i="1" a="1"/>
  <c r="R45" i="1" s="1"/>
  <c r="R38" i="13" a="1"/>
  <c r="R38" i="13" s="1"/>
  <c r="R39" i="13" a="1"/>
  <c r="R39" i="13" s="1"/>
  <c r="R41" i="13" a="1"/>
  <c r="R41" i="13" s="1"/>
  <c r="R40" i="13" a="1"/>
  <c r="R40" i="13" s="1"/>
  <c r="R2" i="13" a="1"/>
  <c r="R2" i="13" s="1"/>
  <c r="R3" i="13" a="1"/>
  <c r="R3" i="13" s="1"/>
  <c r="R21" i="13" a="1"/>
  <c r="R21" i="13" s="1"/>
  <c r="R20" i="13" a="1"/>
  <c r="R20" i="13" s="1"/>
  <c r="R41" i="1" a="1"/>
  <c r="R41" i="1" s="1"/>
  <c r="R40" i="1" a="1"/>
  <c r="R40" i="1" s="1"/>
  <c r="R11" i="1" a="1"/>
  <c r="R11" i="1" s="1"/>
  <c r="R10" i="1" a="1"/>
  <c r="R10" i="1" s="1"/>
  <c r="R22" i="13" a="1"/>
  <c r="R22" i="13" s="1"/>
  <c r="R23" i="13" a="1"/>
  <c r="R23" i="13" s="1"/>
  <c r="R3" i="1" a="1"/>
  <c r="R3" i="1" s="1"/>
  <c r="R2" i="1" a="1"/>
  <c r="R2" i="1" s="1"/>
  <c r="R36" i="1" a="1"/>
  <c r="R36" i="1" s="1"/>
  <c r="R37" i="1" a="1"/>
  <c r="R37" i="1" s="1"/>
  <c r="R6" i="13" a="1"/>
  <c r="R6" i="13" s="1"/>
  <c r="R7" i="13" a="1"/>
  <c r="R7" i="13" s="1"/>
  <c r="R37" i="13" a="1"/>
  <c r="R37" i="13" s="1"/>
  <c r="R36" i="13" a="1"/>
  <c r="R36" i="13" s="1"/>
  <c r="R8" i="1" a="1"/>
  <c r="R8" i="1" s="1"/>
  <c r="R9" i="1" a="1"/>
  <c r="R9" i="1" s="1"/>
  <c r="R17" i="1" a="1"/>
  <c r="R17" i="1" s="1"/>
  <c r="R16" i="1" a="1"/>
  <c r="R16" i="1" s="1"/>
  <c r="R25" i="13" a="1"/>
  <c r="R25" i="13" s="1"/>
  <c r="R24" i="13" a="1"/>
  <c r="R24" i="13" s="1"/>
  <c r="R34" i="13" a="1"/>
  <c r="R34" i="13" s="1"/>
  <c r="R35" i="13" a="1"/>
  <c r="R35" i="13" s="1"/>
  <c r="R13" i="13" a="1"/>
  <c r="R13" i="13" s="1"/>
  <c r="R12" i="13" a="1"/>
  <c r="R12" i="13" s="1"/>
  <c r="R43" i="1" a="1"/>
  <c r="R43" i="1" s="1"/>
  <c r="R42" i="1" a="1"/>
  <c r="R42" i="1" s="1"/>
  <c r="R49" i="13" a="1"/>
  <c r="R49" i="13" s="1"/>
  <c r="R48" i="13" a="1"/>
  <c r="R48" i="13" s="1"/>
  <c r="R28" i="1" a="1"/>
  <c r="R28" i="1" s="1"/>
  <c r="R29" i="1" a="1"/>
  <c r="R29" i="1" s="1"/>
  <c r="R14" i="1" a="1"/>
  <c r="R14" i="1" s="1"/>
  <c r="R15" i="1" a="1"/>
  <c r="R15" i="1" s="1"/>
  <c r="R12" i="1" a="1"/>
  <c r="R12" i="1" s="1"/>
  <c r="R13" i="1" a="1"/>
  <c r="R13" i="1" s="1"/>
  <c r="R35" i="1" a="1"/>
  <c r="R35" i="1" s="1"/>
  <c r="R34" i="1" a="1"/>
  <c r="R34" i="1" s="1"/>
  <c r="R30" i="13" a="1"/>
  <c r="R30" i="13" s="1"/>
  <c r="R31" i="13" a="1"/>
  <c r="R31" i="13" s="1"/>
  <c r="R29" i="13" a="1"/>
  <c r="R29" i="13" s="1"/>
  <c r="R28" i="13" a="1"/>
  <c r="R28" i="13" s="1"/>
  <c r="R10" i="13" a="1"/>
  <c r="R10" i="13" s="1"/>
  <c r="R11" i="13" a="1"/>
  <c r="R11" i="13" s="1"/>
  <c r="R26" i="13" a="1"/>
  <c r="R26" i="13" s="1"/>
  <c r="R27" i="13" a="1"/>
  <c r="R27" i="13" s="1"/>
  <c r="R18" i="13" a="1"/>
  <c r="R18" i="13" s="1"/>
  <c r="R19" i="13" a="1"/>
  <c r="R19" i="13" s="1"/>
  <c r="R33" i="13" a="1"/>
  <c r="R33" i="13" s="1"/>
  <c r="R32" i="13" a="1"/>
  <c r="R32" i="13" s="1"/>
  <c r="R46" i="13" a="1"/>
  <c r="R46" i="13" s="1"/>
  <c r="R47" i="13" a="1"/>
  <c r="R47" i="13" s="1"/>
  <c r="R30" i="1" a="1"/>
  <c r="R30" i="1" s="1"/>
  <c r="R31" i="1" a="1"/>
  <c r="R31" i="1" s="1"/>
  <c r="R33" i="1" a="1"/>
  <c r="R33" i="1" s="1"/>
  <c r="R32" i="1" a="1"/>
  <c r="R32" i="1" s="1"/>
  <c r="R14" i="13" a="1"/>
  <c r="R14" i="13" s="1"/>
  <c r="R15" i="13" a="1"/>
  <c r="R15" i="13" s="1"/>
  <c r="Q121" i="13" a="1"/>
  <c r="Q121" i="13" s="1"/>
  <c r="Q117" i="13" a="1"/>
  <c r="Q117" i="13" s="1"/>
  <c r="Q116" i="13" a="1"/>
  <c r="Q116" i="13" s="1"/>
  <c r="Q122" i="13" a="1"/>
  <c r="Q122" i="13" s="1"/>
  <c r="Q118" i="13" a="1"/>
  <c r="Q118" i="13" s="1"/>
  <c r="Q114" i="13" a="1"/>
  <c r="Q114" i="13" s="1"/>
  <c r="Q113" i="13" a="1"/>
  <c r="Q113" i="13" s="1"/>
  <c r="Q112" i="13" a="1"/>
  <c r="Q112" i="13" s="1"/>
  <c r="Q123" i="13" a="1"/>
  <c r="Q123" i="13" s="1"/>
  <c r="Q119" i="13" a="1"/>
  <c r="Q119" i="13" s="1"/>
  <c r="Q115" i="13" a="1"/>
  <c r="Q115" i="13" s="1"/>
  <c r="Q120" i="13" a="1"/>
  <c r="Q120" i="13" s="1"/>
  <c r="Q170" i="13" a="1"/>
  <c r="Q170" i="13" s="1"/>
  <c r="Q162" i="13" a="1"/>
  <c r="Q162" i="13" s="1"/>
  <c r="Q165" i="13" a="1"/>
  <c r="Q165" i="13" s="1"/>
  <c r="Q168" i="13" a="1"/>
  <c r="Q168" i="13" s="1"/>
  <c r="Q161" i="13" a="1"/>
  <c r="Q161" i="13" s="1"/>
  <c r="Q171" i="13" a="1"/>
  <c r="Q171" i="13" s="1"/>
  <c r="Q163" i="13" a="1"/>
  <c r="Q163" i="13" s="1"/>
  <c r="Q166" i="13" a="1"/>
  <c r="Q166" i="13" s="1"/>
  <c r="Q160" i="13" a="1"/>
  <c r="Q160" i="13" s="1"/>
  <c r="Q169" i="13" a="1"/>
  <c r="Q169" i="13" s="1"/>
  <c r="Q164" i="13" a="1"/>
  <c r="Q164" i="13" s="1"/>
  <c r="Q167" i="13" a="1"/>
  <c r="Q167" i="13" s="1"/>
  <c r="Q172" i="1" a="1"/>
  <c r="Q172" i="1" s="1"/>
  <c r="Q183" i="1" a="1"/>
  <c r="Q183" i="1" s="1"/>
  <c r="Q180" i="1" a="1"/>
  <c r="Q180" i="1" s="1"/>
  <c r="Q177" i="1" a="1"/>
  <c r="Q177" i="1" s="1"/>
  <c r="Q173" i="1" a="1"/>
  <c r="Q173" i="1" s="1"/>
  <c r="Q182" i="1" a="1"/>
  <c r="Q182" i="1" s="1"/>
  <c r="Q179" i="1" a="1"/>
  <c r="Q179" i="1" s="1"/>
  <c r="Q181" i="1" a="1"/>
  <c r="Q181" i="1" s="1"/>
  <c r="Q174" i="1" a="1"/>
  <c r="Q174" i="1" s="1"/>
  <c r="Q178" i="1" a="1"/>
  <c r="Q178" i="1" s="1"/>
  <c r="Q175" i="1" a="1"/>
  <c r="Q175" i="1" s="1"/>
  <c r="Q176" i="1" a="1"/>
  <c r="Q176" i="1" s="1"/>
  <c r="Q188" i="13" a="1"/>
  <c r="Q188" i="13" s="1"/>
  <c r="Q185" i="13" a="1"/>
  <c r="Q185" i="13" s="1"/>
  <c r="Q191" i="13" a="1"/>
  <c r="Q191" i="13" s="1"/>
  <c r="Q193" i="13" a="1"/>
  <c r="Q193" i="13" s="1"/>
  <c r="Q194" i="13" a="1"/>
  <c r="Q194" i="13" s="1"/>
  <c r="Q186" i="13" a="1"/>
  <c r="Q186" i="13" s="1"/>
  <c r="Q189" i="13" a="1"/>
  <c r="Q189" i="13" s="1"/>
  <c r="Q192" i="13" a="1"/>
  <c r="Q192" i="13" s="1"/>
  <c r="Q184" i="13" a="1"/>
  <c r="Q184" i="13" s="1"/>
  <c r="Q195" i="13" a="1"/>
  <c r="Q195" i="13" s="1"/>
  <c r="Q187" i="13" a="1"/>
  <c r="Q187" i="13" s="1"/>
  <c r="Q190" i="13" a="1"/>
  <c r="Q190" i="13" s="1"/>
  <c r="Q131" i="1" a="1"/>
  <c r="Q131" i="1" s="1"/>
  <c r="Q134" i="1" a="1"/>
  <c r="Q134" i="1" s="1"/>
  <c r="Q126" i="1" a="1"/>
  <c r="Q126" i="1" s="1"/>
  <c r="Q128" i="1" a="1"/>
  <c r="Q128" i="1" s="1"/>
  <c r="Q129" i="1" a="1"/>
  <c r="Q129" i="1" s="1"/>
  <c r="Q132" i="1" a="1"/>
  <c r="Q132" i="1" s="1"/>
  <c r="Q133" i="1" a="1"/>
  <c r="Q133" i="1" s="1"/>
  <c r="Q125" i="1" a="1"/>
  <c r="Q125" i="1" s="1"/>
  <c r="Q135" i="1" a="1"/>
  <c r="Q135" i="1" s="1"/>
  <c r="Q127" i="1" a="1"/>
  <c r="Q127" i="1" s="1"/>
  <c r="Q130" i="1" a="1"/>
  <c r="Q130" i="1" s="1"/>
  <c r="Q124" i="1" a="1"/>
  <c r="Q124" i="1" s="1"/>
  <c r="Q187" i="1" a="1"/>
  <c r="Q187" i="1" s="1"/>
  <c r="Q188" i="1" a="1"/>
  <c r="Q188" i="1" s="1"/>
  <c r="Q184" i="1" a="1"/>
  <c r="Q184" i="1" s="1"/>
  <c r="Q194" i="1" a="1"/>
  <c r="Q194" i="1" s="1"/>
  <c r="Q191" i="1" a="1"/>
  <c r="Q191" i="1" s="1"/>
  <c r="Q185" i="1" a="1"/>
  <c r="Q185" i="1" s="1"/>
  <c r="Q190" i="1" a="1"/>
  <c r="Q190" i="1" s="1"/>
  <c r="Q192" i="1" a="1"/>
  <c r="Q192" i="1" s="1"/>
  <c r="Q189" i="1" a="1"/>
  <c r="Q189" i="1" s="1"/>
  <c r="Q186" i="1" a="1"/>
  <c r="Q186" i="1" s="1"/>
  <c r="Q193" i="1" a="1"/>
  <c r="Q193" i="1" s="1"/>
  <c r="Q195" i="1" a="1"/>
  <c r="Q195" i="1" s="1"/>
  <c r="Q159" i="1" a="1"/>
  <c r="Q159" i="1" s="1"/>
  <c r="Q156" i="1" a="1"/>
  <c r="Q156" i="1" s="1"/>
  <c r="Q149" i="1" a="1"/>
  <c r="Q149" i="1" s="1"/>
  <c r="Q157" i="1" a="1"/>
  <c r="Q157" i="1" s="1"/>
  <c r="Q153" i="1" a="1"/>
  <c r="Q153" i="1" s="1"/>
  <c r="Q150" i="1" a="1"/>
  <c r="Q150" i="1" s="1"/>
  <c r="Q155" i="1" a="1"/>
  <c r="Q155" i="1" s="1"/>
  <c r="Q152" i="1" a="1"/>
  <c r="Q152" i="1" s="1"/>
  <c r="Q158" i="1" a="1"/>
  <c r="Q158" i="1" s="1"/>
  <c r="Q148" i="1" a="1"/>
  <c r="Q148" i="1" s="1"/>
  <c r="Q154" i="1" a="1"/>
  <c r="Q154" i="1" s="1"/>
  <c r="Q151" i="1" a="1"/>
  <c r="Q151" i="1" s="1"/>
  <c r="Q104" i="1" a="1"/>
  <c r="Q104" i="1" s="1"/>
  <c r="Q103" i="1" a="1"/>
  <c r="Q103" i="1" s="1"/>
  <c r="Q111" i="1" a="1"/>
  <c r="Q111" i="1" s="1"/>
  <c r="Q106" i="1" a="1"/>
  <c r="Q106" i="1" s="1"/>
  <c r="Q105" i="1" a="1"/>
  <c r="Q105" i="1" s="1"/>
  <c r="Q100" i="1" a="1"/>
  <c r="Q100" i="1" s="1"/>
  <c r="Q107" i="1" a="1"/>
  <c r="Q107" i="1" s="1"/>
  <c r="Q101" i="1" a="1"/>
  <c r="Q101" i="1" s="1"/>
  <c r="Q108" i="1" a="1"/>
  <c r="Q108" i="1" s="1"/>
  <c r="Q102" i="1" a="1"/>
  <c r="Q102" i="1" s="1"/>
  <c r="Q109" i="1" a="1"/>
  <c r="Q109" i="1" s="1"/>
  <c r="Q110" i="1" a="1"/>
  <c r="Q110" i="1" s="1"/>
  <c r="Q140" i="1" a="1"/>
  <c r="Q140" i="1" s="1"/>
  <c r="Q137" i="1" a="1"/>
  <c r="Q137" i="1" s="1"/>
  <c r="Q136" i="1" a="1"/>
  <c r="Q136" i="1" s="1"/>
  <c r="Q143" i="1" a="1"/>
  <c r="Q143" i="1" s="1"/>
  <c r="Q146" i="1" a="1"/>
  <c r="Q146" i="1" s="1"/>
  <c r="Q138" i="1" a="1"/>
  <c r="Q138" i="1" s="1"/>
  <c r="Q142" i="1" a="1"/>
  <c r="Q142" i="1" s="1"/>
  <c r="Q141" i="1" a="1"/>
  <c r="Q141" i="1" s="1"/>
  <c r="Q144" i="1" a="1"/>
  <c r="Q144" i="1" s="1"/>
  <c r="Q147" i="1" a="1"/>
  <c r="Q147" i="1" s="1"/>
  <c r="Q139" i="1" a="1"/>
  <c r="Q139" i="1" s="1"/>
  <c r="Q145" i="1" a="1"/>
  <c r="Q145" i="1" s="1"/>
  <c r="Q152" i="13" a="1"/>
  <c r="Q152" i="13" s="1"/>
  <c r="Q156" i="13" a="1"/>
  <c r="Q156" i="13" s="1"/>
  <c r="Q153" i="13" a="1"/>
  <c r="Q153" i="13" s="1"/>
  <c r="Q159" i="13" a="1"/>
  <c r="Q159" i="13" s="1"/>
  <c r="Q158" i="13" a="1"/>
  <c r="Q158" i="13" s="1"/>
  <c r="Q154" i="13" a="1"/>
  <c r="Q154" i="13" s="1"/>
  <c r="Q157" i="13" a="1"/>
  <c r="Q157" i="13" s="1"/>
  <c r="Q148" i="13" a="1"/>
  <c r="Q148" i="13" s="1"/>
  <c r="Q155" i="13" a="1"/>
  <c r="Q155" i="13" s="1"/>
  <c r="Q150" i="13" a="1"/>
  <c r="Q150" i="13" s="1"/>
  <c r="Q149" i="13" a="1"/>
  <c r="Q149" i="13" s="1"/>
  <c r="Q151" i="13" a="1"/>
  <c r="Q151" i="13" s="1"/>
  <c r="Q179" i="13" a="1"/>
  <c r="Q179" i="13" s="1"/>
  <c r="Q182" i="13" a="1"/>
  <c r="Q182" i="13" s="1"/>
  <c r="Q174" i="13" a="1"/>
  <c r="Q174" i="13" s="1"/>
  <c r="Q177" i="13" a="1"/>
  <c r="Q177" i="13" s="1"/>
  <c r="Q180" i="13" a="1"/>
  <c r="Q180" i="13" s="1"/>
  <c r="Q181" i="13" a="1"/>
  <c r="Q181" i="13" s="1"/>
  <c r="Q173" i="13" a="1"/>
  <c r="Q173" i="13" s="1"/>
  <c r="Q183" i="13" a="1"/>
  <c r="Q183" i="13" s="1"/>
  <c r="Q175" i="13" a="1"/>
  <c r="Q175" i="13" s="1"/>
  <c r="Q176" i="13" a="1"/>
  <c r="Q176" i="13" s="1"/>
  <c r="Q178" i="13" a="1"/>
  <c r="Q178" i="13" s="1"/>
  <c r="Q172" i="13" a="1"/>
  <c r="Q172" i="13" s="1"/>
  <c r="Q62" i="13" a="1"/>
  <c r="Q62" i="13" s="1"/>
  <c r="Q63" i="13" a="1"/>
  <c r="Q63" i="13" s="1"/>
  <c r="AK14" i="11"/>
  <c r="Q67" i="13" a="1"/>
  <c r="Q67" i="13" s="1"/>
  <c r="Q66" i="13" a="1"/>
  <c r="Q66" i="13" s="1"/>
  <c r="Q55" i="1" a="1"/>
  <c r="Q55" i="1" s="1"/>
  <c r="Q54" i="1" a="1"/>
  <c r="Q54" i="1" s="1"/>
  <c r="Q73" i="1" a="1"/>
  <c r="Q73" i="1" s="1"/>
  <c r="Q72" i="1" a="1"/>
  <c r="Q72" i="1" s="1"/>
  <c r="Q57" i="13" a="1"/>
  <c r="Q57" i="13" s="1"/>
  <c r="Q56" i="13" a="1"/>
  <c r="Q56" i="13" s="1"/>
  <c r="Q69" i="1" a="1"/>
  <c r="Q69" i="1" s="1"/>
  <c r="Q68" i="1" a="1"/>
  <c r="Q68" i="1" s="1"/>
  <c r="Q78" i="1" a="1"/>
  <c r="Q78" i="1" s="1"/>
  <c r="Q79" i="1" a="1"/>
  <c r="Q79" i="1" s="1"/>
  <c r="Q80" i="1" a="1"/>
  <c r="Q80" i="1" s="1"/>
  <c r="Q81" i="1" a="1"/>
  <c r="Q81" i="1" s="1"/>
  <c r="AK21" i="2"/>
  <c r="Q60" i="13" a="1"/>
  <c r="Q60" i="13" s="1"/>
  <c r="Q61" i="13" a="1"/>
  <c r="Q61" i="13" s="1"/>
  <c r="Q54" i="13" a="1"/>
  <c r="Q54" i="13" s="1"/>
  <c r="Q55" i="13" a="1"/>
  <c r="Q55" i="13" s="1"/>
  <c r="Q51" i="1" a="1"/>
  <c r="Q51" i="1" s="1"/>
  <c r="Q50" i="1" a="1"/>
  <c r="Q50" i="1" s="1"/>
  <c r="Q70" i="1" a="1"/>
  <c r="Q70" i="1" s="1"/>
  <c r="Q71" i="1" a="1"/>
  <c r="Q71" i="1" s="1"/>
  <c r="Q52" i="13" a="1"/>
  <c r="Q52" i="13" s="1"/>
  <c r="Q53" i="13" a="1"/>
  <c r="Q53" i="13" s="1"/>
  <c r="Q74" i="1" a="1"/>
  <c r="Q74" i="1" s="1"/>
  <c r="Q75" i="1" a="1"/>
  <c r="Q75" i="1" s="1"/>
  <c r="Q65" i="13" a="1"/>
  <c r="Q65" i="13" s="1"/>
  <c r="Q64" i="13" a="1"/>
  <c r="Q64" i="13" s="1"/>
  <c r="Q68" i="13" a="1"/>
  <c r="Q68" i="13" s="1"/>
  <c r="Q69" i="13" a="1"/>
  <c r="Q69" i="13" s="1"/>
  <c r="Q12" i="13" a="1"/>
  <c r="Q12" i="13" s="1"/>
  <c r="Q13" i="13" a="1"/>
  <c r="Q13" i="13" s="1"/>
  <c r="Q47" i="1" a="1"/>
  <c r="Q47" i="1" s="1"/>
  <c r="Q46" i="1" a="1"/>
  <c r="Q46" i="1" s="1"/>
  <c r="Q48" i="13" a="1"/>
  <c r="Q48" i="13" s="1"/>
  <c r="Q49" i="13" a="1"/>
  <c r="Q49" i="13" s="1"/>
  <c r="Q20" i="1" a="1"/>
  <c r="Q20" i="1" s="1"/>
  <c r="Q21" i="1" a="1"/>
  <c r="Q21" i="1" s="1"/>
  <c r="Q36" i="1" a="1"/>
  <c r="Q36" i="1" s="1"/>
  <c r="Q37" i="1" a="1"/>
  <c r="Q37" i="1" s="1"/>
  <c r="Q27" i="1" a="1"/>
  <c r="Q27" i="1" s="1"/>
  <c r="Q26" i="1" a="1"/>
  <c r="Q26" i="1" s="1"/>
  <c r="Q7" i="13" a="1"/>
  <c r="Q7" i="13" s="1"/>
  <c r="Q6" i="13" a="1"/>
  <c r="Q6" i="13" s="1"/>
  <c r="Q8" i="13" a="1"/>
  <c r="Q8" i="13" s="1"/>
  <c r="Q9" i="13" a="1"/>
  <c r="Q9" i="13" s="1"/>
  <c r="Q30" i="13" a="1"/>
  <c r="Q30" i="13" s="1"/>
  <c r="Q31" i="13" a="1"/>
  <c r="Q31" i="13" s="1"/>
  <c r="Q12" i="1" a="1"/>
  <c r="Q12" i="1" s="1"/>
  <c r="Q13" i="1" a="1"/>
  <c r="Q13" i="1" s="1"/>
  <c r="Q46" i="13" a="1"/>
  <c r="Q46" i="13" s="1"/>
  <c r="Q47" i="13" a="1"/>
  <c r="Q47" i="13" s="1"/>
  <c r="Q22" i="13" a="1"/>
  <c r="Q22" i="13" s="1"/>
  <c r="Q23" i="13" a="1"/>
  <c r="Q23" i="13" s="1"/>
  <c r="Q14" i="13" a="1"/>
  <c r="Q14" i="13" s="1"/>
  <c r="Q15" i="13" a="1"/>
  <c r="Q15" i="13" s="1"/>
  <c r="Q5" i="1" a="1"/>
  <c r="Q5" i="1" s="1"/>
  <c r="Q4" i="1" a="1"/>
  <c r="Q4" i="1" s="1"/>
  <c r="Q16" i="1" a="1"/>
  <c r="Q16" i="1" s="1"/>
  <c r="Q17" i="1" a="1"/>
  <c r="Q17" i="1" s="1"/>
  <c r="Q23" i="1" a="1"/>
  <c r="Q23" i="1" s="1"/>
  <c r="Q22" i="1" a="1"/>
  <c r="Q22" i="1" s="1"/>
  <c r="Q44" i="1" a="1"/>
  <c r="Q44" i="1" s="1"/>
  <c r="Q45" i="1" a="1"/>
  <c r="Q45" i="1" s="1"/>
  <c r="Q18" i="13" a="1"/>
  <c r="Q18" i="13" s="1"/>
  <c r="Q19" i="13" a="1"/>
  <c r="Q19" i="13" s="1"/>
  <c r="Q20" i="13" a="1"/>
  <c r="Q20" i="13" s="1"/>
  <c r="Q21" i="13" a="1"/>
  <c r="Q21" i="13" s="1"/>
  <c r="Q44" i="13" a="1"/>
  <c r="Q44" i="13" s="1"/>
  <c r="Q45" i="13" a="1"/>
  <c r="Q45" i="13" s="1"/>
  <c r="Q42" i="13" a="1"/>
  <c r="Q42" i="13" s="1"/>
  <c r="Q43" i="13" a="1"/>
  <c r="Q43" i="13" s="1"/>
  <c r="Q24" i="13" a="1"/>
  <c r="Q24" i="13" s="1"/>
  <c r="Q25" i="13" a="1"/>
  <c r="Q25" i="13" s="1"/>
  <c r="Q28" i="13" a="1"/>
  <c r="Q28" i="13" s="1"/>
  <c r="Q29" i="13" a="1"/>
  <c r="Q29" i="13" s="1"/>
  <c r="Q16" i="13" a="1"/>
  <c r="Q16" i="13" s="1"/>
  <c r="Q17" i="13" a="1"/>
  <c r="Q17" i="13" s="1"/>
  <c r="Q43" i="1" a="1"/>
  <c r="Q43" i="1" s="1"/>
  <c r="Q42" i="1" a="1"/>
  <c r="Q42" i="1" s="1"/>
  <c r="Q15" i="1" a="1"/>
  <c r="Q15" i="1" s="1"/>
  <c r="Q14" i="1" a="1"/>
  <c r="Q14" i="1" s="1"/>
  <c r="Q48" i="1" a="1"/>
  <c r="Q48" i="1" s="1"/>
  <c r="Q49" i="1" a="1"/>
  <c r="Q49" i="1" s="1"/>
  <c r="Q39" i="1" a="1"/>
  <c r="Q39" i="1" s="1"/>
  <c r="Q38" i="1" a="1"/>
  <c r="Q38" i="1" s="1"/>
  <c r="Q10" i="1" a="1"/>
  <c r="Q10" i="1" s="1"/>
  <c r="Q11" i="1" a="1"/>
  <c r="Q11" i="1" s="1"/>
  <c r="Q38" i="13" a="1"/>
  <c r="Q38" i="13" s="1"/>
  <c r="Q39" i="13" a="1"/>
  <c r="Q39" i="13" s="1"/>
  <c r="Q4" i="13" a="1"/>
  <c r="Q4" i="13" s="1"/>
  <c r="Q5" i="13" a="1"/>
  <c r="Q5" i="13" s="1"/>
  <c r="Q10" i="13" a="1"/>
  <c r="Q10" i="13" s="1"/>
  <c r="Q11" i="13" a="1"/>
  <c r="Q11" i="13" s="1"/>
  <c r="Q32" i="1" a="1"/>
  <c r="Q32" i="1" s="1"/>
  <c r="Q33" i="1" a="1"/>
  <c r="Q33" i="1" s="1"/>
  <c r="Q32" i="13" a="1"/>
  <c r="Q32" i="13" s="1"/>
  <c r="Q33" i="13" a="1"/>
  <c r="Q33" i="13" s="1"/>
  <c r="Q2" i="13" a="1"/>
  <c r="Q2" i="13" s="1"/>
  <c r="Q3" i="13" a="1"/>
  <c r="Q3" i="13" s="1"/>
  <c r="Q7" i="1" a="1"/>
  <c r="Q7" i="1" s="1"/>
  <c r="Q6" i="1" a="1"/>
  <c r="Q6" i="1" s="1"/>
  <c r="Q26" i="13" a="1"/>
  <c r="Q26" i="13" s="1"/>
  <c r="Q27" i="13" a="1"/>
  <c r="Q27" i="13" s="1"/>
  <c r="Q40" i="13" a="1"/>
  <c r="Q40" i="13" s="1"/>
  <c r="Q41" i="13" a="1"/>
  <c r="Q41" i="13" s="1"/>
  <c r="L65" i="1" a="1"/>
  <c r="L65" i="1" s="1"/>
  <c r="L64" i="1" a="1"/>
  <c r="L64" i="1" s="1"/>
  <c r="L69" i="1" a="1"/>
  <c r="L69" i="1" s="1"/>
  <c r="L68" i="1" a="1"/>
  <c r="L68" i="1" s="1"/>
  <c r="L59" i="1" a="1"/>
  <c r="L59" i="1" s="1"/>
  <c r="L58" i="1" a="1"/>
  <c r="L58" i="1" s="1"/>
  <c r="L58" i="13" a="1"/>
  <c r="L58" i="13" s="1"/>
  <c r="L59" i="13" a="1"/>
  <c r="L59" i="13" s="1"/>
  <c r="L77" i="1" a="1"/>
  <c r="L77" i="1" s="1"/>
  <c r="L76" i="1" a="1"/>
  <c r="L76" i="1" s="1"/>
  <c r="L74" i="1" a="1"/>
  <c r="L74" i="1" s="1"/>
  <c r="L75" i="1" a="1"/>
  <c r="L75" i="1" s="1"/>
  <c r="L52" i="13" a="1"/>
  <c r="L52" i="13" s="1"/>
  <c r="L53" i="13" a="1"/>
  <c r="L53" i="13" s="1"/>
  <c r="L57" i="13" a="1"/>
  <c r="L57" i="13" s="1"/>
  <c r="L56" i="13" a="1"/>
  <c r="L56" i="13" s="1"/>
  <c r="L73" i="1" a="1"/>
  <c r="L73" i="1" s="1"/>
  <c r="L72" i="1" a="1"/>
  <c r="L72" i="1" s="1"/>
  <c r="L79" i="1" a="1"/>
  <c r="L79" i="1" s="1"/>
  <c r="L78" i="1" a="1"/>
  <c r="L78" i="1" s="1"/>
  <c r="L51" i="13" a="1"/>
  <c r="L51" i="13" s="1"/>
  <c r="L50" i="13" a="1"/>
  <c r="L50" i="13" s="1"/>
  <c r="L55" i="13" a="1"/>
  <c r="L55" i="13" s="1"/>
  <c r="L54" i="13" a="1"/>
  <c r="L54" i="13" s="1"/>
  <c r="L70" i="1" a="1"/>
  <c r="L70" i="1" s="1"/>
  <c r="L71" i="1" a="1"/>
  <c r="L71" i="1" s="1"/>
  <c r="L80" i="1" a="1"/>
  <c r="L80" i="1" s="1"/>
  <c r="L81" i="1" a="1"/>
  <c r="L81" i="1" s="1"/>
  <c r="L65" i="13" a="1"/>
  <c r="L65" i="13" s="1"/>
  <c r="L64" i="13" a="1"/>
  <c r="L64" i="13" s="1"/>
  <c r="L50" i="1" a="1"/>
  <c r="L50" i="1" s="1"/>
  <c r="L51" i="1" a="1"/>
  <c r="L51" i="1" s="1"/>
  <c r="L63" i="13" a="1"/>
  <c r="L63" i="13" s="1"/>
  <c r="L62" i="13" a="1"/>
  <c r="L62" i="13" s="1"/>
  <c r="L9" i="1" a="1"/>
  <c r="L9" i="1" s="1"/>
  <c r="L8" i="1" a="1"/>
  <c r="L8" i="1" s="1"/>
  <c r="L49" i="1" a="1"/>
  <c r="L49" i="1" s="1"/>
  <c r="L48" i="1" a="1"/>
  <c r="L48" i="1" s="1"/>
  <c r="L2" i="13" a="1"/>
  <c r="L2" i="13" s="1"/>
  <c r="L3" i="13" a="1"/>
  <c r="L3" i="13" s="1"/>
  <c r="L20" i="13" a="1"/>
  <c r="L20" i="13" s="1"/>
  <c r="L21" i="13" a="1"/>
  <c r="L21" i="13" s="1"/>
  <c r="L23" i="1" a="1"/>
  <c r="L23" i="1" s="1"/>
  <c r="L22" i="1" a="1"/>
  <c r="L22" i="1" s="1"/>
  <c r="L14" i="13" a="1"/>
  <c r="L14" i="13" s="1"/>
  <c r="L15" i="13" a="1"/>
  <c r="L15" i="13" s="1"/>
  <c r="L26" i="13" a="1"/>
  <c r="L26" i="13" s="1"/>
  <c r="L27" i="13" a="1"/>
  <c r="L27" i="13" s="1"/>
  <c r="L22" i="13" a="1"/>
  <c r="L22" i="13" s="1"/>
  <c r="L23" i="13" a="1"/>
  <c r="L23" i="13" s="1"/>
  <c r="L30" i="1" a="1"/>
  <c r="L30" i="1" s="1"/>
  <c r="L31" i="1" a="1"/>
  <c r="L31" i="1" s="1"/>
  <c r="L41" i="1" a="1"/>
  <c r="L41" i="1" s="1"/>
  <c r="L40" i="1" a="1"/>
  <c r="L40" i="1" s="1"/>
  <c r="L47" i="13" a="1"/>
  <c r="L47" i="13" s="1"/>
  <c r="L46" i="13" a="1"/>
  <c r="L46" i="13" s="1"/>
  <c r="L6" i="13" a="1"/>
  <c r="L6" i="13" s="1"/>
  <c r="L7" i="13" a="1"/>
  <c r="L7" i="13" s="1"/>
  <c r="L4" i="13" a="1"/>
  <c r="L4" i="13" s="1"/>
  <c r="L5" i="13" a="1"/>
  <c r="L5" i="13" s="1"/>
  <c r="L24" i="1" a="1"/>
  <c r="L24" i="1" s="1"/>
  <c r="L25" i="1" a="1"/>
  <c r="L25" i="1" s="1"/>
  <c r="L44" i="1" a="1"/>
  <c r="L44" i="1" s="1"/>
  <c r="L45" i="1" a="1"/>
  <c r="L45" i="1" s="1"/>
  <c r="L20" i="1" a="1"/>
  <c r="L20" i="1" s="1"/>
  <c r="L21" i="1" a="1"/>
  <c r="L21" i="1" s="1"/>
  <c r="L43" i="13" a="1"/>
  <c r="L43" i="13" s="1"/>
  <c r="L42" i="13" a="1"/>
  <c r="L42" i="13" s="1"/>
  <c r="L49" i="13" a="1"/>
  <c r="L49" i="13" s="1"/>
  <c r="L48" i="13" a="1"/>
  <c r="L48" i="13" s="1"/>
  <c r="L45" i="13" a="1"/>
  <c r="L45" i="13" s="1"/>
  <c r="L44" i="13" a="1"/>
  <c r="L44" i="13" s="1"/>
  <c r="L18" i="13" a="1"/>
  <c r="L18" i="13" s="1"/>
  <c r="L19" i="13" a="1"/>
  <c r="L19" i="13" s="1"/>
  <c r="L12" i="1" a="1"/>
  <c r="L12" i="1" s="1"/>
  <c r="L13" i="1" a="1"/>
  <c r="L13" i="1" s="1"/>
  <c r="L10" i="13" a="1"/>
  <c r="L10" i="13" s="1"/>
  <c r="L11" i="13" a="1"/>
  <c r="L11" i="13" s="1"/>
  <c r="L39" i="13" a="1"/>
  <c r="L39" i="13" s="1"/>
  <c r="L38" i="13" a="1"/>
  <c r="L38" i="13" s="1"/>
  <c r="L37" i="13" a="1"/>
  <c r="L37" i="13" s="1"/>
  <c r="L36" i="13" a="1"/>
  <c r="L36" i="13" s="1"/>
  <c r="L30" i="13" a="1"/>
  <c r="L30" i="13" s="1"/>
  <c r="L31" i="13" a="1"/>
  <c r="L31" i="13" s="1"/>
  <c r="L36" i="1" a="1"/>
  <c r="L36" i="1" s="1"/>
  <c r="L37" i="1" a="1"/>
  <c r="L37" i="1" s="1"/>
  <c r="L33" i="1" a="1"/>
  <c r="L33" i="1" s="1"/>
  <c r="L32" i="1" a="1"/>
  <c r="L32" i="1" s="1"/>
  <c r="L14" i="1" a="1"/>
  <c r="L14" i="1" s="1"/>
  <c r="L15" i="1" a="1"/>
  <c r="L15" i="1" s="1"/>
  <c r="L34" i="1" a="1"/>
  <c r="L34" i="1" s="1"/>
  <c r="L35" i="1" a="1"/>
  <c r="L35" i="1" s="1"/>
  <c r="L42" i="1" a="1"/>
  <c r="L42" i="1" s="1"/>
  <c r="L43" i="1" a="1"/>
  <c r="L43" i="1" s="1"/>
  <c r="L16" i="13" a="1"/>
  <c r="L16" i="13" s="1"/>
  <c r="L17" i="13" a="1"/>
  <c r="L17" i="13" s="1"/>
  <c r="L9" i="13" a="1"/>
  <c r="L9" i="13" s="1"/>
  <c r="L8" i="13" a="1"/>
  <c r="L8" i="13" s="1"/>
  <c r="L18" i="1" a="1"/>
  <c r="L18" i="1" s="1"/>
  <c r="L19" i="1" a="1"/>
  <c r="L19" i="1" s="1"/>
  <c r="L2" i="1" a="1"/>
  <c r="L2" i="1" s="1"/>
  <c r="L3" i="1" a="1"/>
  <c r="L3" i="1" s="1"/>
  <c r="L28" i="1" a="1"/>
  <c r="L28" i="1" s="1"/>
  <c r="L29" i="1" a="1"/>
  <c r="L29" i="1" s="1"/>
  <c r="L38" i="1" a="1"/>
  <c r="L38" i="1" s="1"/>
  <c r="L39" i="1" a="1"/>
  <c r="L39" i="1" s="1"/>
  <c r="L33" i="13" a="1"/>
  <c r="L33" i="13" s="1"/>
  <c r="L32" i="13" a="1"/>
  <c r="L32" i="13" s="1"/>
  <c r="L41" i="13" a="1"/>
  <c r="L41" i="13" s="1"/>
  <c r="L40" i="13" a="1"/>
  <c r="L40" i="13" s="1"/>
  <c r="L4" i="1" a="1"/>
  <c r="L4" i="1" s="1"/>
  <c r="L5" i="1" a="1"/>
  <c r="L5" i="1" s="1"/>
  <c r="L16" i="1" a="1"/>
  <c r="L16" i="1" s="1"/>
  <c r="L17" i="1" a="1"/>
  <c r="L17" i="1" s="1"/>
  <c r="L10" i="1" a="1"/>
  <c r="L10" i="1" s="1"/>
  <c r="L11" i="1" a="1"/>
  <c r="L11" i="1" s="1"/>
  <c r="L7" i="1" a="1"/>
  <c r="L7" i="1" s="1"/>
  <c r="L6" i="1" a="1"/>
  <c r="L6" i="1" s="1"/>
  <c r="L35" i="13" a="1"/>
  <c r="L35" i="13" s="1"/>
  <c r="L34" i="13" a="1"/>
  <c r="L34" i="13" s="1"/>
  <c r="L29" i="13" a="1"/>
  <c r="L29" i="13" s="1"/>
  <c r="L28" i="13" a="1"/>
  <c r="L28" i="13" s="1"/>
  <c r="L24" i="13" a="1"/>
  <c r="L24" i="13" s="1"/>
  <c r="L25" i="13" a="1"/>
  <c r="L25" i="13" s="1"/>
  <c r="P174" i="1"/>
  <c r="P140" i="1"/>
  <c r="P142" i="1"/>
  <c r="P163" i="1"/>
  <c r="P112" i="1"/>
  <c r="P113" i="1"/>
  <c r="P119" i="1"/>
  <c r="P121" i="1"/>
  <c r="P118" i="1"/>
  <c r="AY20" i="2"/>
  <c r="AI15" i="2"/>
  <c r="Z15" i="2"/>
  <c r="BI20" i="2"/>
  <c r="BB20" i="2"/>
  <c r="P173" i="1"/>
  <c r="P123" i="1"/>
  <c r="P117" i="1"/>
  <c r="AR20" i="2"/>
  <c r="BD15" i="2"/>
  <c r="BA14" i="2"/>
  <c r="AI14" i="2"/>
  <c r="AX14" i="2"/>
  <c r="Z14" i="2"/>
  <c r="AD18" i="2"/>
  <c r="X16" i="2"/>
  <c r="P131" i="1"/>
  <c r="BK14" i="2"/>
  <c r="AX15" i="2"/>
  <c r="P180" i="1"/>
  <c r="P122" i="1"/>
  <c r="P171" i="1"/>
  <c r="BI17" i="2"/>
  <c r="BB17" i="2"/>
  <c r="AY17" i="2" s="1"/>
  <c r="BI16" i="2"/>
  <c r="BB16" i="2"/>
  <c r="AY16" i="2" s="1"/>
  <c r="P115" i="1"/>
  <c r="AD17" i="2"/>
  <c r="AR16" i="2"/>
  <c r="P129" i="1"/>
  <c r="BF17" i="2"/>
  <c r="AK20" i="2"/>
  <c r="AO16" i="2"/>
  <c r="AK16" i="2" s="1"/>
  <c r="P120" i="1"/>
  <c r="P176" i="1"/>
  <c r="P183" i="1"/>
  <c r="AN17" i="2"/>
  <c r="AM14" i="2"/>
  <c r="AJ14" i="2"/>
  <c r="AD20" i="2"/>
  <c r="P116" i="1"/>
  <c r="P172" i="1"/>
  <c r="P114" i="1"/>
  <c r="BE15" i="2"/>
  <c r="BH14" i="2"/>
  <c r="U14" i="2"/>
  <c r="W14" i="2" s="1"/>
  <c r="BI19" i="2"/>
  <c r="BB19" i="2"/>
  <c r="P164" i="1"/>
  <c r="P165" i="1"/>
  <c r="P178" i="1"/>
  <c r="AR15" i="2"/>
  <c r="AD19" i="2"/>
  <c r="AR19" i="2"/>
  <c r="AK15" i="2"/>
  <c r="AK19" i="2"/>
  <c r="P192" i="1"/>
  <c r="P186" i="1"/>
  <c r="P185" i="1"/>
  <c r="P195" i="1"/>
  <c r="P194" i="1"/>
  <c r="P191" i="1"/>
  <c r="P184" i="1"/>
  <c r="P190" i="1"/>
  <c r="P193" i="1"/>
  <c r="P189" i="1"/>
  <c r="P188" i="1"/>
  <c r="P187" i="1"/>
  <c r="P141" i="1"/>
  <c r="P130" i="1"/>
  <c r="AD15" i="2"/>
  <c r="S61" i="1" l="1" a="1"/>
  <c r="S61" i="1" s="1"/>
  <c r="S60" i="1" a="1"/>
  <c r="S60" i="1" s="1"/>
  <c r="S59" i="1" a="1"/>
  <c r="S59" i="1" s="1"/>
  <c r="S58" i="1" a="1"/>
  <c r="S58" i="1" s="1"/>
  <c r="S62" i="1" a="1"/>
  <c r="S62" i="1" s="1"/>
  <c r="S63" i="1" a="1"/>
  <c r="S63" i="1" s="1"/>
  <c r="S52" i="1" a="1"/>
  <c r="S52" i="1" s="1"/>
  <c r="S53" i="1" a="1"/>
  <c r="S53" i="1" s="1"/>
  <c r="S76" i="1" a="1"/>
  <c r="S76" i="1" s="1"/>
  <c r="S77" i="1" a="1"/>
  <c r="S77" i="1" s="1"/>
  <c r="S79" i="1" a="1"/>
  <c r="S79" i="1" s="1"/>
  <c r="S78" i="1" a="1"/>
  <c r="S78" i="1" s="1"/>
  <c r="S55" i="1" a="1"/>
  <c r="S55" i="1" s="1"/>
  <c r="S54" i="1" a="1"/>
  <c r="S54" i="1" s="1"/>
  <c r="S73" i="1" a="1"/>
  <c r="S73" i="1" s="1"/>
  <c r="S72" i="1" a="1"/>
  <c r="S72" i="1" s="1"/>
  <c r="S75" i="1" a="1"/>
  <c r="S75" i="1" s="1"/>
  <c r="S74" i="1" a="1"/>
  <c r="S74" i="1" s="1"/>
  <c r="S64" i="1" a="1"/>
  <c r="S64" i="1" s="1"/>
  <c r="S65" i="1" a="1"/>
  <c r="S65" i="1" s="1"/>
  <c r="S35" i="1" a="1"/>
  <c r="S35" i="1" s="1"/>
  <c r="S34" i="1" a="1"/>
  <c r="S34" i="1" s="1"/>
  <c r="S5" i="1" a="1"/>
  <c r="S5" i="1" s="1"/>
  <c r="S4" i="1" a="1"/>
  <c r="S4" i="1" s="1"/>
  <c r="S3" i="1" a="1"/>
  <c r="S3" i="1" s="1"/>
  <c r="S2" i="1" a="1"/>
  <c r="S2" i="1" s="1"/>
  <c r="T75" i="1" a="1"/>
  <c r="T75" i="1" s="1"/>
  <c r="T74" i="1" a="1"/>
  <c r="T74" i="1" s="1"/>
  <c r="T72" i="1" a="1"/>
  <c r="T72" i="1" s="1"/>
  <c r="T73" i="1" a="1"/>
  <c r="T73" i="1" s="1"/>
  <c r="T61" i="1" a="1"/>
  <c r="T61" i="1" s="1"/>
  <c r="T60" i="1" a="1"/>
  <c r="T60" i="1" s="1"/>
  <c r="T78" i="1" a="1"/>
  <c r="T78" i="1" s="1"/>
  <c r="T79" i="1" a="1"/>
  <c r="T79" i="1" s="1"/>
  <c r="T76" i="1" a="1"/>
  <c r="T76" i="1" s="1"/>
  <c r="T77" i="1" a="1"/>
  <c r="T77" i="1" s="1"/>
  <c r="BF20" i="2"/>
  <c r="R58" i="1" a="1"/>
  <c r="R58" i="1" s="1"/>
  <c r="R59" i="1" a="1"/>
  <c r="R59" i="1" s="1"/>
  <c r="R56" i="1" a="1"/>
  <c r="R56" i="1" s="1"/>
  <c r="R57" i="1" a="1"/>
  <c r="R57" i="1" s="1"/>
  <c r="R62" i="1" a="1"/>
  <c r="R62" i="1" s="1"/>
  <c r="R63" i="1" a="1"/>
  <c r="R63" i="1" s="1"/>
  <c r="R50" i="13" a="1"/>
  <c r="R50" i="13" s="1"/>
  <c r="R51" i="13" a="1"/>
  <c r="R51" i="13" s="1"/>
  <c r="R53" i="1" a="1"/>
  <c r="R53" i="1" s="1"/>
  <c r="R52" i="1" a="1"/>
  <c r="R52" i="1" s="1"/>
  <c r="Q59" i="1" a="1"/>
  <c r="Q59" i="1" s="1"/>
  <c r="Q58" i="1" a="1"/>
  <c r="Q58" i="1" s="1"/>
  <c r="Q62" i="1" a="1"/>
  <c r="Q62" i="1" s="1"/>
  <c r="Q63" i="1" a="1"/>
  <c r="Q63" i="1" s="1"/>
  <c r="Q76" i="1" a="1"/>
  <c r="Q76" i="1" s="1"/>
  <c r="Q77" i="1" a="1"/>
  <c r="Q77" i="1" s="1"/>
  <c r="Q51" i="13" a="1"/>
  <c r="Q51" i="13" s="1"/>
  <c r="Q50" i="13" a="1"/>
  <c r="Q50" i="13" s="1"/>
  <c r="Q52" i="1" a="1"/>
  <c r="Q52" i="1" s="1"/>
  <c r="Q53" i="1" a="1"/>
  <c r="Q53" i="1" s="1"/>
  <c r="AK17" i="2"/>
  <c r="Q64" i="1" a="1"/>
  <c r="Q64" i="1" s="1"/>
  <c r="Q65" i="1" a="1"/>
  <c r="Q65" i="1" s="1"/>
  <c r="Q56" i="1" a="1"/>
  <c r="Q56" i="1" s="1"/>
  <c r="Q57" i="1" a="1"/>
  <c r="Q57" i="1" s="1"/>
  <c r="Q35" i="1" a="1"/>
  <c r="Q35" i="1" s="1"/>
  <c r="Q34" i="1" a="1"/>
  <c r="Q34" i="1" s="1"/>
  <c r="Q2" i="1" a="1"/>
  <c r="Q2" i="1" s="1"/>
  <c r="Q3" i="1" a="1"/>
  <c r="Q3" i="1" s="1"/>
  <c r="L53" i="1" a="1"/>
  <c r="L53" i="1" s="1"/>
  <c r="L52" i="1" a="1"/>
  <c r="L52" i="1" s="1"/>
  <c r="L57" i="1" a="1"/>
  <c r="L57" i="1" s="1"/>
  <c r="L56" i="1" a="1"/>
  <c r="L56" i="1" s="1"/>
  <c r="L55" i="1" a="1"/>
  <c r="L55" i="1" s="1"/>
  <c r="L54" i="1" a="1"/>
  <c r="L54" i="1" s="1"/>
  <c r="L60" i="1" a="1"/>
  <c r="L60" i="1" s="1"/>
  <c r="L61" i="1" a="1"/>
  <c r="L61" i="1" s="1"/>
  <c r="L63" i="1" a="1"/>
  <c r="L63" i="1" s="1"/>
  <c r="L62" i="1" a="1"/>
  <c r="L62" i="1" s="1"/>
  <c r="P104" i="1"/>
  <c r="P100" i="1"/>
  <c r="P109" i="1"/>
  <c r="P110" i="1"/>
  <c r="P111" i="1"/>
  <c r="P102" i="1"/>
  <c r="P107" i="1"/>
  <c r="P106" i="1"/>
  <c r="P108" i="1"/>
  <c r="P103" i="1"/>
  <c r="P105" i="1"/>
  <c r="P101" i="1"/>
  <c r="BF19" i="2"/>
  <c r="P152" i="1"/>
  <c r="P151" i="1"/>
  <c r="P159" i="1"/>
  <c r="P157" i="1"/>
  <c r="P156" i="1"/>
  <c r="P158" i="1"/>
  <c r="P150" i="1"/>
  <c r="P154" i="1"/>
  <c r="P149" i="1"/>
  <c r="P148" i="1"/>
  <c r="P155" i="1"/>
  <c r="P153" i="1"/>
  <c r="BF16" i="2"/>
  <c r="AY19" i="2"/>
  <c r="S57" i="1" l="1" a="1"/>
  <c r="S57" i="1" s="1"/>
  <c r="S56" i="1" a="1"/>
  <c r="S56" i="1" s="1"/>
  <c r="T57" i="1" a="1"/>
  <c r="T57" i="1" s="1"/>
  <c r="T56" i="1" a="1"/>
  <c r="T56" i="1" s="1"/>
  <c r="T59" i="1" a="1"/>
  <c r="T59" i="1" s="1"/>
  <c r="T58" i="1" a="1"/>
  <c r="T58" i="1" s="1"/>
  <c r="T63" i="1" a="1"/>
  <c r="T63" i="1" s="1"/>
  <c r="T62" i="1" a="1"/>
  <c r="T62" i="1" s="1"/>
  <c r="Q60" i="1" a="1"/>
  <c r="Q60" i="1" s="1"/>
  <c r="Q61" i="1" a="1"/>
  <c r="Q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tc={29EF5644-0F51-4D76-8CDD-54D4C50F7EA4}</author>
    <author>tc={69B5C0D6-2E01-4F14-9AB0-CDD37719069D}</author>
    <author>tc={02D478CF-23EB-4092-A4F0-C8A49F31B7AC}</author>
    <author>tc={88639A86-A8CB-45D5-A423-077E0BFC72C4}</author>
    <author>tc={1F50FF3C-6DCA-4D9D-A47E-8868ED7A3E5B}</author>
    <author>tc={7AD938AB-ECE5-4588-93A1-F6012FF25AAE}</author>
    <author>tc={1AE4AA03-5138-47DE-945D-39FB1F585FCE}</author>
    <author>tc={7E663A38-C1C1-4B40-B723-7A9A15DA3A41}</author>
    <author>tc={9171BB46-14C8-4263-928F-323ADBE8F07E}</author>
    <author>tc={B2DE53CA-52A4-4201-BDFF-B0E58EC44C53}</author>
    <author>tc={09E0AF1A-70D3-4D84-BC79-3D4D365D6098}</author>
    <author>tc={25F101D8-2551-4960-8269-073087E5AF0A}</author>
  </authors>
  <commentList>
    <comment ref="H1" authorId="0" shapeId="0" xr:uid="{29EF5644-0F51-4D76-8CDD-54D4C50F7EA4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69B5C0D6-2E01-4F14-9AB0-CDD37719069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2D478CF-23EB-4092-A4F0-C8A49F31B7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88639A86-A8CB-45D5-A423-077E0BFC72C4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1F50FF3C-6DCA-4D9D-A47E-8868ED7A3E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7AD938AB-ECE5-4588-93A1-F6012FF25AAE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1AE4AA03-5138-47DE-945D-39FB1F585FCE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7E663A38-C1C1-4B40-B723-7A9A15DA3A41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9171BB46-14C8-4263-928F-323ADBE8F07E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2DE53CA-52A4-4201-BDFF-B0E58EC44C53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09E0AF1A-70D3-4D84-BC79-3D4D365D609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25F101D8-2551-4960-8269-073087E5AF0A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tc={48C7C9A8-5442-4A75-8608-17030B9C506C}</author>
    <author>tc={671BCC01-C8C2-49D6-B304-A56F36B8BE5F}</author>
    <author>tc={96EA9BC4-5BAE-424F-A2F0-1600AF317842}</author>
    <author>tc={4563FA78-25CD-4E32-A1CA-A796065DD55F}</author>
    <author>tc={E2945B06-CAA0-44DF-B3B0-87DC5AD0D024}</author>
    <author>tc={85410583-777E-488E-BE73-4162787489BC}</author>
    <author>tc={DA73E36C-1E35-4030-AE5E-1779BDEC820F}</author>
    <author>tc={87FE333C-DC48-4CCB-924B-008C77E95D48}</author>
    <author>tc={6D2812C3-DAF3-437C-A389-D333C08891D4}</author>
    <author>tc={0CA1643A-EB89-44FC-9D94-E108D2FEC258}</author>
    <author>tc={EDD02FE7-AA51-43FF-8BED-3F5C3510348F}</author>
  </authors>
  <commentList>
    <comment ref="E2" authorId="0" shapeId="0" xr:uid="{48C7C9A8-5442-4A75-8608-17030B9C506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671BCC01-C8C2-49D6-B304-A56F36B8BE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96EA9BC4-5BAE-424F-A2F0-1600AF317842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4563FA78-25CD-4E32-A1CA-A796065DD55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E2945B06-CAA0-44DF-B3B0-87DC5AD0D02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85410583-777E-488E-BE73-4162787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DA73E36C-1E35-4030-AE5E-1779BDEC820F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87FE333C-DC48-4CCB-924B-008C77E95D48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6D2812C3-DAF3-437C-A389-D333C08891D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0CA1643A-EB89-44FC-9D94-E108D2FEC2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DD02FE7-AA51-43FF-8BED-3F5C3510348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Patricio Gallardo Ocampo</author>
  </authors>
  <commentList>
    <comment ref="H6" authorId="0" shapeId="0" xr:uid="{694559A1-F602-4540-9357-5F3B396A3C05}">
      <text>
        <r>
          <rPr>
            <b/>
            <sz val="9"/>
            <color indexed="81"/>
            <rFont val="Tahoma"/>
            <charset val="1"/>
          </rPr>
          <t>Patricio Gallardo Ocampo:</t>
        </r>
        <r>
          <rPr>
            <sz val="9"/>
            <color indexed="81"/>
            <rFont val="Tahoma"/>
            <charset val="1"/>
          </rPr>
          <t xml:space="preserve">
these figures in purple boxes change with sensitivity analysis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<sst xmlns="http://schemas.openxmlformats.org/spreadsheetml/2006/main" count="1787" uniqueCount="108">
  <si>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</si>
  <si>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</si>
  <si>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</si>
  <si>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</si>
  <si>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</si>
  <si>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</si>
  <si>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</si>
  <si>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</si>
  <si>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</si>
  <si>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</si>
  <si>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</si>
  <si>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</si>
  <si>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</si>
  <si>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</si>
  <si>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</si>
  <si>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</si>
  <si>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</si>
  <si>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</si>
  <si>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</si>
  <si>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</si>
  <si>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</si>
  <si>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</si>
  <si>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</si>
  <si>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</si>
  <si>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</si>
  <si>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</si>
  <si>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</si>
  <si>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</si>
  <si>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</si>
  <si>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</si>
  <si>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</si>
  <si>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</si>
  <si>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</si>
  <si>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</si>
  <si>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</si>
  <si>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</si>
  <si>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</si>
  <si>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</si>
  <si>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</si>
  <si>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</si>
  <si>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</si>
  <si>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</si>
  <si>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</si>
  <si>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</si>
  <si>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</si>
  <si>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</si>
  <si>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</si>
  <si>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</si>
  <si>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</si>
  <si>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</si>
  <si>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</si>
  <si>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</si>
  <si>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</si>
  <si>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</si>
  <si>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</si>
  <si>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</si>
  <si>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</si>
  <si>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</si>
  <si>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</si>
  <si>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</si>
  <si>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</si>
  <si>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</si>
  <si>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</si>
  <si>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</si>
  <si>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</si>
  <si>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</si>
  <si>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</si>
  <si>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</si>
  <si>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</si>
  <si>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</si>
  <si>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</si>
  <si>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</si>
  <si>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</si>
  <si>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</si>
  <si>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</si>
  <si>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</si>
  <si>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</si>
  <si>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</si>
  <si>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</si>
  <si>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</si>
  <si>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</si>
  <si>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</si>
  <si>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</si>
  <si>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</si>
  <si>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</si>
  <si>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</si>
  <si>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</si>
  <si>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</si>
  <si>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</si>
  <si>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</si>
  <si>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</si>
  <si>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</si>
  <si>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</si>
  <si>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</si>
  <si>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</si>
  <si>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</si>
  <si>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</si>
  <si>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</si>
  <si>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</si>
  <si>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</si>
  <si>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</si>
  <si>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</si>
  <si>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</si>
  <si>
    <t>EOL_R</t>
  </si>
  <si>
    <t>EOL_S</t>
  </si>
  <si>
    <t>Other_S</t>
  </si>
  <si>
    <t>Other_R_S</t>
  </si>
  <si>
    <t>B2-B5_R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</si>
</sst>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29EF5644-0F51-4D76-8CDD-54D4C50F7EA4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69B5C0D6-2E01-4F14-9AB0-CDD37719069D}">
    <text>Values for non-hydronic SH-R are introduced here</text>
  </threadedComment>
  <threadedComment ref="J1" dT="2025-06-12T02:06:31.85" personId="{E7918B3F-965A-4841-868A-78AAA1BE0171}" id="{02D478CF-23EB-4092-A4F0-C8A49F31B7AC}">
    <text>This is only auxiliary to connect with given EPD sizes</text>
  </threadedComment>
  <threadedComment ref="L2" dT="2025-06-12T02:38:24.95" personId="{E7918B3F-965A-4841-868A-78AAA1BE0171}" id="{88639A86-A8CB-45D5-A423-077E0BFC72C4}">
    <text>Depends on SH_code. Join based on Hshld_code, Location, SH_code</text>
  </threadedComment>
  <threadedComment ref="Q2" dT="2025-06-12T02:38:24.95" personId="{E7918B3F-965A-4841-868A-78AAA1BE0171}" id="{1F50FF3C-6DCA-4D9D-A47E-8868ED7A3E5B}">
    <text>Depends on SH_code. Join based on Hshld_code, Location, SH_code</text>
  </threadedComment>
  <threadedComment ref="L82" dT="2025-06-12T02:37:56.16" personId="{E7918B3F-965A-4841-868A-78AAA1BE0171}" id="{7AD938AB-ECE5-4588-93A1-F6012FF25AAE}">
    <text>Lookup DW R</text>
  </threadedComment>
  <threadedComment ref="L91" dT="2025-06-13T01:47:27.61" personId="{E7918B3F-965A-4841-868A-78AAA1BE0171}" id="{1AE4AA03-5138-47DE-945D-39FB1F585FCE}">
    <text>Lookup DW HP</text>
  </threadedComment>
  <threadedComment ref="B100" dT="2025-06-12T03:19:15.45" personId="{E7918B3F-965A-4841-868A-78AAA1BE0171}" id="{7E663A38-C1C1-4B40-B723-7A9A15DA3A41}">
    <text>House type and insulation are also needed for fan coil considerations</text>
  </threadedComment>
  <threadedComment ref="E100" dT="2025-06-12T03:13:36.79" personId="{E7918B3F-965A-4841-868A-78AAA1BE0171}" id="{9171BB46-14C8-4263-928F-323ADBE8F07E}">
    <text>Location code is needed because fan coil sizes depend on weather</text>
  </threadedComment>
  <threadedComment ref="L100" dT="2025-06-12T03:25:50.70" personId="{E7918B3F-965A-4841-868A-78AAA1BE0171}" id="{B2DE53CA-52A4-4201-BDFF-B0E58EC44C53}">
    <text>Sums HP, Tank, and Fan Coil Units, 200 already included in SHDW system</text>
  </threadedComment>
  <threadedComment ref="E148" dT="2025-06-12T03:13:36.79" personId="{E7918B3F-965A-4841-868A-78AAA1BE0171}" id="{09E0AF1A-70D3-4D84-BC79-3D4D365D6098}">
    <text>Location code is needed because fan coil sizes depend on weather</text>
  </threadedComment>
  <threadedComment ref="L148" dT="2025-06-12T03:25:50.70" personId="{E7918B3F-965A-4841-868A-78AAA1BE0171}" id="{25F101D8-2551-4960-8269-073087E5AF0A}">
    <text>Sums HP, Tank, and Fan Coil Units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48C7C9A8-5442-4A75-8608-17030B9C506C}">
    <text>Cells in orange can be modified if there are changes in estimated capacities</text>
  </threadedComment>
  <threadedComment ref="K10" dT="2025-06-12T00:27:18.90" personId="{E7918B3F-965A-4841-868A-78AAA1BE0171}" id="{671BCC01-C8C2-49D6-B304-A56F36B8BE5F}">
    <text>Note that 16 is not available, hence adjusted to maximum available</text>
  </threadedComment>
  <threadedComment ref="N13" dT="2025-06-12T00:25:33.79" personId="{E7918B3F-965A-4841-868A-78AAA1BE0171}" id="{96EA9BC4-5BAE-424F-A2F0-1600AF317842}">
    <text>Adjusted to match available sizes (i.e. 0.5 increases, and minimum 5)</text>
  </threadedComment>
  <threadedComment ref="I14" dT="2025-06-12T23:36:00.82" personId="{E7918B3F-965A-4841-868A-78AAA1BE0171}" id="{4563FA78-25CD-4E32-A1CA-A796065DD55F}">
    <text>Please do not change these cells in red</text>
  </threadedComment>
  <threadedComment ref="AH14" dT="2025-07-18T01:05:09.56" personId="{E7918B3F-965A-4841-868A-78AAA1BE0171}" id="{E2945B06-CAA0-44DF-B3B0-87DC5AD0D024}">
    <text>First four for Mass, second four for Modern</text>
  </threadedComment>
  <threadedComment ref="AO14" dT="2025-07-18T01:05:09.56" personId="{E7918B3F-965A-4841-868A-78AAA1BE0171}" id="{85410583-777E-488E-BE73-4162787489BC}">
    <text>First four for Mass, second four for Modern</text>
  </threadedComment>
  <threadedComment ref="AV14" dT="2025-07-18T01:05:09.56" personId="{E7918B3F-965A-4841-868A-78AAA1BE0171}" id="{DA73E36C-1E35-4030-AE5E-1779BDEC820F}">
    <text>First four for Mass, second four for Modern</text>
  </threadedComment>
  <threadedComment ref="BC14" dT="2025-07-18T01:05:09.56" personId="{E7918B3F-965A-4841-868A-78AAA1BE0171}" id="{87FE333C-DC48-4CCB-924B-008C77E95D48}">
    <text>First four for Mass, second four for Modern</text>
  </threadedComment>
  <threadedComment ref="BJ14" dT="2025-07-18T01:05:09.56" personId="{E7918B3F-965A-4841-868A-78AAA1BE0171}" id="{6D2812C3-DAF3-437C-A389-D333C08891D4}">
    <text>First four for Mass, second four for Modern</text>
  </threadedComment>
  <threadedComment ref="Q18" dT="2025-06-12T00:26:26.06" personId="{E7918B3F-965A-4841-868A-78AAA1BE0171}" id="{0CA1643A-EB89-44FC-9D94-E108D2FEC258}">
    <text>Replace 0.5 for 1 (Minimum size)</text>
  </threadedComment>
  <threadedComment ref="N19" dT="2025-06-12T20:41:55.27" personId="{E7918B3F-965A-4841-868A-78AAA1BE0171}" id="{EDD02FE7-AA51-43FF-8BED-3F5C3510348F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X195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2" width="9.42578125" customWidth="1"/>
    <col min="24" max="24" width="52" customWidth="1"/>
  </cols>
  <sheetData>
    <row r="1" spans="1:24" ht="15.95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U1" s="5" t="s">
        <v>104</v>
      </c>
      <c r="V1" s="5" t="s">
        <v>105</v>
      </c>
      <c r="X1" s="6" t="s">
        <v>60</v>
      </c>
    </row>
    <row r="2" spans="1:24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1041.5631863904803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46.407925197529416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4.6974619796122736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54.92303662226724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  <c r="U2" s="5" cm="1">
        <f t="array" ref="U2">_xlfn.SWITCH(F2,"R",_xlfn.XLOOKUP(E2&amp;"|"&amp;B2,
        Calculate_cap_emi_sens!$I$14:$I$21&amp;"|"&amp;Calculate_cap_emi_sens!$L$14:$L$21,
        Calculate_cap_emi_sens!$AX$14:$AX$21, "Not found", 0),"Rb",_xlfn.XLOOKUP(E2&amp;"|"&amp;B2,
        Calculate_cap_emi_sens!$I$14:$I$21&amp;"|"&amp;Calculate_cap_emi_sens!$L$14:$L$21,
        Calculate_cap_emi_sens!$AZ$14:$AZ$21, "Not found", 0),"Rl",_xlfn.XLOOKUP(E2&amp;"|"&amp;B2,
        Calculate_cap_emi_sens!$I$14:$I$21&amp;"|"&amp;Calculate_cap_emi_sens!$L$14:$L$21,
        Calculate_cap_emi_sens!$BA$14:$BA$21, "Not found", 0),"HP",_xlfn.XLOOKUP(E2&amp;"|"&amp;B2,
        Calculate_cap_emi_sens!$I$14:$I$21&amp;"|"&amp;Calculate_cap_emi_sens!$L$14:$L$21,
        Calculate_cap_emi_sens!$AY$14:$AY$21, "Not found", 0),"HPl",_xlfn.XLOOKUP(E2&amp;"|"&amp;B2,
        Calculate_cap_emi_sens!$I$14:$I$21&amp;"|"&amp;Calculate_cap_emi_sens!$L$14:$L$21,
        Calculate_cap_emi_sens!$BB$14:$BB$21, "Not found", 0),"Missing")</f>
        <v>54.92303662226724</v>
      </c>
      <c r="V2" s="5" cm="1">
        <f t="array" ref="V2">_xlfn.SWITCH(F2,"R",_xlfn.XLOOKUP(E2&amp;"|"&amp;B2,
        Calculate_cap_emi_sens!$I$14:$I$21&amp;"|"&amp;Calculate_cap_emi_sens!$L$14:$L$21,
        Calculate_cap_emi_sens!$BE$14:$BE$21, "Not found", 0),"Rb",_xlfn.XLOOKUP(E2&amp;"|"&amp;B2,
        Calculate_cap_emi_sens!$I$14:$I$21&amp;"|"&amp;Calculate_cap_emi_sens!$L$14:$L$21,
        Calculate_cap_emi_sens!$BG$14:$BG$21, "Not found", 0),"Rl",_xlfn.XLOOKUP(E2&amp;"|"&amp;B2,
        Calculate_cap_emi_sens!$I$14:$I$21&amp;"|"&amp;Calculate_cap_emi_sens!$L$14:$L$21,
        Calculate_cap_emi_sens!$BH$14:$BH$21, "Not found", 0),"HP",_xlfn.XLOOKUP(E2&amp;"|"&amp;B2,
        Calculate_cap_emi_sens!$I$14:$I$21&amp;"|"&amp;Calculate_cap_emi_sens!$L$14:$L$21,
        Calculate_cap_emi_sens!$BF$14:$BF$21, "Not found", 0),"HPl",_xlfn.XLOOKUP(E2&amp;"|"&amp;B2,
        Calculate_cap_emi_sens!$I$14:$I$21&amp;"|"&amp;Calculate_cap_emi_sens!$L$14:$L$21,
        Calculate_cap_emi_sens!$BI$14:$BI$21, "Not found", 0),"Missing")</f>
        <v>0</v>
      </c>
    </row>
    <row r="3" spans="1:24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1041.5631863904803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46.407925197529416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4.6974619796122736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54.92303662226724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  <c r="U3" s="5" cm="1">
        <f t="array" ref="U3">_xlfn.SWITCH(F3,"R",_xlfn.XLOOKUP(E3&amp;"|"&amp;B3,
        Calculate_cap_emi_sens!$I$14:$I$21&amp;"|"&amp;Calculate_cap_emi_sens!$L$14:$L$21,
        Calculate_cap_emi_sens!$AX$14:$AX$21, "Not found", 0),"Rb",_xlfn.XLOOKUP(E3&amp;"|"&amp;B3,
        Calculate_cap_emi_sens!$I$14:$I$21&amp;"|"&amp;Calculate_cap_emi_sens!$L$14:$L$21,
        Calculate_cap_emi_sens!$AZ$14:$AZ$21, "Not found", 0),"Rl",_xlfn.XLOOKUP(E3&amp;"|"&amp;B3,
        Calculate_cap_emi_sens!$I$14:$I$21&amp;"|"&amp;Calculate_cap_emi_sens!$L$14:$L$21,
        Calculate_cap_emi_sens!$BA$14:$BA$21, "Not found", 0),"HP",_xlfn.XLOOKUP(E3&amp;"|"&amp;B3,
        Calculate_cap_emi_sens!$I$14:$I$21&amp;"|"&amp;Calculate_cap_emi_sens!$L$14:$L$21,
        Calculate_cap_emi_sens!$AY$14:$AY$21, "Not found", 0),"HPl",_xlfn.XLOOKUP(E3&amp;"|"&amp;B3,
        Calculate_cap_emi_sens!$I$14:$I$21&amp;"|"&amp;Calculate_cap_emi_sens!$L$14:$L$21,
        Calculate_cap_emi_sens!$BB$14:$BB$21, "Not found", 0),"Missing")</f>
        <v>54.92303662226724</v>
      </c>
      <c r="V3" s="5" cm="1">
        <f t="array" ref="V3">_xlfn.SWITCH(F3,"R",_xlfn.XLOOKUP(E3&amp;"|"&amp;B3,
        Calculate_cap_emi_sens!$I$14:$I$21&amp;"|"&amp;Calculate_cap_emi_sens!$L$14:$L$21,
        Calculate_cap_emi_sens!$BE$14:$BE$21, "Not found", 0),"Rb",_xlfn.XLOOKUP(E3&amp;"|"&amp;B3,
        Calculate_cap_emi_sens!$I$14:$I$21&amp;"|"&amp;Calculate_cap_emi_sens!$L$14:$L$21,
        Calculate_cap_emi_sens!$BG$14:$BG$21, "Not found", 0),"Rl",_xlfn.XLOOKUP(E3&amp;"|"&amp;B3,
        Calculate_cap_emi_sens!$I$14:$I$21&amp;"|"&amp;Calculate_cap_emi_sens!$L$14:$L$21,
        Calculate_cap_emi_sens!$BH$14:$BH$21, "Not found", 0),"HP",_xlfn.XLOOKUP(E3&amp;"|"&amp;B3,
        Calculate_cap_emi_sens!$I$14:$I$21&amp;"|"&amp;Calculate_cap_emi_sens!$L$14:$L$21,
        Calculate_cap_emi_sens!$BF$14:$BF$21, "Not found", 0),"HPl",_xlfn.XLOOKUP(E3&amp;"|"&amp;B3,
        Calculate_cap_emi_sens!$I$14:$I$21&amp;"|"&amp;Calculate_cap_emi_sens!$L$14:$L$21,
        Calculate_cap_emi_sens!$BI$14:$BI$21, "Not found", 0),"Missing")</f>
        <v>0</v>
      </c>
    </row>
    <row r="4" spans="1:24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833.78079295315433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34.392676545952938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4.2216804469476452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40.801368799829156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  <c r="U4" s="5" cm="1">
        <f t="array" ref="U4">_xlfn.SWITCH(F4,"R",_xlfn.XLOOKUP(E4&amp;"|"&amp;B4,
        Calculate_cap_emi_sens!$I$14:$I$21&amp;"|"&amp;Calculate_cap_emi_sens!$L$14:$L$21,
        Calculate_cap_emi_sens!$AX$14:$AX$21, "Not found", 0),"Rb",_xlfn.XLOOKUP(E4&amp;"|"&amp;B4,
        Calculate_cap_emi_sens!$I$14:$I$21&amp;"|"&amp;Calculate_cap_emi_sens!$L$14:$L$21,
        Calculate_cap_emi_sens!$AZ$14:$AZ$21, "Not found", 0),"Rl",_xlfn.XLOOKUP(E4&amp;"|"&amp;B4,
        Calculate_cap_emi_sens!$I$14:$I$21&amp;"|"&amp;Calculate_cap_emi_sens!$L$14:$L$21,
        Calculate_cap_emi_sens!$BA$14:$BA$21, "Not found", 0),"HP",_xlfn.XLOOKUP(E4&amp;"|"&amp;B4,
        Calculate_cap_emi_sens!$I$14:$I$21&amp;"|"&amp;Calculate_cap_emi_sens!$L$14:$L$21,
        Calculate_cap_emi_sens!$AY$14:$AY$21, "Not found", 0),"HPl",_xlfn.XLOOKUP(E4&amp;"|"&amp;B4,
        Calculate_cap_emi_sens!$I$14:$I$21&amp;"|"&amp;Calculate_cap_emi_sens!$L$14:$L$21,
        Calculate_cap_emi_sens!$BB$14:$BB$21, "Not found", 0),"Missing")</f>
        <v>40.801368799829156</v>
      </c>
      <c r="V4" s="5" cm="1">
        <f t="array" ref="V4">_xlfn.SWITCH(F4,"R",_xlfn.XLOOKUP(E4&amp;"|"&amp;B4,
        Calculate_cap_emi_sens!$I$14:$I$21&amp;"|"&amp;Calculate_cap_emi_sens!$L$14:$L$21,
        Calculate_cap_emi_sens!$BE$14:$BE$21, "Not found", 0),"Rb",_xlfn.XLOOKUP(E4&amp;"|"&amp;B4,
        Calculate_cap_emi_sens!$I$14:$I$21&amp;"|"&amp;Calculate_cap_emi_sens!$L$14:$L$21,
        Calculate_cap_emi_sens!$BG$14:$BG$21, "Not found", 0),"Rl",_xlfn.XLOOKUP(E4&amp;"|"&amp;B4,
        Calculate_cap_emi_sens!$I$14:$I$21&amp;"|"&amp;Calculate_cap_emi_sens!$L$14:$L$21,
        Calculate_cap_emi_sens!$BH$14:$BH$21, "Not found", 0),"HP",_xlfn.XLOOKUP(E4&amp;"|"&amp;B4,
        Calculate_cap_emi_sens!$I$14:$I$21&amp;"|"&amp;Calculate_cap_emi_sens!$L$14:$L$21,
        Calculate_cap_emi_sens!$BF$14:$BF$21, "Not found", 0),"HPl",_xlfn.XLOOKUP(E4&amp;"|"&amp;B4,
        Calculate_cap_emi_sens!$I$14:$I$21&amp;"|"&amp;Calculate_cap_emi_sens!$L$14:$L$21,
        Calculate_cap_emi_sens!$BI$14:$BI$21, "Not found", 0),"Missing")</f>
        <v>0</v>
      </c>
    </row>
    <row r="5" spans="1:24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833.78079295315433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34.392676545952938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4.2216804469476452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40.801368799829156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  <c r="U5" s="5" cm="1">
        <f t="array" ref="U5">_xlfn.SWITCH(F5,"R",_xlfn.XLOOKUP(E5&amp;"|"&amp;B5,
        Calculate_cap_emi_sens!$I$14:$I$21&amp;"|"&amp;Calculate_cap_emi_sens!$L$14:$L$21,
        Calculate_cap_emi_sens!$AX$14:$AX$21, "Not found", 0),"Rb",_xlfn.XLOOKUP(E5&amp;"|"&amp;B5,
        Calculate_cap_emi_sens!$I$14:$I$21&amp;"|"&amp;Calculate_cap_emi_sens!$L$14:$L$21,
        Calculate_cap_emi_sens!$AZ$14:$AZ$21, "Not found", 0),"Rl",_xlfn.XLOOKUP(E5&amp;"|"&amp;B5,
        Calculate_cap_emi_sens!$I$14:$I$21&amp;"|"&amp;Calculate_cap_emi_sens!$L$14:$L$21,
        Calculate_cap_emi_sens!$BA$14:$BA$21, "Not found", 0),"HP",_xlfn.XLOOKUP(E5&amp;"|"&amp;B5,
        Calculate_cap_emi_sens!$I$14:$I$21&amp;"|"&amp;Calculate_cap_emi_sens!$L$14:$L$21,
        Calculate_cap_emi_sens!$AY$14:$AY$21, "Not found", 0),"HPl",_xlfn.XLOOKUP(E5&amp;"|"&amp;B5,
        Calculate_cap_emi_sens!$I$14:$I$21&amp;"|"&amp;Calculate_cap_emi_sens!$L$14:$L$21,
        Calculate_cap_emi_sens!$BB$14:$BB$21, "Not found", 0),"Missing")</f>
        <v>40.801368799829156</v>
      </c>
      <c r="V5" s="5" cm="1">
        <f t="array" ref="V5">_xlfn.SWITCH(F5,"R",_xlfn.XLOOKUP(E5&amp;"|"&amp;B5,
        Calculate_cap_emi_sens!$I$14:$I$21&amp;"|"&amp;Calculate_cap_emi_sens!$L$14:$L$21,
        Calculate_cap_emi_sens!$BE$14:$BE$21, "Not found", 0),"Rb",_xlfn.XLOOKUP(E5&amp;"|"&amp;B5,
        Calculate_cap_emi_sens!$I$14:$I$21&amp;"|"&amp;Calculate_cap_emi_sens!$L$14:$L$21,
        Calculate_cap_emi_sens!$BG$14:$BG$21, "Not found", 0),"Rl",_xlfn.XLOOKUP(E5&amp;"|"&amp;B5,
        Calculate_cap_emi_sens!$I$14:$I$21&amp;"|"&amp;Calculate_cap_emi_sens!$L$14:$L$21,
        Calculate_cap_emi_sens!$BH$14:$BH$21, "Not found", 0),"HP",_xlfn.XLOOKUP(E5&amp;"|"&amp;B5,
        Calculate_cap_emi_sens!$I$14:$I$21&amp;"|"&amp;Calculate_cap_emi_sens!$L$14:$L$21,
        Calculate_cap_emi_sens!$BF$14:$BF$21, "Not found", 0),"HPl",_xlfn.XLOOKUP(E5&amp;"|"&amp;B5,
        Calculate_cap_emi_sens!$I$14:$I$21&amp;"|"&amp;Calculate_cap_emi_sens!$L$14:$L$21,
        Calculate_cap_emi_sens!$BI$14:$BI$21, "Not found", 0),"Missing")</f>
        <v>0</v>
      </c>
    </row>
    <row r="6" spans="1:24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1406.9498543750346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58.322398297552937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7.0757825393014615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69.179086984918428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  <c r="U6" s="5" cm="1">
        <f t="array" ref="U6">_xlfn.SWITCH(F6,"R",_xlfn.XLOOKUP(E6&amp;"|"&amp;B6,
        Calculate_cap_emi_sens!$I$14:$I$21&amp;"|"&amp;Calculate_cap_emi_sens!$L$14:$L$21,
        Calculate_cap_emi_sens!$AX$14:$AX$21, "Not found", 0),"Rb",_xlfn.XLOOKUP(E6&amp;"|"&amp;B6,
        Calculate_cap_emi_sens!$I$14:$I$21&amp;"|"&amp;Calculate_cap_emi_sens!$L$14:$L$21,
        Calculate_cap_emi_sens!$AZ$14:$AZ$21, "Not found", 0),"Rl",_xlfn.XLOOKUP(E6&amp;"|"&amp;B6,
        Calculate_cap_emi_sens!$I$14:$I$21&amp;"|"&amp;Calculate_cap_emi_sens!$L$14:$L$21,
        Calculate_cap_emi_sens!$BA$14:$BA$21, "Not found", 0),"HP",_xlfn.XLOOKUP(E6&amp;"|"&amp;B6,
        Calculate_cap_emi_sens!$I$14:$I$21&amp;"|"&amp;Calculate_cap_emi_sens!$L$14:$L$21,
        Calculate_cap_emi_sens!$AY$14:$AY$21, "Not found", 0),"HPl",_xlfn.XLOOKUP(E6&amp;"|"&amp;B6,
        Calculate_cap_emi_sens!$I$14:$I$21&amp;"|"&amp;Calculate_cap_emi_sens!$L$14:$L$21,
        Calculate_cap_emi_sens!$BB$14:$BB$21, "Not found", 0),"Missing")</f>
        <v>69.179086984918428</v>
      </c>
      <c r="V6" s="5" cm="1">
        <f t="array" ref="V6">_xlfn.SWITCH(F6,"R",_xlfn.XLOOKUP(E6&amp;"|"&amp;B6,
        Calculate_cap_emi_sens!$I$14:$I$21&amp;"|"&amp;Calculate_cap_emi_sens!$L$14:$L$21,
        Calculate_cap_emi_sens!$BE$14:$BE$21, "Not found", 0),"Rb",_xlfn.XLOOKUP(E6&amp;"|"&amp;B6,
        Calculate_cap_emi_sens!$I$14:$I$21&amp;"|"&amp;Calculate_cap_emi_sens!$L$14:$L$21,
        Calculate_cap_emi_sens!$BG$14:$BG$21, "Not found", 0),"Rl",_xlfn.XLOOKUP(E6&amp;"|"&amp;B6,
        Calculate_cap_emi_sens!$I$14:$I$21&amp;"|"&amp;Calculate_cap_emi_sens!$L$14:$L$21,
        Calculate_cap_emi_sens!$BH$14:$BH$21, "Not found", 0),"HP",_xlfn.XLOOKUP(E6&amp;"|"&amp;B6,
        Calculate_cap_emi_sens!$I$14:$I$21&amp;"|"&amp;Calculate_cap_emi_sens!$L$14:$L$21,
        Calculate_cap_emi_sens!$BF$14:$BF$21, "Not found", 0),"HPl",_xlfn.XLOOKUP(E6&amp;"|"&amp;B6,
        Calculate_cap_emi_sens!$I$14:$I$21&amp;"|"&amp;Calculate_cap_emi_sens!$L$14:$L$21,
        Calculate_cap_emi_sens!$BI$14:$BI$21, "Not found", 0),"Missing")</f>
        <v>0</v>
      </c>
    </row>
    <row r="7" spans="1:24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1406.9498543750346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58.322398297552937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7.0757825393014615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69.179086984918428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  <c r="U7" s="5" cm="1">
        <f t="array" ref="U7">_xlfn.SWITCH(F7,"R",_xlfn.XLOOKUP(E7&amp;"|"&amp;B7,
        Calculate_cap_emi_sens!$I$14:$I$21&amp;"|"&amp;Calculate_cap_emi_sens!$L$14:$L$21,
        Calculate_cap_emi_sens!$AX$14:$AX$21, "Not found", 0),"Rb",_xlfn.XLOOKUP(E7&amp;"|"&amp;B7,
        Calculate_cap_emi_sens!$I$14:$I$21&amp;"|"&amp;Calculate_cap_emi_sens!$L$14:$L$21,
        Calculate_cap_emi_sens!$AZ$14:$AZ$21, "Not found", 0),"Rl",_xlfn.XLOOKUP(E7&amp;"|"&amp;B7,
        Calculate_cap_emi_sens!$I$14:$I$21&amp;"|"&amp;Calculate_cap_emi_sens!$L$14:$L$21,
        Calculate_cap_emi_sens!$BA$14:$BA$21, "Not found", 0),"HP",_xlfn.XLOOKUP(E7&amp;"|"&amp;B7,
        Calculate_cap_emi_sens!$I$14:$I$21&amp;"|"&amp;Calculate_cap_emi_sens!$L$14:$L$21,
        Calculate_cap_emi_sens!$AY$14:$AY$21, "Not found", 0),"HPl",_xlfn.XLOOKUP(E7&amp;"|"&amp;B7,
        Calculate_cap_emi_sens!$I$14:$I$21&amp;"|"&amp;Calculate_cap_emi_sens!$L$14:$L$21,
        Calculate_cap_emi_sens!$BB$14:$BB$21, "Not found", 0),"Missing")</f>
        <v>69.179086984918428</v>
      </c>
      <c r="V7" s="5" cm="1">
        <f t="array" ref="V7">_xlfn.SWITCH(F7,"R",_xlfn.XLOOKUP(E7&amp;"|"&amp;B7,
        Calculate_cap_emi_sens!$I$14:$I$21&amp;"|"&amp;Calculate_cap_emi_sens!$L$14:$L$21,
        Calculate_cap_emi_sens!$BE$14:$BE$21, "Not found", 0),"Rb",_xlfn.XLOOKUP(E7&amp;"|"&amp;B7,
        Calculate_cap_emi_sens!$I$14:$I$21&amp;"|"&amp;Calculate_cap_emi_sens!$L$14:$L$21,
        Calculate_cap_emi_sens!$BG$14:$BG$21, "Not found", 0),"Rl",_xlfn.XLOOKUP(E7&amp;"|"&amp;B7,
        Calculate_cap_emi_sens!$I$14:$I$21&amp;"|"&amp;Calculate_cap_emi_sens!$L$14:$L$21,
        Calculate_cap_emi_sens!$BH$14:$BH$21, "Not found", 0),"HP",_xlfn.XLOOKUP(E7&amp;"|"&amp;B7,
        Calculate_cap_emi_sens!$I$14:$I$21&amp;"|"&amp;Calculate_cap_emi_sens!$L$14:$L$21,
        Calculate_cap_emi_sens!$BF$14:$BF$21, "Not found", 0),"HPl",_xlfn.XLOOKUP(E7&amp;"|"&amp;B7,
        Calculate_cap_emi_sens!$I$14:$I$21&amp;"|"&amp;Calculate_cap_emi_sens!$L$14:$L$21,
        Calculate_cap_emi_sens!$BI$14:$BI$21, "Not found", 0),"Missing")</f>
        <v>0</v>
      </c>
    </row>
    <row r="8" spans="1:24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990.05945789845759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41.126060024576468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4.9649423158276393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48.778402585003839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  <c r="U8" s="5" cm="1">
        <f t="array" ref="U8">_xlfn.SWITCH(F8,"R",_xlfn.XLOOKUP(E8&amp;"|"&amp;B8,
        Calculate_cap_emi_sens!$I$14:$I$21&amp;"|"&amp;Calculate_cap_emi_sens!$L$14:$L$21,
        Calculate_cap_emi_sens!$AX$14:$AX$21, "Not found", 0),"Rb",_xlfn.XLOOKUP(E8&amp;"|"&amp;B8,
        Calculate_cap_emi_sens!$I$14:$I$21&amp;"|"&amp;Calculate_cap_emi_sens!$L$14:$L$21,
        Calculate_cap_emi_sens!$AZ$14:$AZ$21, "Not found", 0),"Rl",_xlfn.XLOOKUP(E8&amp;"|"&amp;B8,
        Calculate_cap_emi_sens!$I$14:$I$21&amp;"|"&amp;Calculate_cap_emi_sens!$L$14:$L$21,
        Calculate_cap_emi_sens!$BA$14:$BA$21, "Not found", 0),"HP",_xlfn.XLOOKUP(E8&amp;"|"&amp;B8,
        Calculate_cap_emi_sens!$I$14:$I$21&amp;"|"&amp;Calculate_cap_emi_sens!$L$14:$L$21,
        Calculate_cap_emi_sens!$AY$14:$AY$21, "Not found", 0),"HPl",_xlfn.XLOOKUP(E8&amp;"|"&amp;B8,
        Calculate_cap_emi_sens!$I$14:$I$21&amp;"|"&amp;Calculate_cap_emi_sens!$L$14:$L$21,
        Calculate_cap_emi_sens!$BB$14:$BB$21, "Not found", 0),"Missing")</f>
        <v>48.778402585003839</v>
      </c>
      <c r="V8" s="5" cm="1">
        <f t="array" ref="V8">_xlfn.SWITCH(F8,"R",_xlfn.XLOOKUP(E8&amp;"|"&amp;B8,
        Calculate_cap_emi_sens!$I$14:$I$21&amp;"|"&amp;Calculate_cap_emi_sens!$L$14:$L$21,
        Calculate_cap_emi_sens!$BE$14:$BE$21, "Not found", 0),"Rb",_xlfn.XLOOKUP(E8&amp;"|"&amp;B8,
        Calculate_cap_emi_sens!$I$14:$I$21&amp;"|"&amp;Calculate_cap_emi_sens!$L$14:$L$21,
        Calculate_cap_emi_sens!$BG$14:$BG$21, "Not found", 0),"Rl",_xlfn.XLOOKUP(E8&amp;"|"&amp;B8,
        Calculate_cap_emi_sens!$I$14:$I$21&amp;"|"&amp;Calculate_cap_emi_sens!$L$14:$L$21,
        Calculate_cap_emi_sens!$BH$14:$BH$21, "Not found", 0),"HP",_xlfn.XLOOKUP(E8&amp;"|"&amp;B8,
        Calculate_cap_emi_sens!$I$14:$I$21&amp;"|"&amp;Calculate_cap_emi_sens!$L$14:$L$21,
        Calculate_cap_emi_sens!$BF$14:$BF$21, "Not found", 0),"HPl",_xlfn.XLOOKUP(E8&amp;"|"&amp;B8,
        Calculate_cap_emi_sens!$I$14:$I$21&amp;"|"&amp;Calculate_cap_emi_sens!$L$14:$L$21,
        Calculate_cap_emi_sens!$BI$14:$BI$21, "Not found", 0),"Missing")</f>
        <v>0</v>
      </c>
    </row>
    <row r="9" spans="1:24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990.05945789845759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41.126060024576468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4.9649423158276393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48.778402585003839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  <c r="U9" s="5" cm="1">
        <f t="array" ref="U9">_xlfn.SWITCH(F9,"R",_xlfn.XLOOKUP(E9&amp;"|"&amp;B9,
        Calculate_cap_emi_sens!$I$14:$I$21&amp;"|"&amp;Calculate_cap_emi_sens!$L$14:$L$21,
        Calculate_cap_emi_sens!$AX$14:$AX$21, "Not found", 0),"Rb",_xlfn.XLOOKUP(E9&amp;"|"&amp;B9,
        Calculate_cap_emi_sens!$I$14:$I$21&amp;"|"&amp;Calculate_cap_emi_sens!$L$14:$L$21,
        Calculate_cap_emi_sens!$AZ$14:$AZ$21, "Not found", 0),"Rl",_xlfn.XLOOKUP(E9&amp;"|"&amp;B9,
        Calculate_cap_emi_sens!$I$14:$I$21&amp;"|"&amp;Calculate_cap_emi_sens!$L$14:$L$21,
        Calculate_cap_emi_sens!$BA$14:$BA$21, "Not found", 0),"HP",_xlfn.XLOOKUP(E9&amp;"|"&amp;B9,
        Calculate_cap_emi_sens!$I$14:$I$21&amp;"|"&amp;Calculate_cap_emi_sens!$L$14:$L$21,
        Calculate_cap_emi_sens!$AY$14:$AY$21, "Not found", 0),"HPl",_xlfn.XLOOKUP(E9&amp;"|"&amp;B9,
        Calculate_cap_emi_sens!$I$14:$I$21&amp;"|"&amp;Calculate_cap_emi_sens!$L$14:$L$21,
        Calculate_cap_emi_sens!$BB$14:$BB$21, "Not found", 0),"Missing")</f>
        <v>48.778402585003839</v>
      </c>
      <c r="V9" s="5" cm="1">
        <f t="array" ref="V9">_xlfn.SWITCH(F9,"R",_xlfn.XLOOKUP(E9&amp;"|"&amp;B9,
        Calculate_cap_emi_sens!$I$14:$I$21&amp;"|"&amp;Calculate_cap_emi_sens!$L$14:$L$21,
        Calculate_cap_emi_sens!$BE$14:$BE$21, "Not found", 0),"Rb",_xlfn.XLOOKUP(E9&amp;"|"&amp;B9,
        Calculate_cap_emi_sens!$I$14:$I$21&amp;"|"&amp;Calculate_cap_emi_sens!$L$14:$L$21,
        Calculate_cap_emi_sens!$BG$14:$BG$21, "Not found", 0),"Rl",_xlfn.XLOOKUP(E9&amp;"|"&amp;B9,
        Calculate_cap_emi_sens!$I$14:$I$21&amp;"|"&amp;Calculate_cap_emi_sens!$L$14:$L$21,
        Calculate_cap_emi_sens!$BH$14:$BH$21, "Not found", 0),"HP",_xlfn.XLOOKUP(E9&amp;"|"&amp;B9,
        Calculate_cap_emi_sens!$I$14:$I$21&amp;"|"&amp;Calculate_cap_emi_sens!$L$14:$L$21,
        Calculate_cap_emi_sens!$BF$14:$BF$21, "Not found", 0),"HPl",_xlfn.XLOOKUP(E9&amp;"|"&amp;B9,
        Calculate_cap_emi_sens!$I$14:$I$21&amp;"|"&amp;Calculate_cap_emi_sens!$L$14:$L$21,
        Calculate_cap_emi_sens!$BI$14:$BI$21, "Not found", 0),"Missing")</f>
        <v>0</v>
      </c>
    </row>
    <row r="10" spans="1:24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1510.3991812263889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66.608075633400006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6.9272475862522533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78.854137977791325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  <c r="U10" s="5" cm="1">
        <f t="array" ref="U10">_xlfn.SWITCH(F10,"R",_xlfn.XLOOKUP(E10&amp;"|"&amp;B10,
        Calculate_cap_emi_sens!$I$14:$I$21&amp;"|"&amp;Calculate_cap_emi_sens!$L$14:$L$21,
        Calculate_cap_emi_sens!$AX$14:$AX$21, "Not found", 0),"Rb",_xlfn.XLOOKUP(E10&amp;"|"&amp;B10,
        Calculate_cap_emi_sens!$I$14:$I$21&amp;"|"&amp;Calculate_cap_emi_sens!$L$14:$L$21,
        Calculate_cap_emi_sens!$AZ$14:$AZ$21, "Not found", 0),"Rl",_xlfn.XLOOKUP(E10&amp;"|"&amp;B10,
        Calculate_cap_emi_sens!$I$14:$I$21&amp;"|"&amp;Calculate_cap_emi_sens!$L$14:$L$21,
        Calculate_cap_emi_sens!$BA$14:$BA$21, "Not found", 0),"HP",_xlfn.XLOOKUP(E10&amp;"|"&amp;B10,
        Calculate_cap_emi_sens!$I$14:$I$21&amp;"|"&amp;Calculate_cap_emi_sens!$L$14:$L$21,
        Calculate_cap_emi_sens!$AY$14:$AY$21, "Not found", 0),"HPl",_xlfn.XLOOKUP(E10&amp;"|"&amp;B10,
        Calculate_cap_emi_sens!$I$14:$I$21&amp;"|"&amp;Calculate_cap_emi_sens!$L$14:$L$21,
        Calculate_cap_emi_sens!$BB$14:$BB$21, "Not found", 0),"Missing")</f>
        <v>78.854137977791325</v>
      </c>
      <c r="V10" s="5" cm="1">
        <f t="array" ref="V10">_xlfn.SWITCH(F10,"R",_xlfn.XLOOKUP(E10&amp;"|"&amp;B10,
        Calculate_cap_emi_sens!$I$14:$I$21&amp;"|"&amp;Calculate_cap_emi_sens!$L$14:$L$21,
        Calculate_cap_emi_sens!$BE$14:$BE$21, "Not found", 0),"Rb",_xlfn.XLOOKUP(E10&amp;"|"&amp;B10,
        Calculate_cap_emi_sens!$I$14:$I$21&amp;"|"&amp;Calculate_cap_emi_sens!$L$14:$L$21,
        Calculate_cap_emi_sens!$BG$14:$BG$21, "Not found", 0),"Rl",_xlfn.XLOOKUP(E10&amp;"|"&amp;B10,
        Calculate_cap_emi_sens!$I$14:$I$21&amp;"|"&amp;Calculate_cap_emi_sens!$L$14:$L$21,
        Calculate_cap_emi_sens!$BH$14:$BH$21, "Not found", 0),"HP",_xlfn.XLOOKUP(E10&amp;"|"&amp;B10,
        Calculate_cap_emi_sens!$I$14:$I$21&amp;"|"&amp;Calculate_cap_emi_sens!$L$14:$L$21,
        Calculate_cap_emi_sens!$BF$14:$BF$21, "Not found", 0),"HPl",_xlfn.XLOOKUP(E10&amp;"|"&amp;B10,
        Calculate_cap_emi_sens!$I$14:$I$21&amp;"|"&amp;Calculate_cap_emi_sens!$L$14:$L$21,
        Calculate_cap_emi_sens!$BI$14:$BI$21, "Not found", 0),"Missing")</f>
        <v>0</v>
      </c>
    </row>
    <row r="11" spans="1:24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1510.3991812263889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66.608075633400006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6.9272475862522533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78.854137977791325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  <c r="U11" s="5" cm="1">
        <f t="array" ref="U11">_xlfn.SWITCH(F11,"R",_xlfn.XLOOKUP(E11&amp;"|"&amp;B11,
        Calculate_cap_emi_sens!$I$14:$I$21&amp;"|"&amp;Calculate_cap_emi_sens!$L$14:$L$21,
        Calculate_cap_emi_sens!$AX$14:$AX$21, "Not found", 0),"Rb",_xlfn.XLOOKUP(E11&amp;"|"&amp;B11,
        Calculate_cap_emi_sens!$I$14:$I$21&amp;"|"&amp;Calculate_cap_emi_sens!$L$14:$L$21,
        Calculate_cap_emi_sens!$AZ$14:$AZ$21, "Not found", 0),"Rl",_xlfn.XLOOKUP(E11&amp;"|"&amp;B11,
        Calculate_cap_emi_sens!$I$14:$I$21&amp;"|"&amp;Calculate_cap_emi_sens!$L$14:$L$21,
        Calculate_cap_emi_sens!$BA$14:$BA$21, "Not found", 0),"HP",_xlfn.XLOOKUP(E11&amp;"|"&amp;B11,
        Calculate_cap_emi_sens!$I$14:$I$21&amp;"|"&amp;Calculate_cap_emi_sens!$L$14:$L$21,
        Calculate_cap_emi_sens!$AY$14:$AY$21, "Not found", 0),"HPl",_xlfn.XLOOKUP(E11&amp;"|"&amp;B11,
        Calculate_cap_emi_sens!$I$14:$I$21&amp;"|"&amp;Calculate_cap_emi_sens!$L$14:$L$21,
        Calculate_cap_emi_sens!$BB$14:$BB$21, "Not found", 0),"Missing")</f>
        <v>78.854137977791325</v>
      </c>
      <c r="V11" s="5" cm="1">
        <f t="array" ref="V11">_xlfn.SWITCH(F11,"R",_xlfn.XLOOKUP(E11&amp;"|"&amp;B11,
        Calculate_cap_emi_sens!$I$14:$I$21&amp;"|"&amp;Calculate_cap_emi_sens!$L$14:$L$21,
        Calculate_cap_emi_sens!$BE$14:$BE$21, "Not found", 0),"Rb",_xlfn.XLOOKUP(E11&amp;"|"&amp;B11,
        Calculate_cap_emi_sens!$I$14:$I$21&amp;"|"&amp;Calculate_cap_emi_sens!$L$14:$L$21,
        Calculate_cap_emi_sens!$BG$14:$BG$21, "Not found", 0),"Rl",_xlfn.XLOOKUP(E11&amp;"|"&amp;B11,
        Calculate_cap_emi_sens!$I$14:$I$21&amp;"|"&amp;Calculate_cap_emi_sens!$L$14:$L$21,
        Calculate_cap_emi_sens!$BH$14:$BH$21, "Not found", 0),"HP",_xlfn.XLOOKUP(E11&amp;"|"&amp;B11,
        Calculate_cap_emi_sens!$I$14:$I$21&amp;"|"&amp;Calculate_cap_emi_sens!$L$14:$L$21,
        Calculate_cap_emi_sens!$BF$14:$BF$21, "Not found", 0),"HPl",_xlfn.XLOOKUP(E11&amp;"|"&amp;B11,
        Calculate_cap_emi_sens!$I$14:$I$21&amp;"|"&amp;Calculate_cap_emi_sens!$L$14:$L$21,
        Calculate_cap_emi_sens!$BI$14:$BI$21, "Not found", 0),"Missing")</f>
        <v>0</v>
      </c>
    </row>
    <row r="12" spans="1:24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911.69919049215139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38.89839479029412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4.4000985216968802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46.096994233243443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  <c r="U12" s="5" cm="1">
        <f t="array" ref="U12">_xlfn.SWITCH(F12,"R",_xlfn.XLOOKUP(E12&amp;"|"&amp;B12,
        Calculate_cap_emi_sens!$I$14:$I$21&amp;"|"&amp;Calculate_cap_emi_sens!$L$14:$L$21,
        Calculate_cap_emi_sens!$AX$14:$AX$21, "Not found", 0),"Rb",_xlfn.XLOOKUP(E12&amp;"|"&amp;B12,
        Calculate_cap_emi_sens!$I$14:$I$21&amp;"|"&amp;Calculate_cap_emi_sens!$L$14:$L$21,
        Calculate_cap_emi_sens!$AZ$14:$AZ$21, "Not found", 0),"Rl",_xlfn.XLOOKUP(E12&amp;"|"&amp;B12,
        Calculate_cap_emi_sens!$I$14:$I$21&amp;"|"&amp;Calculate_cap_emi_sens!$L$14:$L$21,
        Calculate_cap_emi_sens!$BA$14:$BA$21, "Not found", 0),"HP",_xlfn.XLOOKUP(E12&amp;"|"&amp;B12,
        Calculate_cap_emi_sens!$I$14:$I$21&amp;"|"&amp;Calculate_cap_emi_sens!$L$14:$L$21,
        Calculate_cap_emi_sens!$AY$14:$AY$21, "Not found", 0),"HPl",_xlfn.XLOOKUP(E12&amp;"|"&amp;B12,
        Calculate_cap_emi_sens!$I$14:$I$21&amp;"|"&amp;Calculate_cap_emi_sens!$L$14:$L$21,
        Calculate_cap_emi_sens!$BB$14:$BB$21, "Not found", 0),"Missing")</f>
        <v>46.096994233243443</v>
      </c>
      <c r="V12" s="5" cm="1">
        <f t="array" ref="V12">_xlfn.SWITCH(F12,"R",_xlfn.XLOOKUP(E12&amp;"|"&amp;B12,
        Calculate_cap_emi_sens!$I$14:$I$21&amp;"|"&amp;Calculate_cap_emi_sens!$L$14:$L$21,
        Calculate_cap_emi_sens!$BE$14:$BE$21, "Not found", 0),"Rb",_xlfn.XLOOKUP(E12&amp;"|"&amp;B12,
        Calculate_cap_emi_sens!$I$14:$I$21&amp;"|"&amp;Calculate_cap_emi_sens!$L$14:$L$21,
        Calculate_cap_emi_sens!$BG$14:$BG$21, "Not found", 0),"Rl",_xlfn.XLOOKUP(E12&amp;"|"&amp;B12,
        Calculate_cap_emi_sens!$I$14:$I$21&amp;"|"&amp;Calculate_cap_emi_sens!$L$14:$L$21,
        Calculate_cap_emi_sens!$BH$14:$BH$21, "Not found", 0),"HP",_xlfn.XLOOKUP(E12&amp;"|"&amp;B12,
        Calculate_cap_emi_sens!$I$14:$I$21&amp;"|"&amp;Calculate_cap_emi_sens!$L$14:$L$21,
        Calculate_cap_emi_sens!$BF$14:$BF$21, "Not found", 0),"HPl",_xlfn.XLOOKUP(E12&amp;"|"&amp;B12,
        Calculate_cap_emi_sens!$I$14:$I$21&amp;"|"&amp;Calculate_cap_emi_sens!$L$14:$L$21,
        Calculate_cap_emi_sens!$BI$14:$BI$21, "Not found", 0),"Missing")</f>
        <v>0</v>
      </c>
    </row>
    <row r="13" spans="1:24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911.69919049215139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38.89839479029412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4.4000985216968802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46.096994233243443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  <c r="U13" s="5" cm="1">
        <f t="array" ref="U13">_xlfn.SWITCH(F13,"R",_xlfn.XLOOKUP(E13&amp;"|"&amp;B13,
        Calculate_cap_emi_sens!$I$14:$I$21&amp;"|"&amp;Calculate_cap_emi_sens!$L$14:$L$21,
        Calculate_cap_emi_sens!$AX$14:$AX$21, "Not found", 0),"Rb",_xlfn.XLOOKUP(E13&amp;"|"&amp;B13,
        Calculate_cap_emi_sens!$I$14:$I$21&amp;"|"&amp;Calculate_cap_emi_sens!$L$14:$L$21,
        Calculate_cap_emi_sens!$AZ$14:$AZ$21, "Not found", 0),"Rl",_xlfn.XLOOKUP(E13&amp;"|"&amp;B13,
        Calculate_cap_emi_sens!$I$14:$I$21&amp;"|"&amp;Calculate_cap_emi_sens!$L$14:$L$21,
        Calculate_cap_emi_sens!$BA$14:$BA$21, "Not found", 0),"HP",_xlfn.XLOOKUP(E13&amp;"|"&amp;B13,
        Calculate_cap_emi_sens!$I$14:$I$21&amp;"|"&amp;Calculate_cap_emi_sens!$L$14:$L$21,
        Calculate_cap_emi_sens!$AY$14:$AY$21, "Not found", 0),"HPl",_xlfn.XLOOKUP(E13&amp;"|"&amp;B13,
        Calculate_cap_emi_sens!$I$14:$I$21&amp;"|"&amp;Calculate_cap_emi_sens!$L$14:$L$21,
        Calculate_cap_emi_sens!$BB$14:$BB$21, "Not found", 0),"Missing")</f>
        <v>46.096994233243443</v>
      </c>
      <c r="V13" s="5" cm="1">
        <f t="array" ref="V13">_xlfn.SWITCH(F13,"R",_xlfn.XLOOKUP(E13&amp;"|"&amp;B13,
        Calculate_cap_emi_sens!$I$14:$I$21&amp;"|"&amp;Calculate_cap_emi_sens!$L$14:$L$21,
        Calculate_cap_emi_sens!$BE$14:$BE$21, "Not found", 0),"Rb",_xlfn.XLOOKUP(E13&amp;"|"&amp;B13,
        Calculate_cap_emi_sens!$I$14:$I$21&amp;"|"&amp;Calculate_cap_emi_sens!$L$14:$L$21,
        Calculate_cap_emi_sens!$BG$14:$BG$21, "Not found", 0),"Rl",_xlfn.XLOOKUP(E13&amp;"|"&amp;B13,
        Calculate_cap_emi_sens!$I$14:$I$21&amp;"|"&amp;Calculate_cap_emi_sens!$L$14:$L$21,
        Calculate_cap_emi_sens!$BH$14:$BH$21, "Not found", 0),"HP",_xlfn.XLOOKUP(E13&amp;"|"&amp;B13,
        Calculate_cap_emi_sens!$I$14:$I$21&amp;"|"&amp;Calculate_cap_emi_sens!$L$14:$L$21,
        Calculate_cap_emi_sens!$BF$14:$BF$21, "Not found", 0),"HPl",_xlfn.XLOOKUP(E13&amp;"|"&amp;B13,
        Calculate_cap_emi_sens!$I$14:$I$21&amp;"|"&amp;Calculate_cap_emi_sens!$L$14:$L$21,
        Calculate_cap_emi_sens!$BI$14:$BI$21, "Not found", 0),"Missing")</f>
        <v>0</v>
      </c>
    </row>
    <row r="14" spans="1:24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1588.7594486326943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68.835740867682361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7.4920913803830116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81.53554632955175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  <c r="U14" s="5" cm="1">
        <f t="array" ref="U14">_xlfn.SWITCH(F14,"R",_xlfn.XLOOKUP(E14&amp;"|"&amp;B14,
        Calculate_cap_emi_sens!$I$14:$I$21&amp;"|"&amp;Calculate_cap_emi_sens!$L$14:$L$21,
        Calculate_cap_emi_sens!$AX$14:$AX$21, "Not found", 0),"Rb",_xlfn.XLOOKUP(E14&amp;"|"&amp;B14,
        Calculate_cap_emi_sens!$I$14:$I$21&amp;"|"&amp;Calculate_cap_emi_sens!$L$14:$L$21,
        Calculate_cap_emi_sens!$AZ$14:$AZ$21, "Not found", 0),"Rl",_xlfn.XLOOKUP(E14&amp;"|"&amp;B14,
        Calculate_cap_emi_sens!$I$14:$I$21&amp;"|"&amp;Calculate_cap_emi_sens!$L$14:$L$21,
        Calculate_cap_emi_sens!$BA$14:$BA$21, "Not found", 0),"HP",_xlfn.XLOOKUP(E14&amp;"|"&amp;B14,
        Calculate_cap_emi_sens!$I$14:$I$21&amp;"|"&amp;Calculate_cap_emi_sens!$L$14:$L$21,
        Calculate_cap_emi_sens!$AY$14:$AY$21, "Not found", 0),"HPl",_xlfn.XLOOKUP(E14&amp;"|"&amp;B14,
        Calculate_cap_emi_sens!$I$14:$I$21&amp;"|"&amp;Calculate_cap_emi_sens!$L$14:$L$21,
        Calculate_cap_emi_sens!$BB$14:$BB$21, "Not found", 0),"Missing")</f>
        <v>81.53554632955175</v>
      </c>
      <c r="V14" s="5" cm="1">
        <f t="array" ref="V14">_xlfn.SWITCH(F14,"R",_xlfn.XLOOKUP(E14&amp;"|"&amp;B14,
        Calculate_cap_emi_sens!$I$14:$I$21&amp;"|"&amp;Calculate_cap_emi_sens!$L$14:$L$21,
        Calculate_cap_emi_sens!$BE$14:$BE$21, "Not found", 0),"Rb",_xlfn.XLOOKUP(E14&amp;"|"&amp;B14,
        Calculate_cap_emi_sens!$I$14:$I$21&amp;"|"&amp;Calculate_cap_emi_sens!$L$14:$L$21,
        Calculate_cap_emi_sens!$BG$14:$BG$21, "Not found", 0),"Rl",_xlfn.XLOOKUP(E14&amp;"|"&amp;B14,
        Calculate_cap_emi_sens!$I$14:$I$21&amp;"|"&amp;Calculate_cap_emi_sens!$L$14:$L$21,
        Calculate_cap_emi_sens!$BH$14:$BH$21, "Not found", 0),"HP",_xlfn.XLOOKUP(E14&amp;"|"&amp;B14,
        Calculate_cap_emi_sens!$I$14:$I$21&amp;"|"&amp;Calculate_cap_emi_sens!$L$14:$L$21,
        Calculate_cap_emi_sens!$BF$14:$BF$21, "Not found", 0),"HPl",_xlfn.XLOOKUP(E14&amp;"|"&amp;B14,
        Calculate_cap_emi_sens!$I$14:$I$21&amp;"|"&amp;Calculate_cap_emi_sens!$L$14:$L$21,
        Calculate_cap_emi_sens!$BI$14:$BI$21, "Not found", 0),"Missing")</f>
        <v>0</v>
      </c>
    </row>
    <row r="15" spans="1:24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1588.7594486326943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68.835740867682361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7.4920913803830116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81.53554632955175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  <c r="U15" s="5" cm="1">
        <f t="array" ref="U15">_xlfn.SWITCH(F15,"R",_xlfn.XLOOKUP(E15&amp;"|"&amp;B15,
        Calculate_cap_emi_sens!$I$14:$I$21&amp;"|"&amp;Calculate_cap_emi_sens!$L$14:$L$21,
        Calculate_cap_emi_sens!$AX$14:$AX$21, "Not found", 0),"Rb",_xlfn.XLOOKUP(E15&amp;"|"&amp;B15,
        Calculate_cap_emi_sens!$I$14:$I$21&amp;"|"&amp;Calculate_cap_emi_sens!$L$14:$L$21,
        Calculate_cap_emi_sens!$AZ$14:$AZ$21, "Not found", 0),"Rl",_xlfn.XLOOKUP(E15&amp;"|"&amp;B15,
        Calculate_cap_emi_sens!$I$14:$I$21&amp;"|"&amp;Calculate_cap_emi_sens!$L$14:$L$21,
        Calculate_cap_emi_sens!$BA$14:$BA$21, "Not found", 0),"HP",_xlfn.XLOOKUP(E15&amp;"|"&amp;B15,
        Calculate_cap_emi_sens!$I$14:$I$21&amp;"|"&amp;Calculate_cap_emi_sens!$L$14:$L$21,
        Calculate_cap_emi_sens!$AY$14:$AY$21, "Not found", 0),"HPl",_xlfn.XLOOKUP(E15&amp;"|"&amp;B15,
        Calculate_cap_emi_sens!$I$14:$I$21&amp;"|"&amp;Calculate_cap_emi_sens!$L$14:$L$21,
        Calculate_cap_emi_sens!$BB$14:$BB$21, "Not found", 0),"Missing")</f>
        <v>81.53554632955175</v>
      </c>
      <c r="V15" s="5" cm="1">
        <f t="array" ref="V15">_xlfn.SWITCH(F15,"R",_xlfn.XLOOKUP(E15&amp;"|"&amp;B15,
        Calculate_cap_emi_sens!$I$14:$I$21&amp;"|"&amp;Calculate_cap_emi_sens!$L$14:$L$21,
        Calculate_cap_emi_sens!$BE$14:$BE$21, "Not found", 0),"Rb",_xlfn.XLOOKUP(E15&amp;"|"&amp;B15,
        Calculate_cap_emi_sens!$I$14:$I$21&amp;"|"&amp;Calculate_cap_emi_sens!$L$14:$L$21,
        Calculate_cap_emi_sens!$BG$14:$BG$21, "Not found", 0),"Rl",_xlfn.XLOOKUP(E15&amp;"|"&amp;B15,
        Calculate_cap_emi_sens!$I$14:$I$21&amp;"|"&amp;Calculate_cap_emi_sens!$L$14:$L$21,
        Calculate_cap_emi_sens!$BH$14:$BH$21, "Not found", 0),"HP",_xlfn.XLOOKUP(E15&amp;"|"&amp;B15,
        Calculate_cap_emi_sens!$I$14:$I$21&amp;"|"&amp;Calculate_cap_emi_sens!$L$14:$L$21,
        Calculate_cap_emi_sens!$BF$14:$BF$21, "Not found", 0),"HPl",_xlfn.XLOOKUP(E15&amp;"|"&amp;B15,
        Calculate_cap_emi_sens!$I$14:$I$21&amp;"|"&amp;Calculate_cap_emi_sens!$L$14:$L$21,
        Calculate_cap_emi_sens!$BI$14:$BI$21, "Not found", 0),"Missing")</f>
        <v>0</v>
      </c>
    </row>
    <row r="16" spans="1:24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1432.9226535547002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59.824304378999997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7.1352552308845398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70.944295462723204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  <c r="U16" s="5" cm="1">
        <f t="array" ref="U16">_xlfn.SWITCH(F16,"R",_xlfn.XLOOKUP(E16&amp;"|"&amp;B16,
        Calculate_cap_emi_sens!$I$14:$I$21&amp;"|"&amp;Calculate_cap_emi_sens!$L$14:$L$21,
        Calculate_cap_emi_sens!$AX$14:$AX$21, "Not found", 0),"Rb",_xlfn.XLOOKUP(E16&amp;"|"&amp;B16,
        Calculate_cap_emi_sens!$I$14:$I$21&amp;"|"&amp;Calculate_cap_emi_sens!$L$14:$L$21,
        Calculate_cap_emi_sens!$AZ$14:$AZ$21, "Not found", 0),"Rl",_xlfn.XLOOKUP(E16&amp;"|"&amp;B16,
        Calculate_cap_emi_sens!$I$14:$I$21&amp;"|"&amp;Calculate_cap_emi_sens!$L$14:$L$21,
        Calculate_cap_emi_sens!$BA$14:$BA$21, "Not found", 0),"HP",_xlfn.XLOOKUP(E16&amp;"|"&amp;B16,
        Calculate_cap_emi_sens!$I$14:$I$21&amp;"|"&amp;Calculate_cap_emi_sens!$L$14:$L$21,
        Calculate_cap_emi_sens!$AY$14:$AY$21, "Not found", 0),"HPl",_xlfn.XLOOKUP(E16&amp;"|"&amp;B16,
        Calculate_cap_emi_sens!$I$14:$I$21&amp;"|"&amp;Calculate_cap_emi_sens!$L$14:$L$21,
        Calculate_cap_emi_sens!$BB$14:$BB$21, "Not found", 0),"Missing")</f>
        <v>70.944295462723204</v>
      </c>
      <c r="V16" s="5" cm="1">
        <f t="array" ref="V16">_xlfn.SWITCH(F16,"R",_xlfn.XLOOKUP(E16&amp;"|"&amp;B16,
        Calculate_cap_emi_sens!$I$14:$I$21&amp;"|"&amp;Calculate_cap_emi_sens!$L$14:$L$21,
        Calculate_cap_emi_sens!$BE$14:$BE$21, "Not found", 0),"Rb",_xlfn.XLOOKUP(E16&amp;"|"&amp;B16,
        Calculate_cap_emi_sens!$I$14:$I$21&amp;"|"&amp;Calculate_cap_emi_sens!$L$14:$L$21,
        Calculate_cap_emi_sens!$BG$14:$BG$21, "Not found", 0),"Rl",_xlfn.XLOOKUP(E16&amp;"|"&amp;B16,
        Calculate_cap_emi_sens!$I$14:$I$21&amp;"|"&amp;Calculate_cap_emi_sens!$L$14:$L$21,
        Calculate_cap_emi_sens!$BH$14:$BH$21, "Not found", 0),"HP",_xlfn.XLOOKUP(E16&amp;"|"&amp;B16,
        Calculate_cap_emi_sens!$I$14:$I$21&amp;"|"&amp;Calculate_cap_emi_sens!$L$14:$L$21,
        Calculate_cap_emi_sens!$BF$14:$BF$21, "Not found", 0),"HPl",_xlfn.XLOOKUP(E16&amp;"|"&amp;B16,
        Calculate_cap_emi_sens!$I$14:$I$21&amp;"|"&amp;Calculate_cap_emi_sens!$L$14:$L$21,
        Calculate_cap_emi_sens!$BI$14:$BI$21, "Not found", 0),"Missing")</f>
        <v>0</v>
      </c>
    </row>
    <row r="17" spans="1:22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1432.9226535547002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59.824304378999997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7.1352552308845398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70.944295462723204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  <c r="U17" s="5" cm="1">
        <f t="array" ref="U17">_xlfn.SWITCH(F17,"R",_xlfn.XLOOKUP(E17&amp;"|"&amp;B17,
        Calculate_cap_emi_sens!$I$14:$I$21&amp;"|"&amp;Calculate_cap_emi_sens!$L$14:$L$21,
        Calculate_cap_emi_sens!$AX$14:$AX$21, "Not found", 0),"Rb",_xlfn.XLOOKUP(E17&amp;"|"&amp;B17,
        Calculate_cap_emi_sens!$I$14:$I$21&amp;"|"&amp;Calculate_cap_emi_sens!$L$14:$L$21,
        Calculate_cap_emi_sens!$AZ$14:$AZ$21, "Not found", 0),"Rl",_xlfn.XLOOKUP(E17&amp;"|"&amp;B17,
        Calculate_cap_emi_sens!$I$14:$I$21&amp;"|"&amp;Calculate_cap_emi_sens!$L$14:$L$21,
        Calculate_cap_emi_sens!$BA$14:$BA$21, "Not found", 0),"HP",_xlfn.XLOOKUP(E17&amp;"|"&amp;B17,
        Calculate_cap_emi_sens!$I$14:$I$21&amp;"|"&amp;Calculate_cap_emi_sens!$L$14:$L$21,
        Calculate_cap_emi_sens!$AY$14:$AY$21, "Not found", 0),"HPl",_xlfn.XLOOKUP(E17&amp;"|"&amp;B17,
        Calculate_cap_emi_sens!$I$14:$I$21&amp;"|"&amp;Calculate_cap_emi_sens!$L$14:$L$21,
        Calculate_cap_emi_sens!$BB$14:$BB$21, "Not found", 0),"Missing")</f>
        <v>70.944295462723204</v>
      </c>
      <c r="V17" s="5" cm="1">
        <f t="array" ref="V17">_xlfn.SWITCH(F17,"R",_xlfn.XLOOKUP(E17&amp;"|"&amp;B17,
        Calculate_cap_emi_sens!$I$14:$I$21&amp;"|"&amp;Calculate_cap_emi_sens!$L$14:$L$21,
        Calculate_cap_emi_sens!$BE$14:$BE$21, "Not found", 0),"Rb",_xlfn.XLOOKUP(E17&amp;"|"&amp;B17,
        Calculate_cap_emi_sens!$I$14:$I$21&amp;"|"&amp;Calculate_cap_emi_sens!$L$14:$L$21,
        Calculate_cap_emi_sens!$BG$14:$BG$21, "Not found", 0),"Rl",_xlfn.XLOOKUP(E17&amp;"|"&amp;B17,
        Calculate_cap_emi_sens!$I$14:$I$21&amp;"|"&amp;Calculate_cap_emi_sens!$L$14:$L$21,
        Calculate_cap_emi_sens!$BH$14:$BH$21, "Not found", 0),"HP",_xlfn.XLOOKUP(E17&amp;"|"&amp;B17,
        Calculate_cap_emi_sens!$I$14:$I$21&amp;"|"&amp;Calculate_cap_emi_sens!$L$14:$L$21,
        Calculate_cap_emi_sens!$BF$14:$BF$21, "Not found", 0),"HPl",_xlfn.XLOOKUP(E17&amp;"|"&amp;B17,
        Calculate_cap_emi_sens!$I$14:$I$21&amp;"|"&amp;Calculate_cap_emi_sens!$L$14:$L$21,
        Calculate_cap_emi_sens!$BI$14:$BI$21, "Not found", 0),"Missing")</f>
        <v>0</v>
      </c>
    </row>
    <row r="18" spans="1:22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364.50292824993738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16.470579120141178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1.6054691209261442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19.484484525958916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  <c r="U18" s="5" cm="1">
        <f t="array" ref="U18">_xlfn.SWITCH(F18,"R",_xlfn.XLOOKUP(E18&amp;"|"&amp;B18,
        Calculate_cap_emi_sens!$I$14:$I$21&amp;"|"&amp;Calculate_cap_emi_sens!$L$14:$L$21,
        Calculate_cap_emi_sens!$AX$14:$AX$21, "Not found", 0),"Rb",_xlfn.XLOOKUP(E18&amp;"|"&amp;B18,
        Calculate_cap_emi_sens!$I$14:$I$21&amp;"|"&amp;Calculate_cap_emi_sens!$L$14:$L$21,
        Calculate_cap_emi_sens!$AZ$14:$AZ$21, "Not found", 0),"Rl",_xlfn.XLOOKUP(E18&amp;"|"&amp;B18,
        Calculate_cap_emi_sens!$I$14:$I$21&amp;"|"&amp;Calculate_cap_emi_sens!$L$14:$L$21,
        Calculate_cap_emi_sens!$BA$14:$BA$21, "Not found", 0),"HP",_xlfn.XLOOKUP(E18&amp;"|"&amp;B18,
        Calculate_cap_emi_sens!$I$14:$I$21&amp;"|"&amp;Calculate_cap_emi_sens!$L$14:$L$21,
        Calculate_cap_emi_sens!$AY$14:$AY$21, "Not found", 0),"HPl",_xlfn.XLOOKUP(E18&amp;"|"&amp;B18,
        Calculate_cap_emi_sens!$I$14:$I$21&amp;"|"&amp;Calculate_cap_emi_sens!$L$14:$L$21,
        Calculate_cap_emi_sens!$BB$14:$BB$21, "Not found", 0),"Missing")</f>
        <v>19.484484525958916</v>
      </c>
      <c r="V18" s="5" cm="1">
        <f t="array" ref="V18">_xlfn.SWITCH(F18,"R",_xlfn.XLOOKUP(E18&amp;"|"&amp;B18,
        Calculate_cap_emi_sens!$I$14:$I$21&amp;"|"&amp;Calculate_cap_emi_sens!$L$14:$L$21,
        Calculate_cap_emi_sens!$BE$14:$BE$21, "Not found", 0),"Rb",_xlfn.XLOOKUP(E18&amp;"|"&amp;B18,
        Calculate_cap_emi_sens!$I$14:$I$21&amp;"|"&amp;Calculate_cap_emi_sens!$L$14:$L$21,
        Calculate_cap_emi_sens!$BG$14:$BG$21, "Not found", 0),"Rl",_xlfn.XLOOKUP(E18&amp;"|"&amp;B18,
        Calculate_cap_emi_sens!$I$14:$I$21&amp;"|"&amp;Calculate_cap_emi_sens!$L$14:$L$21,
        Calculate_cap_emi_sens!$BH$14:$BH$21, "Not found", 0),"HP",_xlfn.XLOOKUP(E18&amp;"|"&amp;B18,
        Calculate_cap_emi_sens!$I$14:$I$21&amp;"|"&amp;Calculate_cap_emi_sens!$L$14:$L$21,
        Calculate_cap_emi_sens!$BF$14:$BF$21, "Not found", 0),"HPl",_xlfn.XLOOKUP(E18&amp;"|"&amp;B18,
        Calculate_cap_emi_sens!$I$14:$I$21&amp;"|"&amp;Calculate_cap_emi_sens!$L$14:$L$21,
        Calculate_cap_emi_sens!$BI$14:$BI$21, "Not found", 0),"Missing")</f>
        <v>0</v>
      </c>
    </row>
    <row r="19" spans="1:22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364.50292824993738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16.470579120141178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1.6054691209261442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19.484484525958916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  <c r="U19" s="5" cm="1">
        <f t="array" ref="U19">_xlfn.SWITCH(F19,"R",_xlfn.XLOOKUP(E19&amp;"|"&amp;B19,
        Calculate_cap_emi_sens!$I$14:$I$21&amp;"|"&amp;Calculate_cap_emi_sens!$L$14:$L$21,
        Calculate_cap_emi_sens!$AX$14:$AX$21, "Not found", 0),"Rb",_xlfn.XLOOKUP(E19&amp;"|"&amp;B19,
        Calculate_cap_emi_sens!$I$14:$I$21&amp;"|"&amp;Calculate_cap_emi_sens!$L$14:$L$21,
        Calculate_cap_emi_sens!$AZ$14:$AZ$21, "Not found", 0),"Rl",_xlfn.XLOOKUP(E19&amp;"|"&amp;B19,
        Calculate_cap_emi_sens!$I$14:$I$21&amp;"|"&amp;Calculate_cap_emi_sens!$L$14:$L$21,
        Calculate_cap_emi_sens!$BA$14:$BA$21, "Not found", 0),"HP",_xlfn.XLOOKUP(E19&amp;"|"&amp;B19,
        Calculate_cap_emi_sens!$I$14:$I$21&amp;"|"&amp;Calculate_cap_emi_sens!$L$14:$L$21,
        Calculate_cap_emi_sens!$AY$14:$AY$21, "Not found", 0),"HPl",_xlfn.XLOOKUP(E19&amp;"|"&amp;B19,
        Calculate_cap_emi_sens!$I$14:$I$21&amp;"|"&amp;Calculate_cap_emi_sens!$L$14:$L$21,
        Calculate_cap_emi_sens!$BB$14:$BB$21, "Not found", 0),"Missing")</f>
        <v>19.484484525958916</v>
      </c>
      <c r="V19" s="5" cm="1">
        <f t="array" ref="V19">_xlfn.SWITCH(F19,"R",_xlfn.XLOOKUP(E19&amp;"|"&amp;B19,
        Calculate_cap_emi_sens!$I$14:$I$21&amp;"|"&amp;Calculate_cap_emi_sens!$L$14:$L$21,
        Calculate_cap_emi_sens!$BE$14:$BE$21, "Not found", 0),"Rb",_xlfn.XLOOKUP(E19&amp;"|"&amp;B19,
        Calculate_cap_emi_sens!$I$14:$I$21&amp;"|"&amp;Calculate_cap_emi_sens!$L$14:$L$21,
        Calculate_cap_emi_sens!$BG$14:$BG$21, "Not found", 0),"Rl",_xlfn.XLOOKUP(E19&amp;"|"&amp;B19,
        Calculate_cap_emi_sens!$I$14:$I$21&amp;"|"&amp;Calculate_cap_emi_sens!$L$14:$L$21,
        Calculate_cap_emi_sens!$BH$14:$BH$21, "Not found", 0),"HP",_xlfn.XLOOKUP(E19&amp;"|"&amp;B19,
        Calculate_cap_emi_sens!$I$14:$I$21&amp;"|"&amp;Calculate_cap_emi_sens!$L$14:$L$21,
        Calculate_cap_emi_sens!$BF$14:$BF$21, "Not found", 0),"HPl",_xlfn.XLOOKUP(E19&amp;"|"&amp;B19,
        Calculate_cap_emi_sens!$I$14:$I$21&amp;"|"&amp;Calculate_cap_emi_sens!$L$14:$L$21,
        Calculate_cap_emi_sens!$BI$14:$BI$21, "Not found", 0),"Missing")</f>
        <v>0</v>
      </c>
    </row>
    <row r="20" spans="1:22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260.61173153127436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10.462954794352941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1.3675783545938294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12.423650614739874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  <c r="U20" s="5" cm="1">
        <f t="array" ref="U20">_xlfn.SWITCH(F20,"R",_xlfn.XLOOKUP(E20&amp;"|"&amp;B20,
        Calculate_cap_emi_sens!$I$14:$I$21&amp;"|"&amp;Calculate_cap_emi_sens!$L$14:$L$21,
        Calculate_cap_emi_sens!$AX$14:$AX$21, "Not found", 0),"Rb",_xlfn.XLOOKUP(E20&amp;"|"&amp;B20,
        Calculate_cap_emi_sens!$I$14:$I$21&amp;"|"&amp;Calculate_cap_emi_sens!$L$14:$L$21,
        Calculate_cap_emi_sens!$AZ$14:$AZ$21, "Not found", 0),"Rl",_xlfn.XLOOKUP(E20&amp;"|"&amp;B20,
        Calculate_cap_emi_sens!$I$14:$I$21&amp;"|"&amp;Calculate_cap_emi_sens!$L$14:$L$21,
        Calculate_cap_emi_sens!$BA$14:$BA$21, "Not found", 0),"HP",_xlfn.XLOOKUP(E20&amp;"|"&amp;B20,
        Calculate_cap_emi_sens!$I$14:$I$21&amp;"|"&amp;Calculate_cap_emi_sens!$L$14:$L$21,
        Calculate_cap_emi_sens!$AY$14:$AY$21, "Not found", 0),"HPl",_xlfn.XLOOKUP(E20&amp;"|"&amp;B20,
        Calculate_cap_emi_sens!$I$14:$I$21&amp;"|"&amp;Calculate_cap_emi_sens!$L$14:$L$21,
        Calculate_cap_emi_sens!$BB$14:$BB$21, "Not found", 0),"Missing")</f>
        <v>12.423650614739874</v>
      </c>
      <c r="V20" s="5" cm="1">
        <f t="array" ref="V20">_xlfn.SWITCH(F20,"R",_xlfn.XLOOKUP(E20&amp;"|"&amp;B20,
        Calculate_cap_emi_sens!$I$14:$I$21&amp;"|"&amp;Calculate_cap_emi_sens!$L$14:$L$21,
        Calculate_cap_emi_sens!$BE$14:$BE$21, "Not found", 0),"Rb",_xlfn.XLOOKUP(E20&amp;"|"&amp;B20,
        Calculate_cap_emi_sens!$I$14:$I$21&amp;"|"&amp;Calculate_cap_emi_sens!$L$14:$L$21,
        Calculate_cap_emi_sens!$BG$14:$BG$21, "Not found", 0),"Rl",_xlfn.XLOOKUP(E20&amp;"|"&amp;B20,
        Calculate_cap_emi_sens!$I$14:$I$21&amp;"|"&amp;Calculate_cap_emi_sens!$L$14:$L$21,
        Calculate_cap_emi_sens!$BH$14:$BH$21, "Not found", 0),"HP",_xlfn.XLOOKUP(E20&amp;"|"&amp;B20,
        Calculate_cap_emi_sens!$I$14:$I$21&amp;"|"&amp;Calculate_cap_emi_sens!$L$14:$L$21,
        Calculate_cap_emi_sens!$BF$14:$BF$21, "Not found", 0),"HPl",_xlfn.XLOOKUP(E20&amp;"|"&amp;B20,
        Calculate_cap_emi_sens!$I$14:$I$21&amp;"|"&amp;Calculate_cap_emi_sens!$L$14:$L$21,
        Calculate_cap_emi_sens!$BI$14:$BI$21, "Not found", 0),"Missing")</f>
        <v>0</v>
      </c>
    </row>
    <row r="21" spans="1:22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260.61173153127436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10.462954794352941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1.3675783545938294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12.423650614739874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  <c r="U21" s="5" cm="1">
        <f t="array" ref="U21">_xlfn.SWITCH(F21,"R",_xlfn.XLOOKUP(E21&amp;"|"&amp;B21,
        Calculate_cap_emi_sens!$I$14:$I$21&amp;"|"&amp;Calculate_cap_emi_sens!$L$14:$L$21,
        Calculate_cap_emi_sens!$AX$14:$AX$21, "Not found", 0),"Rb",_xlfn.XLOOKUP(E21&amp;"|"&amp;B21,
        Calculate_cap_emi_sens!$I$14:$I$21&amp;"|"&amp;Calculate_cap_emi_sens!$L$14:$L$21,
        Calculate_cap_emi_sens!$AZ$14:$AZ$21, "Not found", 0),"Rl",_xlfn.XLOOKUP(E21&amp;"|"&amp;B21,
        Calculate_cap_emi_sens!$I$14:$I$21&amp;"|"&amp;Calculate_cap_emi_sens!$L$14:$L$21,
        Calculate_cap_emi_sens!$BA$14:$BA$21, "Not found", 0),"HP",_xlfn.XLOOKUP(E21&amp;"|"&amp;B21,
        Calculate_cap_emi_sens!$I$14:$I$21&amp;"|"&amp;Calculate_cap_emi_sens!$L$14:$L$21,
        Calculate_cap_emi_sens!$AY$14:$AY$21, "Not found", 0),"HPl",_xlfn.XLOOKUP(E21&amp;"|"&amp;B21,
        Calculate_cap_emi_sens!$I$14:$I$21&amp;"|"&amp;Calculate_cap_emi_sens!$L$14:$L$21,
        Calculate_cap_emi_sens!$BB$14:$BB$21, "Not found", 0),"Missing")</f>
        <v>12.423650614739874</v>
      </c>
      <c r="V21" s="5" cm="1">
        <f t="array" ref="V21">_xlfn.SWITCH(F21,"R",_xlfn.XLOOKUP(E21&amp;"|"&amp;B21,
        Calculate_cap_emi_sens!$I$14:$I$21&amp;"|"&amp;Calculate_cap_emi_sens!$L$14:$L$21,
        Calculate_cap_emi_sens!$BE$14:$BE$21, "Not found", 0),"Rb",_xlfn.XLOOKUP(E21&amp;"|"&amp;B21,
        Calculate_cap_emi_sens!$I$14:$I$21&amp;"|"&amp;Calculate_cap_emi_sens!$L$14:$L$21,
        Calculate_cap_emi_sens!$BG$14:$BG$21, "Not found", 0),"Rl",_xlfn.XLOOKUP(E21&amp;"|"&amp;B21,
        Calculate_cap_emi_sens!$I$14:$I$21&amp;"|"&amp;Calculate_cap_emi_sens!$L$14:$L$21,
        Calculate_cap_emi_sens!$BH$14:$BH$21, "Not found", 0),"HP",_xlfn.XLOOKUP(E21&amp;"|"&amp;B21,
        Calculate_cap_emi_sens!$I$14:$I$21&amp;"|"&amp;Calculate_cap_emi_sens!$L$14:$L$21,
        Calculate_cap_emi_sens!$BF$14:$BF$21, "Not found", 0),"HPl",_xlfn.XLOOKUP(E21&amp;"|"&amp;B21,
        Calculate_cap_emi_sens!$I$14:$I$21&amp;"|"&amp;Calculate_cap_emi_sens!$L$14:$L$21,
        Calculate_cap_emi_sens!$BI$14:$BI$21, "Not found", 0),"Missing")</f>
        <v>0</v>
      </c>
    </row>
    <row r="22" spans="1:22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521.22346306254872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20.925909588705881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2.7351567091876587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24.847301229479747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  <c r="U22" s="5" cm="1">
        <f t="array" ref="U22">_xlfn.SWITCH(F22,"R",_xlfn.XLOOKUP(E22&amp;"|"&amp;B22,
        Calculate_cap_emi_sens!$I$14:$I$21&amp;"|"&amp;Calculate_cap_emi_sens!$L$14:$L$21,
        Calculate_cap_emi_sens!$AX$14:$AX$21, "Not found", 0),"Rb",_xlfn.XLOOKUP(E22&amp;"|"&amp;B22,
        Calculate_cap_emi_sens!$I$14:$I$21&amp;"|"&amp;Calculate_cap_emi_sens!$L$14:$L$21,
        Calculate_cap_emi_sens!$AZ$14:$AZ$21, "Not found", 0),"Rl",_xlfn.XLOOKUP(E22&amp;"|"&amp;B22,
        Calculate_cap_emi_sens!$I$14:$I$21&amp;"|"&amp;Calculate_cap_emi_sens!$L$14:$L$21,
        Calculate_cap_emi_sens!$BA$14:$BA$21, "Not found", 0),"HP",_xlfn.XLOOKUP(E22&amp;"|"&amp;B22,
        Calculate_cap_emi_sens!$I$14:$I$21&amp;"|"&amp;Calculate_cap_emi_sens!$L$14:$L$21,
        Calculate_cap_emi_sens!$AY$14:$AY$21, "Not found", 0),"HPl",_xlfn.XLOOKUP(E22&amp;"|"&amp;B22,
        Calculate_cap_emi_sens!$I$14:$I$21&amp;"|"&amp;Calculate_cap_emi_sens!$L$14:$L$21,
        Calculate_cap_emi_sens!$BB$14:$BB$21, "Not found", 0),"Missing")</f>
        <v>24.847301229479747</v>
      </c>
      <c r="V22" s="5" cm="1">
        <f t="array" ref="V22">_xlfn.SWITCH(F22,"R",_xlfn.XLOOKUP(E22&amp;"|"&amp;B22,
        Calculate_cap_emi_sens!$I$14:$I$21&amp;"|"&amp;Calculate_cap_emi_sens!$L$14:$L$21,
        Calculate_cap_emi_sens!$BE$14:$BE$21, "Not found", 0),"Rb",_xlfn.XLOOKUP(E22&amp;"|"&amp;B22,
        Calculate_cap_emi_sens!$I$14:$I$21&amp;"|"&amp;Calculate_cap_emi_sens!$L$14:$L$21,
        Calculate_cap_emi_sens!$BG$14:$BG$21, "Not found", 0),"Rl",_xlfn.XLOOKUP(E22&amp;"|"&amp;B22,
        Calculate_cap_emi_sens!$I$14:$I$21&amp;"|"&amp;Calculate_cap_emi_sens!$L$14:$L$21,
        Calculate_cap_emi_sens!$BH$14:$BH$21, "Not found", 0),"HP",_xlfn.XLOOKUP(E22&amp;"|"&amp;B22,
        Calculate_cap_emi_sens!$I$14:$I$21&amp;"|"&amp;Calculate_cap_emi_sens!$L$14:$L$21,
        Calculate_cap_emi_sens!$BF$14:$BF$21, "Not found", 0),"HPl",_xlfn.XLOOKUP(E22&amp;"|"&amp;B22,
        Calculate_cap_emi_sens!$I$14:$I$21&amp;"|"&amp;Calculate_cap_emi_sens!$L$14:$L$21,
        Calculate_cap_emi_sens!$BI$14:$BI$21, "Not found", 0),"Missing")</f>
        <v>0</v>
      </c>
    </row>
    <row r="23" spans="1:22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521.22346306254872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20.925909588705881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2.7351567091876587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24.847301229479747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  <c r="U23" s="5" cm="1">
        <f t="array" ref="U23">_xlfn.SWITCH(F23,"R",_xlfn.XLOOKUP(E23&amp;"|"&amp;B23,
        Calculate_cap_emi_sens!$I$14:$I$21&amp;"|"&amp;Calculate_cap_emi_sens!$L$14:$L$21,
        Calculate_cap_emi_sens!$AX$14:$AX$21, "Not found", 0),"Rb",_xlfn.XLOOKUP(E23&amp;"|"&amp;B23,
        Calculate_cap_emi_sens!$I$14:$I$21&amp;"|"&amp;Calculate_cap_emi_sens!$L$14:$L$21,
        Calculate_cap_emi_sens!$AZ$14:$AZ$21, "Not found", 0),"Rl",_xlfn.XLOOKUP(E23&amp;"|"&amp;B23,
        Calculate_cap_emi_sens!$I$14:$I$21&amp;"|"&amp;Calculate_cap_emi_sens!$L$14:$L$21,
        Calculate_cap_emi_sens!$BA$14:$BA$21, "Not found", 0),"HP",_xlfn.XLOOKUP(E23&amp;"|"&amp;B23,
        Calculate_cap_emi_sens!$I$14:$I$21&amp;"|"&amp;Calculate_cap_emi_sens!$L$14:$L$21,
        Calculate_cap_emi_sens!$AY$14:$AY$21, "Not found", 0),"HPl",_xlfn.XLOOKUP(E23&amp;"|"&amp;B23,
        Calculate_cap_emi_sens!$I$14:$I$21&amp;"|"&amp;Calculate_cap_emi_sens!$L$14:$L$21,
        Calculate_cap_emi_sens!$BB$14:$BB$21, "Not found", 0),"Missing")</f>
        <v>24.847301229479747</v>
      </c>
      <c r="V23" s="5" cm="1">
        <f t="array" ref="V23">_xlfn.SWITCH(F23,"R",_xlfn.XLOOKUP(E23&amp;"|"&amp;B23,
        Calculate_cap_emi_sens!$I$14:$I$21&amp;"|"&amp;Calculate_cap_emi_sens!$L$14:$L$21,
        Calculate_cap_emi_sens!$BE$14:$BE$21, "Not found", 0),"Rb",_xlfn.XLOOKUP(E23&amp;"|"&amp;B23,
        Calculate_cap_emi_sens!$I$14:$I$21&amp;"|"&amp;Calculate_cap_emi_sens!$L$14:$L$21,
        Calculate_cap_emi_sens!$BG$14:$BG$21, "Not found", 0),"Rl",_xlfn.XLOOKUP(E23&amp;"|"&amp;B23,
        Calculate_cap_emi_sens!$I$14:$I$21&amp;"|"&amp;Calculate_cap_emi_sens!$L$14:$L$21,
        Calculate_cap_emi_sens!$BH$14:$BH$21, "Not found", 0),"HP",_xlfn.XLOOKUP(E23&amp;"|"&amp;B23,
        Calculate_cap_emi_sens!$I$14:$I$21&amp;"|"&amp;Calculate_cap_emi_sens!$L$14:$L$21,
        Calculate_cap_emi_sens!$BF$14:$BF$21, "Not found", 0),"HPl",_xlfn.XLOOKUP(E23&amp;"|"&amp;B23,
        Calculate_cap_emi_sens!$I$14:$I$21&amp;"|"&amp;Calculate_cap_emi_sens!$L$14:$L$21,
        Calculate_cap_emi_sens!$BI$14:$BI$21, "Not found", 0),"Missing")</f>
        <v>0</v>
      </c>
    </row>
    <row r="24" spans="1:22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521.22346306254872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20.925909588705881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2.7351567091876587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24.847301229479747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  <c r="U24" s="5" cm="1">
        <f t="array" ref="U24">_xlfn.SWITCH(F24,"R",_xlfn.XLOOKUP(E24&amp;"|"&amp;B24,
        Calculate_cap_emi_sens!$I$14:$I$21&amp;"|"&amp;Calculate_cap_emi_sens!$L$14:$L$21,
        Calculate_cap_emi_sens!$AX$14:$AX$21, "Not found", 0),"Rb",_xlfn.XLOOKUP(E24&amp;"|"&amp;B24,
        Calculate_cap_emi_sens!$I$14:$I$21&amp;"|"&amp;Calculate_cap_emi_sens!$L$14:$L$21,
        Calculate_cap_emi_sens!$AZ$14:$AZ$21, "Not found", 0),"Rl",_xlfn.XLOOKUP(E24&amp;"|"&amp;B24,
        Calculate_cap_emi_sens!$I$14:$I$21&amp;"|"&amp;Calculate_cap_emi_sens!$L$14:$L$21,
        Calculate_cap_emi_sens!$BA$14:$BA$21, "Not found", 0),"HP",_xlfn.XLOOKUP(E24&amp;"|"&amp;B24,
        Calculate_cap_emi_sens!$I$14:$I$21&amp;"|"&amp;Calculate_cap_emi_sens!$L$14:$L$21,
        Calculate_cap_emi_sens!$AY$14:$AY$21, "Not found", 0),"HPl",_xlfn.XLOOKUP(E24&amp;"|"&amp;B24,
        Calculate_cap_emi_sens!$I$14:$I$21&amp;"|"&amp;Calculate_cap_emi_sens!$L$14:$L$21,
        Calculate_cap_emi_sens!$BB$14:$BB$21, "Not found", 0),"Missing")</f>
        <v>24.847301229479747</v>
      </c>
      <c r="V24" s="5" cm="1">
        <f t="array" ref="V24">_xlfn.SWITCH(F24,"R",_xlfn.XLOOKUP(E24&amp;"|"&amp;B24,
        Calculate_cap_emi_sens!$I$14:$I$21&amp;"|"&amp;Calculate_cap_emi_sens!$L$14:$L$21,
        Calculate_cap_emi_sens!$BE$14:$BE$21, "Not found", 0),"Rb",_xlfn.XLOOKUP(E24&amp;"|"&amp;B24,
        Calculate_cap_emi_sens!$I$14:$I$21&amp;"|"&amp;Calculate_cap_emi_sens!$L$14:$L$21,
        Calculate_cap_emi_sens!$BG$14:$BG$21, "Not found", 0),"Rl",_xlfn.XLOOKUP(E24&amp;"|"&amp;B24,
        Calculate_cap_emi_sens!$I$14:$I$21&amp;"|"&amp;Calculate_cap_emi_sens!$L$14:$L$21,
        Calculate_cap_emi_sens!$BH$14:$BH$21, "Not found", 0),"HP",_xlfn.XLOOKUP(E24&amp;"|"&amp;B24,
        Calculate_cap_emi_sens!$I$14:$I$21&amp;"|"&amp;Calculate_cap_emi_sens!$L$14:$L$21,
        Calculate_cap_emi_sens!$BF$14:$BF$21, "Not found", 0),"HPl",_xlfn.XLOOKUP(E24&amp;"|"&amp;B24,
        Calculate_cap_emi_sens!$I$14:$I$21&amp;"|"&amp;Calculate_cap_emi_sens!$L$14:$L$21,
        Calculate_cap_emi_sens!$BI$14:$BI$21, "Not found", 0),"Missing")</f>
        <v>0</v>
      </c>
    </row>
    <row r="25" spans="1:22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521.22346306254872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20.925909588705881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2.7351567091876587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24.847301229479747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  <c r="U25" s="5" cm="1">
        <f t="array" ref="U25">_xlfn.SWITCH(F25,"R",_xlfn.XLOOKUP(E25&amp;"|"&amp;B25,
        Calculate_cap_emi_sens!$I$14:$I$21&amp;"|"&amp;Calculate_cap_emi_sens!$L$14:$L$21,
        Calculate_cap_emi_sens!$AX$14:$AX$21, "Not found", 0),"Rb",_xlfn.XLOOKUP(E25&amp;"|"&amp;B25,
        Calculate_cap_emi_sens!$I$14:$I$21&amp;"|"&amp;Calculate_cap_emi_sens!$L$14:$L$21,
        Calculate_cap_emi_sens!$AZ$14:$AZ$21, "Not found", 0),"Rl",_xlfn.XLOOKUP(E25&amp;"|"&amp;B25,
        Calculate_cap_emi_sens!$I$14:$I$21&amp;"|"&amp;Calculate_cap_emi_sens!$L$14:$L$21,
        Calculate_cap_emi_sens!$BA$14:$BA$21, "Not found", 0),"HP",_xlfn.XLOOKUP(E25&amp;"|"&amp;B25,
        Calculate_cap_emi_sens!$I$14:$I$21&amp;"|"&amp;Calculate_cap_emi_sens!$L$14:$L$21,
        Calculate_cap_emi_sens!$AY$14:$AY$21, "Not found", 0),"HPl",_xlfn.XLOOKUP(E25&amp;"|"&amp;B25,
        Calculate_cap_emi_sens!$I$14:$I$21&amp;"|"&amp;Calculate_cap_emi_sens!$L$14:$L$21,
        Calculate_cap_emi_sens!$BB$14:$BB$21, "Not found", 0),"Missing")</f>
        <v>24.847301229479747</v>
      </c>
      <c r="V25" s="5" cm="1">
        <f t="array" ref="V25">_xlfn.SWITCH(F25,"R",_xlfn.XLOOKUP(E25&amp;"|"&amp;B25,
        Calculate_cap_emi_sens!$I$14:$I$21&amp;"|"&amp;Calculate_cap_emi_sens!$L$14:$L$21,
        Calculate_cap_emi_sens!$BE$14:$BE$21, "Not found", 0),"Rb",_xlfn.XLOOKUP(E25&amp;"|"&amp;B25,
        Calculate_cap_emi_sens!$I$14:$I$21&amp;"|"&amp;Calculate_cap_emi_sens!$L$14:$L$21,
        Calculate_cap_emi_sens!$BG$14:$BG$21, "Not found", 0),"Rl",_xlfn.XLOOKUP(E25&amp;"|"&amp;B25,
        Calculate_cap_emi_sens!$I$14:$I$21&amp;"|"&amp;Calculate_cap_emi_sens!$L$14:$L$21,
        Calculate_cap_emi_sens!$BH$14:$BH$21, "Not found", 0),"HP",_xlfn.XLOOKUP(E25&amp;"|"&amp;B25,
        Calculate_cap_emi_sens!$I$14:$I$21&amp;"|"&amp;Calculate_cap_emi_sens!$L$14:$L$21,
        Calculate_cap_emi_sens!$BF$14:$BF$21, "Not found", 0),"HPl",_xlfn.XLOOKUP(E25&amp;"|"&amp;B25,
        Calculate_cap_emi_sens!$I$14:$I$21&amp;"|"&amp;Calculate_cap_emi_sens!$L$14:$L$21,
        Calculate_cap_emi_sens!$BI$14:$BI$21, "Not found", 0),"Missing")</f>
        <v>0</v>
      </c>
    </row>
    <row r="26" spans="1:22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677.06025814054294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29.937346077388234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3.0919928586861296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35.438552096308321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  <c r="U26" s="5" cm="1">
        <f t="array" ref="U26">_xlfn.SWITCH(F26,"R",_xlfn.XLOOKUP(E26&amp;"|"&amp;B26,
        Calculate_cap_emi_sens!$I$14:$I$21&amp;"|"&amp;Calculate_cap_emi_sens!$L$14:$L$21,
        Calculate_cap_emi_sens!$AX$14:$AX$21, "Not found", 0),"Rb",_xlfn.XLOOKUP(E26&amp;"|"&amp;B26,
        Calculate_cap_emi_sens!$I$14:$I$21&amp;"|"&amp;Calculate_cap_emi_sens!$L$14:$L$21,
        Calculate_cap_emi_sens!$AZ$14:$AZ$21, "Not found", 0),"Rl",_xlfn.XLOOKUP(E26&amp;"|"&amp;B26,
        Calculate_cap_emi_sens!$I$14:$I$21&amp;"|"&amp;Calculate_cap_emi_sens!$L$14:$L$21,
        Calculate_cap_emi_sens!$BA$14:$BA$21, "Not found", 0),"HP",_xlfn.XLOOKUP(E26&amp;"|"&amp;B26,
        Calculate_cap_emi_sens!$I$14:$I$21&amp;"|"&amp;Calculate_cap_emi_sens!$L$14:$L$21,
        Calculate_cap_emi_sens!$AY$14:$AY$21, "Not found", 0),"HPl",_xlfn.XLOOKUP(E26&amp;"|"&amp;B26,
        Calculate_cap_emi_sens!$I$14:$I$21&amp;"|"&amp;Calculate_cap_emi_sens!$L$14:$L$21,
        Calculate_cap_emi_sens!$BB$14:$BB$21, "Not found", 0),"Missing")</f>
        <v>35.438552096308321</v>
      </c>
      <c r="V26" s="5" cm="1">
        <f t="array" ref="V26">_xlfn.SWITCH(F26,"R",_xlfn.XLOOKUP(E26&amp;"|"&amp;B26,
        Calculate_cap_emi_sens!$I$14:$I$21&amp;"|"&amp;Calculate_cap_emi_sens!$L$14:$L$21,
        Calculate_cap_emi_sens!$BE$14:$BE$21, "Not found", 0),"Rb",_xlfn.XLOOKUP(E26&amp;"|"&amp;B26,
        Calculate_cap_emi_sens!$I$14:$I$21&amp;"|"&amp;Calculate_cap_emi_sens!$L$14:$L$21,
        Calculate_cap_emi_sens!$BG$14:$BG$21, "Not found", 0),"Rl",_xlfn.XLOOKUP(E26&amp;"|"&amp;B26,
        Calculate_cap_emi_sens!$I$14:$I$21&amp;"|"&amp;Calculate_cap_emi_sens!$L$14:$L$21,
        Calculate_cap_emi_sens!$BH$14:$BH$21, "Not found", 0),"HP",_xlfn.XLOOKUP(E26&amp;"|"&amp;B26,
        Calculate_cap_emi_sens!$I$14:$I$21&amp;"|"&amp;Calculate_cap_emi_sens!$L$14:$L$21,
        Calculate_cap_emi_sens!$BF$14:$BF$21, "Not found", 0),"HPl",_xlfn.XLOOKUP(E26&amp;"|"&amp;B26,
        Calculate_cap_emi_sens!$I$14:$I$21&amp;"|"&amp;Calculate_cap_emi_sens!$L$14:$L$21,
        Calculate_cap_emi_sens!$BI$14:$BI$21, "Not found", 0),"Missing")</f>
        <v>0</v>
      </c>
    </row>
    <row r="27" spans="1:22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677.06025814054294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29.937346077388234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3.0919928586861296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35.438552096308321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  <c r="U27" s="5" cm="1">
        <f t="array" ref="U27">_xlfn.SWITCH(F27,"R",_xlfn.XLOOKUP(E27&amp;"|"&amp;B27,
        Calculate_cap_emi_sens!$I$14:$I$21&amp;"|"&amp;Calculate_cap_emi_sens!$L$14:$L$21,
        Calculate_cap_emi_sens!$AX$14:$AX$21, "Not found", 0),"Rb",_xlfn.XLOOKUP(E27&amp;"|"&amp;B27,
        Calculate_cap_emi_sens!$I$14:$I$21&amp;"|"&amp;Calculate_cap_emi_sens!$L$14:$L$21,
        Calculate_cap_emi_sens!$AZ$14:$AZ$21, "Not found", 0),"Rl",_xlfn.XLOOKUP(E27&amp;"|"&amp;B27,
        Calculate_cap_emi_sens!$I$14:$I$21&amp;"|"&amp;Calculate_cap_emi_sens!$L$14:$L$21,
        Calculate_cap_emi_sens!$BA$14:$BA$21, "Not found", 0),"HP",_xlfn.XLOOKUP(E27&amp;"|"&amp;B27,
        Calculate_cap_emi_sens!$I$14:$I$21&amp;"|"&amp;Calculate_cap_emi_sens!$L$14:$L$21,
        Calculate_cap_emi_sens!$AY$14:$AY$21, "Not found", 0),"HPl",_xlfn.XLOOKUP(E27&amp;"|"&amp;B27,
        Calculate_cap_emi_sens!$I$14:$I$21&amp;"|"&amp;Calculate_cap_emi_sens!$L$14:$L$21,
        Calculate_cap_emi_sens!$BB$14:$BB$21, "Not found", 0),"Missing")</f>
        <v>35.438552096308321</v>
      </c>
      <c r="V27" s="5" cm="1">
        <f t="array" ref="V27">_xlfn.SWITCH(F27,"R",_xlfn.XLOOKUP(E27&amp;"|"&amp;B27,
        Calculate_cap_emi_sens!$I$14:$I$21&amp;"|"&amp;Calculate_cap_emi_sens!$L$14:$L$21,
        Calculate_cap_emi_sens!$BE$14:$BE$21, "Not found", 0),"Rb",_xlfn.XLOOKUP(E27&amp;"|"&amp;B27,
        Calculate_cap_emi_sens!$I$14:$I$21&amp;"|"&amp;Calculate_cap_emi_sens!$L$14:$L$21,
        Calculate_cap_emi_sens!$BG$14:$BG$21, "Not found", 0),"Rl",_xlfn.XLOOKUP(E27&amp;"|"&amp;B27,
        Calculate_cap_emi_sens!$I$14:$I$21&amp;"|"&amp;Calculate_cap_emi_sens!$L$14:$L$21,
        Calculate_cap_emi_sens!$BH$14:$BH$21, "Not found", 0),"HP",_xlfn.XLOOKUP(E27&amp;"|"&amp;B27,
        Calculate_cap_emi_sens!$I$14:$I$21&amp;"|"&amp;Calculate_cap_emi_sens!$L$14:$L$21,
        Calculate_cap_emi_sens!$BF$14:$BF$21, "Not found", 0),"HPl",_xlfn.XLOOKUP(E27&amp;"|"&amp;B27,
        Calculate_cap_emi_sens!$I$14:$I$21&amp;"|"&amp;Calculate_cap_emi_sens!$L$14:$L$21,
        Calculate_cap_emi_sens!$BI$14:$BI$21, "Not found", 0),"Missing")</f>
        <v>0</v>
      </c>
    </row>
    <row r="28" spans="1:22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338.53012907027147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14.968673038694117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1.545996429343065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17.71927604815416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  <c r="U28" s="5" cm="1">
        <f t="array" ref="U28">_xlfn.SWITCH(F28,"R",_xlfn.XLOOKUP(E28&amp;"|"&amp;B28,
        Calculate_cap_emi_sens!$I$14:$I$21&amp;"|"&amp;Calculate_cap_emi_sens!$L$14:$L$21,
        Calculate_cap_emi_sens!$AX$14:$AX$21, "Not found", 0),"Rb",_xlfn.XLOOKUP(E28&amp;"|"&amp;B28,
        Calculate_cap_emi_sens!$I$14:$I$21&amp;"|"&amp;Calculate_cap_emi_sens!$L$14:$L$21,
        Calculate_cap_emi_sens!$AZ$14:$AZ$21, "Not found", 0),"Rl",_xlfn.XLOOKUP(E28&amp;"|"&amp;B28,
        Calculate_cap_emi_sens!$I$14:$I$21&amp;"|"&amp;Calculate_cap_emi_sens!$L$14:$L$21,
        Calculate_cap_emi_sens!$BA$14:$BA$21, "Not found", 0),"HP",_xlfn.XLOOKUP(E28&amp;"|"&amp;B28,
        Calculate_cap_emi_sens!$I$14:$I$21&amp;"|"&amp;Calculate_cap_emi_sens!$L$14:$L$21,
        Calculate_cap_emi_sens!$AY$14:$AY$21, "Not found", 0),"HPl",_xlfn.XLOOKUP(E28&amp;"|"&amp;B28,
        Calculate_cap_emi_sens!$I$14:$I$21&amp;"|"&amp;Calculate_cap_emi_sens!$L$14:$L$21,
        Calculate_cap_emi_sens!$BB$14:$BB$21, "Not found", 0),"Missing")</f>
        <v>17.71927604815416</v>
      </c>
      <c r="V28" s="5" cm="1">
        <f t="array" ref="V28">_xlfn.SWITCH(F28,"R",_xlfn.XLOOKUP(E28&amp;"|"&amp;B28,
        Calculate_cap_emi_sens!$I$14:$I$21&amp;"|"&amp;Calculate_cap_emi_sens!$L$14:$L$21,
        Calculate_cap_emi_sens!$BE$14:$BE$21, "Not found", 0),"Rb",_xlfn.XLOOKUP(E28&amp;"|"&amp;B28,
        Calculate_cap_emi_sens!$I$14:$I$21&amp;"|"&amp;Calculate_cap_emi_sens!$L$14:$L$21,
        Calculate_cap_emi_sens!$BG$14:$BG$21, "Not found", 0),"Rl",_xlfn.XLOOKUP(E28&amp;"|"&amp;B28,
        Calculate_cap_emi_sens!$I$14:$I$21&amp;"|"&amp;Calculate_cap_emi_sens!$L$14:$L$21,
        Calculate_cap_emi_sens!$BH$14:$BH$21, "Not found", 0),"HP",_xlfn.XLOOKUP(E28&amp;"|"&amp;B28,
        Calculate_cap_emi_sens!$I$14:$I$21&amp;"|"&amp;Calculate_cap_emi_sens!$L$14:$L$21,
        Calculate_cap_emi_sens!$BF$14:$BF$21, "Not found", 0),"HPl",_xlfn.XLOOKUP(E28&amp;"|"&amp;B28,
        Calculate_cap_emi_sens!$I$14:$I$21&amp;"|"&amp;Calculate_cap_emi_sens!$L$14:$L$21,
        Calculate_cap_emi_sens!$BI$14:$BI$21, "Not found", 0),"Missing")</f>
        <v>0</v>
      </c>
    </row>
    <row r="29" spans="1:22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338.53012907027147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14.968673038694117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1.545996429343065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17.71927604815416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  <c r="U29" s="5" cm="1">
        <f t="array" ref="U29">_xlfn.SWITCH(F29,"R",_xlfn.XLOOKUP(E29&amp;"|"&amp;B29,
        Calculate_cap_emi_sens!$I$14:$I$21&amp;"|"&amp;Calculate_cap_emi_sens!$L$14:$L$21,
        Calculate_cap_emi_sens!$AX$14:$AX$21, "Not found", 0),"Rb",_xlfn.XLOOKUP(E29&amp;"|"&amp;B29,
        Calculate_cap_emi_sens!$I$14:$I$21&amp;"|"&amp;Calculate_cap_emi_sens!$L$14:$L$21,
        Calculate_cap_emi_sens!$AZ$14:$AZ$21, "Not found", 0),"Rl",_xlfn.XLOOKUP(E29&amp;"|"&amp;B29,
        Calculate_cap_emi_sens!$I$14:$I$21&amp;"|"&amp;Calculate_cap_emi_sens!$L$14:$L$21,
        Calculate_cap_emi_sens!$BA$14:$BA$21, "Not found", 0),"HP",_xlfn.XLOOKUP(E29&amp;"|"&amp;B29,
        Calculate_cap_emi_sens!$I$14:$I$21&amp;"|"&amp;Calculate_cap_emi_sens!$L$14:$L$21,
        Calculate_cap_emi_sens!$AY$14:$AY$21, "Not found", 0),"HPl",_xlfn.XLOOKUP(E29&amp;"|"&amp;B29,
        Calculate_cap_emi_sens!$I$14:$I$21&amp;"|"&amp;Calculate_cap_emi_sens!$L$14:$L$21,
        Calculate_cap_emi_sens!$BB$14:$BB$21, "Not found", 0),"Missing")</f>
        <v>17.71927604815416</v>
      </c>
      <c r="V29" s="5" cm="1">
        <f t="array" ref="V29">_xlfn.SWITCH(F29,"R",_xlfn.XLOOKUP(E29&amp;"|"&amp;B29,
        Calculate_cap_emi_sens!$I$14:$I$21&amp;"|"&amp;Calculate_cap_emi_sens!$L$14:$L$21,
        Calculate_cap_emi_sens!$BE$14:$BE$21, "Not found", 0),"Rb",_xlfn.XLOOKUP(E29&amp;"|"&amp;B29,
        Calculate_cap_emi_sens!$I$14:$I$21&amp;"|"&amp;Calculate_cap_emi_sens!$L$14:$L$21,
        Calculate_cap_emi_sens!$BG$14:$BG$21, "Not found", 0),"Rl",_xlfn.XLOOKUP(E29&amp;"|"&amp;B29,
        Calculate_cap_emi_sens!$I$14:$I$21&amp;"|"&amp;Calculate_cap_emi_sens!$L$14:$L$21,
        Calculate_cap_emi_sens!$BH$14:$BH$21, "Not found", 0),"HP",_xlfn.XLOOKUP(E29&amp;"|"&amp;B29,
        Calculate_cap_emi_sens!$I$14:$I$21&amp;"|"&amp;Calculate_cap_emi_sens!$L$14:$L$21,
        Calculate_cap_emi_sens!$BF$14:$BF$21, "Not found", 0),"HPl",_xlfn.XLOOKUP(E29&amp;"|"&amp;B29,
        Calculate_cap_emi_sens!$I$14:$I$21&amp;"|"&amp;Calculate_cap_emi_sens!$L$14:$L$21,
        Calculate_cap_emi_sens!$BI$14:$BI$21, "Not found", 0),"Missing")</f>
        <v>0</v>
      </c>
    </row>
    <row r="30" spans="1:22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651.08745896087703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28.435439995941177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3.0325201671030508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33.673343618503566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  <c r="U30" s="5" cm="1">
        <f t="array" ref="U30">_xlfn.SWITCH(F30,"R",_xlfn.XLOOKUP(E30&amp;"|"&amp;B30,
        Calculate_cap_emi_sens!$I$14:$I$21&amp;"|"&amp;Calculate_cap_emi_sens!$L$14:$L$21,
        Calculate_cap_emi_sens!$AX$14:$AX$21, "Not found", 0),"Rb",_xlfn.XLOOKUP(E30&amp;"|"&amp;B30,
        Calculate_cap_emi_sens!$I$14:$I$21&amp;"|"&amp;Calculate_cap_emi_sens!$L$14:$L$21,
        Calculate_cap_emi_sens!$AZ$14:$AZ$21, "Not found", 0),"Rl",_xlfn.XLOOKUP(E30&amp;"|"&amp;B30,
        Calculate_cap_emi_sens!$I$14:$I$21&amp;"|"&amp;Calculate_cap_emi_sens!$L$14:$L$21,
        Calculate_cap_emi_sens!$BA$14:$BA$21, "Not found", 0),"HP",_xlfn.XLOOKUP(E30&amp;"|"&amp;B30,
        Calculate_cap_emi_sens!$I$14:$I$21&amp;"|"&amp;Calculate_cap_emi_sens!$L$14:$L$21,
        Calculate_cap_emi_sens!$AY$14:$AY$21, "Not found", 0),"HPl",_xlfn.XLOOKUP(E30&amp;"|"&amp;B30,
        Calculate_cap_emi_sens!$I$14:$I$21&amp;"|"&amp;Calculate_cap_emi_sens!$L$14:$L$21,
        Calculate_cap_emi_sens!$BB$14:$BB$21, "Not found", 0),"Missing")</f>
        <v>33.673343618503566</v>
      </c>
      <c r="V30" s="5" cm="1">
        <f t="array" ref="V30">_xlfn.SWITCH(F30,"R",_xlfn.XLOOKUP(E30&amp;"|"&amp;B30,
        Calculate_cap_emi_sens!$I$14:$I$21&amp;"|"&amp;Calculate_cap_emi_sens!$L$14:$L$21,
        Calculate_cap_emi_sens!$BE$14:$BE$21, "Not found", 0),"Rb",_xlfn.XLOOKUP(E30&amp;"|"&amp;B30,
        Calculate_cap_emi_sens!$I$14:$I$21&amp;"|"&amp;Calculate_cap_emi_sens!$L$14:$L$21,
        Calculate_cap_emi_sens!$BG$14:$BG$21, "Not found", 0),"Rl",_xlfn.XLOOKUP(E30&amp;"|"&amp;B30,
        Calculate_cap_emi_sens!$I$14:$I$21&amp;"|"&amp;Calculate_cap_emi_sens!$L$14:$L$21,
        Calculate_cap_emi_sens!$BH$14:$BH$21, "Not found", 0),"HP",_xlfn.XLOOKUP(E30&amp;"|"&amp;B30,
        Calculate_cap_emi_sens!$I$14:$I$21&amp;"|"&amp;Calculate_cap_emi_sens!$L$14:$L$21,
        Calculate_cap_emi_sens!$BF$14:$BF$21, "Not found", 0),"HPl",_xlfn.XLOOKUP(E30&amp;"|"&amp;B30,
        Calculate_cap_emi_sens!$I$14:$I$21&amp;"|"&amp;Calculate_cap_emi_sens!$L$14:$L$21,
        Calculate_cap_emi_sens!$BI$14:$BI$21, "Not found", 0),"Missing")</f>
        <v>0</v>
      </c>
    </row>
    <row r="31" spans="1:22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651.08745896087703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28.435439995941177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3.0325201671030508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33.673343618503566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  <c r="U31" s="5" cm="1">
        <f t="array" ref="U31">_xlfn.SWITCH(F31,"R",_xlfn.XLOOKUP(E31&amp;"|"&amp;B31,
        Calculate_cap_emi_sens!$I$14:$I$21&amp;"|"&amp;Calculate_cap_emi_sens!$L$14:$L$21,
        Calculate_cap_emi_sens!$AX$14:$AX$21, "Not found", 0),"Rb",_xlfn.XLOOKUP(E31&amp;"|"&amp;B31,
        Calculate_cap_emi_sens!$I$14:$I$21&amp;"|"&amp;Calculate_cap_emi_sens!$L$14:$L$21,
        Calculate_cap_emi_sens!$AZ$14:$AZ$21, "Not found", 0),"Rl",_xlfn.XLOOKUP(E31&amp;"|"&amp;B31,
        Calculate_cap_emi_sens!$I$14:$I$21&amp;"|"&amp;Calculate_cap_emi_sens!$L$14:$L$21,
        Calculate_cap_emi_sens!$BA$14:$BA$21, "Not found", 0),"HP",_xlfn.XLOOKUP(E31&amp;"|"&amp;B31,
        Calculate_cap_emi_sens!$I$14:$I$21&amp;"|"&amp;Calculate_cap_emi_sens!$L$14:$L$21,
        Calculate_cap_emi_sens!$AY$14:$AY$21, "Not found", 0),"HPl",_xlfn.XLOOKUP(E31&amp;"|"&amp;B31,
        Calculate_cap_emi_sens!$I$14:$I$21&amp;"|"&amp;Calculate_cap_emi_sens!$L$14:$L$21,
        Calculate_cap_emi_sens!$BB$14:$BB$21, "Not found", 0),"Missing")</f>
        <v>33.673343618503566</v>
      </c>
      <c r="V31" s="5" cm="1">
        <f t="array" ref="V31">_xlfn.SWITCH(F31,"R",_xlfn.XLOOKUP(E31&amp;"|"&amp;B31,
        Calculate_cap_emi_sens!$I$14:$I$21&amp;"|"&amp;Calculate_cap_emi_sens!$L$14:$L$21,
        Calculate_cap_emi_sens!$BE$14:$BE$21, "Not found", 0),"Rb",_xlfn.XLOOKUP(E31&amp;"|"&amp;B31,
        Calculate_cap_emi_sens!$I$14:$I$21&amp;"|"&amp;Calculate_cap_emi_sens!$L$14:$L$21,
        Calculate_cap_emi_sens!$BG$14:$BG$21, "Not found", 0),"Rl",_xlfn.XLOOKUP(E31&amp;"|"&amp;B31,
        Calculate_cap_emi_sens!$I$14:$I$21&amp;"|"&amp;Calculate_cap_emi_sens!$L$14:$L$21,
        Calculate_cap_emi_sens!$BH$14:$BH$21, "Not found", 0),"HP",_xlfn.XLOOKUP(E31&amp;"|"&amp;B31,
        Calculate_cap_emi_sens!$I$14:$I$21&amp;"|"&amp;Calculate_cap_emi_sens!$L$14:$L$21,
        Calculate_cap_emi_sens!$BF$14:$BF$21, "Not found", 0),"HPl",_xlfn.XLOOKUP(E31&amp;"|"&amp;B31,
        Calculate_cap_emi_sens!$I$14:$I$21&amp;"|"&amp;Calculate_cap_emi_sens!$L$14:$L$21,
        Calculate_cap_emi_sens!$BI$14:$BI$21, "Not found", 0),"Missing")</f>
        <v>0</v>
      </c>
    </row>
    <row r="32" spans="1:22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547.19626224221429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22.427815670152938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2.7946294007707371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26.612509707284509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  <c r="U32" s="5" cm="1">
        <f t="array" ref="U32">_xlfn.SWITCH(F32,"R",_xlfn.XLOOKUP(E32&amp;"|"&amp;B32,
        Calculate_cap_emi_sens!$I$14:$I$21&amp;"|"&amp;Calculate_cap_emi_sens!$L$14:$L$21,
        Calculate_cap_emi_sens!$AX$14:$AX$21, "Not found", 0),"Rb",_xlfn.XLOOKUP(E32&amp;"|"&amp;B32,
        Calculate_cap_emi_sens!$I$14:$I$21&amp;"|"&amp;Calculate_cap_emi_sens!$L$14:$L$21,
        Calculate_cap_emi_sens!$AZ$14:$AZ$21, "Not found", 0),"Rl",_xlfn.XLOOKUP(E32&amp;"|"&amp;B32,
        Calculate_cap_emi_sens!$I$14:$I$21&amp;"|"&amp;Calculate_cap_emi_sens!$L$14:$L$21,
        Calculate_cap_emi_sens!$BA$14:$BA$21, "Not found", 0),"HP",_xlfn.XLOOKUP(E32&amp;"|"&amp;B32,
        Calculate_cap_emi_sens!$I$14:$I$21&amp;"|"&amp;Calculate_cap_emi_sens!$L$14:$L$21,
        Calculate_cap_emi_sens!$AY$14:$AY$21, "Not found", 0),"HPl",_xlfn.XLOOKUP(E32&amp;"|"&amp;B32,
        Calculate_cap_emi_sens!$I$14:$I$21&amp;"|"&amp;Calculate_cap_emi_sens!$L$14:$L$21,
        Calculate_cap_emi_sens!$BB$14:$BB$21, "Not found", 0),"Missing")</f>
        <v>26.612509707284509</v>
      </c>
      <c r="V32" s="5" cm="1">
        <f t="array" ref="V32">_xlfn.SWITCH(F32,"R",_xlfn.XLOOKUP(E32&amp;"|"&amp;B32,
        Calculate_cap_emi_sens!$I$14:$I$21&amp;"|"&amp;Calculate_cap_emi_sens!$L$14:$L$21,
        Calculate_cap_emi_sens!$BE$14:$BE$21, "Not found", 0),"Rb",_xlfn.XLOOKUP(E32&amp;"|"&amp;B32,
        Calculate_cap_emi_sens!$I$14:$I$21&amp;"|"&amp;Calculate_cap_emi_sens!$L$14:$L$21,
        Calculate_cap_emi_sens!$BG$14:$BG$21, "Not found", 0),"Rl",_xlfn.XLOOKUP(E32&amp;"|"&amp;B32,
        Calculate_cap_emi_sens!$I$14:$I$21&amp;"|"&amp;Calculate_cap_emi_sens!$L$14:$L$21,
        Calculate_cap_emi_sens!$BH$14:$BH$21, "Not found", 0),"HP",_xlfn.XLOOKUP(E32&amp;"|"&amp;B32,
        Calculate_cap_emi_sens!$I$14:$I$21&amp;"|"&amp;Calculate_cap_emi_sens!$L$14:$L$21,
        Calculate_cap_emi_sens!$BF$14:$BF$21, "Not found", 0),"HPl",_xlfn.XLOOKUP(E32&amp;"|"&amp;B32,
        Calculate_cap_emi_sens!$I$14:$I$21&amp;"|"&amp;Calculate_cap_emi_sens!$L$14:$L$21,
        Calculate_cap_emi_sens!$BI$14:$BI$21, "Not found", 0),"Missing")</f>
        <v>0</v>
      </c>
    </row>
    <row r="33" spans="1:22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547.19626224221429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22.427815670152938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2.7946294007707371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26.612509707284509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  <c r="U33" s="5" cm="1">
        <f t="array" ref="U33">_xlfn.SWITCH(F33,"R",_xlfn.XLOOKUP(E33&amp;"|"&amp;B33,
        Calculate_cap_emi_sens!$I$14:$I$21&amp;"|"&amp;Calculate_cap_emi_sens!$L$14:$L$21,
        Calculate_cap_emi_sens!$AX$14:$AX$21, "Not found", 0),"Rb",_xlfn.XLOOKUP(E33&amp;"|"&amp;B33,
        Calculate_cap_emi_sens!$I$14:$I$21&amp;"|"&amp;Calculate_cap_emi_sens!$L$14:$L$21,
        Calculate_cap_emi_sens!$AZ$14:$AZ$21, "Not found", 0),"Rl",_xlfn.XLOOKUP(E33&amp;"|"&amp;B33,
        Calculate_cap_emi_sens!$I$14:$I$21&amp;"|"&amp;Calculate_cap_emi_sens!$L$14:$L$21,
        Calculate_cap_emi_sens!$BA$14:$BA$21, "Not found", 0),"HP",_xlfn.XLOOKUP(E33&amp;"|"&amp;B33,
        Calculate_cap_emi_sens!$I$14:$I$21&amp;"|"&amp;Calculate_cap_emi_sens!$L$14:$L$21,
        Calculate_cap_emi_sens!$AY$14:$AY$21, "Not found", 0),"HPl",_xlfn.XLOOKUP(E33&amp;"|"&amp;B33,
        Calculate_cap_emi_sens!$I$14:$I$21&amp;"|"&amp;Calculate_cap_emi_sens!$L$14:$L$21,
        Calculate_cap_emi_sens!$BB$14:$BB$21, "Not found", 0),"Missing")</f>
        <v>26.612509707284509</v>
      </c>
      <c r="V33" s="5" cm="1">
        <f t="array" ref="V33">_xlfn.SWITCH(F33,"R",_xlfn.XLOOKUP(E33&amp;"|"&amp;B33,
        Calculate_cap_emi_sens!$I$14:$I$21&amp;"|"&amp;Calculate_cap_emi_sens!$L$14:$L$21,
        Calculate_cap_emi_sens!$BE$14:$BE$21, "Not found", 0),"Rb",_xlfn.XLOOKUP(E33&amp;"|"&amp;B33,
        Calculate_cap_emi_sens!$I$14:$I$21&amp;"|"&amp;Calculate_cap_emi_sens!$L$14:$L$21,
        Calculate_cap_emi_sens!$BG$14:$BG$21, "Not found", 0),"Rl",_xlfn.XLOOKUP(E33&amp;"|"&amp;B33,
        Calculate_cap_emi_sens!$I$14:$I$21&amp;"|"&amp;Calculate_cap_emi_sens!$L$14:$L$21,
        Calculate_cap_emi_sens!$BH$14:$BH$21, "Not found", 0),"HP",_xlfn.XLOOKUP(E33&amp;"|"&amp;B33,
        Calculate_cap_emi_sens!$I$14:$I$21&amp;"|"&amp;Calculate_cap_emi_sens!$L$14:$L$21,
        Calculate_cap_emi_sens!$BF$14:$BF$21, "Not found", 0),"HPl",_xlfn.XLOOKUP(E33&amp;"|"&amp;B33,
        Calculate_cap_emi_sens!$I$14:$I$21&amp;"|"&amp;Calculate_cap_emi_sens!$L$14:$L$21,
        Calculate_cap_emi_sens!$BI$14:$BI$21, "Not found", 0),"Missing")</f>
        <v>0</v>
      </c>
    </row>
    <row r="34" spans="1:22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677.06025814054294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29.937346077388234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3.0919928586861296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35.438552096308321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  <c r="U34" s="5" cm="1">
        <f t="array" ref="U34">_xlfn.SWITCH(F34,"R",_xlfn.XLOOKUP(E34&amp;"|"&amp;B34,
        Calculate_cap_emi_sens!$I$14:$I$21&amp;"|"&amp;Calculate_cap_emi_sens!$L$14:$L$21,
        Calculate_cap_emi_sens!$AX$14:$AX$21, "Not found", 0),"Rb",_xlfn.XLOOKUP(E34&amp;"|"&amp;B34,
        Calculate_cap_emi_sens!$I$14:$I$21&amp;"|"&amp;Calculate_cap_emi_sens!$L$14:$L$21,
        Calculate_cap_emi_sens!$AZ$14:$AZ$21, "Not found", 0),"Rl",_xlfn.XLOOKUP(E34&amp;"|"&amp;B34,
        Calculate_cap_emi_sens!$I$14:$I$21&amp;"|"&amp;Calculate_cap_emi_sens!$L$14:$L$21,
        Calculate_cap_emi_sens!$BA$14:$BA$21, "Not found", 0),"HP",_xlfn.XLOOKUP(E34&amp;"|"&amp;B34,
        Calculate_cap_emi_sens!$I$14:$I$21&amp;"|"&amp;Calculate_cap_emi_sens!$L$14:$L$21,
        Calculate_cap_emi_sens!$AY$14:$AY$21, "Not found", 0),"HPl",_xlfn.XLOOKUP(E34&amp;"|"&amp;B34,
        Calculate_cap_emi_sens!$I$14:$I$21&amp;"|"&amp;Calculate_cap_emi_sens!$L$14:$L$21,
        Calculate_cap_emi_sens!$BB$14:$BB$21, "Not found", 0),"Missing")</f>
        <v>35.438552096308321</v>
      </c>
      <c r="V34" s="5" cm="1">
        <f t="array" ref="V34">_xlfn.SWITCH(F34,"R",_xlfn.XLOOKUP(E34&amp;"|"&amp;B34,
        Calculate_cap_emi_sens!$I$14:$I$21&amp;"|"&amp;Calculate_cap_emi_sens!$L$14:$L$21,
        Calculate_cap_emi_sens!$BE$14:$BE$21, "Not found", 0),"Rb",_xlfn.XLOOKUP(E34&amp;"|"&amp;B34,
        Calculate_cap_emi_sens!$I$14:$I$21&amp;"|"&amp;Calculate_cap_emi_sens!$L$14:$L$21,
        Calculate_cap_emi_sens!$BG$14:$BG$21, "Not found", 0),"Rl",_xlfn.XLOOKUP(E34&amp;"|"&amp;B34,
        Calculate_cap_emi_sens!$I$14:$I$21&amp;"|"&amp;Calculate_cap_emi_sens!$L$14:$L$21,
        Calculate_cap_emi_sens!$BH$14:$BH$21, "Not found", 0),"HP",_xlfn.XLOOKUP(E34&amp;"|"&amp;B34,
        Calculate_cap_emi_sens!$I$14:$I$21&amp;"|"&amp;Calculate_cap_emi_sens!$L$14:$L$21,
        Calculate_cap_emi_sens!$BF$14:$BF$21, "Not found", 0),"HPl",_xlfn.XLOOKUP(E34&amp;"|"&amp;B34,
        Calculate_cap_emi_sens!$I$14:$I$21&amp;"|"&amp;Calculate_cap_emi_sens!$L$14:$L$21,
        Calculate_cap_emi_sens!$BI$14:$BI$21, "Not found", 0),"Missing")</f>
        <v>0</v>
      </c>
    </row>
    <row r="35" spans="1:22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677.06025814054294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29.937346077388234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3.0919928586861296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35.438552096308321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  <c r="U35" s="5" cm="1">
        <f t="array" ref="U35">_xlfn.SWITCH(F35,"R",_xlfn.XLOOKUP(E35&amp;"|"&amp;B35,
        Calculate_cap_emi_sens!$I$14:$I$21&amp;"|"&amp;Calculate_cap_emi_sens!$L$14:$L$21,
        Calculate_cap_emi_sens!$AX$14:$AX$21, "Not found", 0),"Rb",_xlfn.XLOOKUP(E35&amp;"|"&amp;B35,
        Calculate_cap_emi_sens!$I$14:$I$21&amp;"|"&amp;Calculate_cap_emi_sens!$L$14:$L$21,
        Calculate_cap_emi_sens!$AZ$14:$AZ$21, "Not found", 0),"Rl",_xlfn.XLOOKUP(E35&amp;"|"&amp;B35,
        Calculate_cap_emi_sens!$I$14:$I$21&amp;"|"&amp;Calculate_cap_emi_sens!$L$14:$L$21,
        Calculate_cap_emi_sens!$BA$14:$BA$21, "Not found", 0),"HP",_xlfn.XLOOKUP(E35&amp;"|"&amp;B35,
        Calculate_cap_emi_sens!$I$14:$I$21&amp;"|"&amp;Calculate_cap_emi_sens!$L$14:$L$21,
        Calculate_cap_emi_sens!$AY$14:$AY$21, "Not found", 0),"HPl",_xlfn.XLOOKUP(E35&amp;"|"&amp;B35,
        Calculate_cap_emi_sens!$I$14:$I$21&amp;"|"&amp;Calculate_cap_emi_sens!$L$14:$L$21,
        Calculate_cap_emi_sens!$BB$14:$BB$21, "Not found", 0),"Missing")</f>
        <v>35.438552096308321</v>
      </c>
      <c r="V35" s="5" cm="1">
        <f t="array" ref="V35">_xlfn.SWITCH(F35,"R",_xlfn.XLOOKUP(E35&amp;"|"&amp;B35,
        Calculate_cap_emi_sens!$I$14:$I$21&amp;"|"&amp;Calculate_cap_emi_sens!$L$14:$L$21,
        Calculate_cap_emi_sens!$BE$14:$BE$21, "Not found", 0),"Rb",_xlfn.XLOOKUP(E35&amp;"|"&amp;B35,
        Calculate_cap_emi_sens!$I$14:$I$21&amp;"|"&amp;Calculate_cap_emi_sens!$L$14:$L$21,
        Calculate_cap_emi_sens!$BG$14:$BG$21, "Not found", 0),"Rl",_xlfn.XLOOKUP(E35&amp;"|"&amp;B35,
        Calculate_cap_emi_sens!$I$14:$I$21&amp;"|"&amp;Calculate_cap_emi_sens!$L$14:$L$21,
        Calculate_cap_emi_sens!$BH$14:$BH$21, "Not found", 0),"HP",_xlfn.XLOOKUP(E35&amp;"|"&amp;B35,
        Calculate_cap_emi_sens!$I$14:$I$21&amp;"|"&amp;Calculate_cap_emi_sens!$L$14:$L$21,
        Calculate_cap_emi_sens!$BF$14:$BF$21, "Not found", 0),"HPl",_xlfn.XLOOKUP(E35&amp;"|"&amp;B35,
        Calculate_cap_emi_sens!$I$14:$I$21&amp;"|"&amp;Calculate_cap_emi_sens!$L$14:$L$21,
        Calculate_cap_emi_sens!$BI$14:$BI$21, "Not found", 0),"Missing")</f>
        <v>0</v>
      </c>
    </row>
    <row r="36" spans="1:22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573.16906142187986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23.929721751599999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2.8541020923538154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28.377718185089282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  <c r="U36" s="5" cm="1">
        <f t="array" ref="U36">_xlfn.SWITCH(F36,"R",_xlfn.XLOOKUP(E36&amp;"|"&amp;B36,
        Calculate_cap_emi_sens!$I$14:$I$21&amp;"|"&amp;Calculate_cap_emi_sens!$L$14:$L$21,
        Calculate_cap_emi_sens!$AX$14:$AX$21, "Not found", 0),"Rb",_xlfn.XLOOKUP(E36&amp;"|"&amp;B36,
        Calculate_cap_emi_sens!$I$14:$I$21&amp;"|"&amp;Calculate_cap_emi_sens!$L$14:$L$21,
        Calculate_cap_emi_sens!$AZ$14:$AZ$21, "Not found", 0),"Rl",_xlfn.XLOOKUP(E36&amp;"|"&amp;B36,
        Calculate_cap_emi_sens!$I$14:$I$21&amp;"|"&amp;Calculate_cap_emi_sens!$L$14:$L$21,
        Calculate_cap_emi_sens!$BA$14:$BA$21, "Not found", 0),"HP",_xlfn.XLOOKUP(E36&amp;"|"&amp;B36,
        Calculate_cap_emi_sens!$I$14:$I$21&amp;"|"&amp;Calculate_cap_emi_sens!$L$14:$L$21,
        Calculate_cap_emi_sens!$AY$14:$AY$21, "Not found", 0),"HPl",_xlfn.XLOOKUP(E36&amp;"|"&amp;B36,
        Calculate_cap_emi_sens!$I$14:$I$21&amp;"|"&amp;Calculate_cap_emi_sens!$L$14:$L$21,
        Calculate_cap_emi_sens!$BB$14:$BB$21, "Not found", 0),"Missing")</f>
        <v>28.377718185089282</v>
      </c>
      <c r="V36" s="5" cm="1">
        <f t="array" ref="V36">_xlfn.SWITCH(F36,"R",_xlfn.XLOOKUP(E36&amp;"|"&amp;B36,
        Calculate_cap_emi_sens!$I$14:$I$21&amp;"|"&amp;Calculate_cap_emi_sens!$L$14:$L$21,
        Calculate_cap_emi_sens!$BE$14:$BE$21, "Not found", 0),"Rb",_xlfn.XLOOKUP(E36&amp;"|"&amp;B36,
        Calculate_cap_emi_sens!$I$14:$I$21&amp;"|"&amp;Calculate_cap_emi_sens!$L$14:$L$21,
        Calculate_cap_emi_sens!$BG$14:$BG$21, "Not found", 0),"Rl",_xlfn.XLOOKUP(E36&amp;"|"&amp;B36,
        Calculate_cap_emi_sens!$I$14:$I$21&amp;"|"&amp;Calculate_cap_emi_sens!$L$14:$L$21,
        Calculate_cap_emi_sens!$BH$14:$BH$21, "Not found", 0),"HP",_xlfn.XLOOKUP(E36&amp;"|"&amp;B36,
        Calculate_cap_emi_sens!$I$14:$I$21&amp;"|"&amp;Calculate_cap_emi_sens!$L$14:$L$21,
        Calculate_cap_emi_sens!$BF$14:$BF$21, "Not found", 0),"HPl",_xlfn.XLOOKUP(E36&amp;"|"&amp;B36,
        Calculate_cap_emi_sens!$I$14:$I$21&amp;"|"&amp;Calculate_cap_emi_sens!$L$14:$L$21,
        Calculate_cap_emi_sens!$BI$14:$BI$21, "Not found", 0),"Missing")</f>
        <v>0</v>
      </c>
    </row>
    <row r="37" spans="1:22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573.16906142187986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23.929721751599999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2.8541020923538154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28.377718185089282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  <c r="U37" s="5" cm="1">
        <f t="array" ref="U37">_xlfn.SWITCH(F37,"R",_xlfn.XLOOKUP(E37&amp;"|"&amp;B37,
        Calculate_cap_emi_sens!$I$14:$I$21&amp;"|"&amp;Calculate_cap_emi_sens!$L$14:$L$21,
        Calculate_cap_emi_sens!$AX$14:$AX$21, "Not found", 0),"Rb",_xlfn.XLOOKUP(E37&amp;"|"&amp;B37,
        Calculate_cap_emi_sens!$I$14:$I$21&amp;"|"&amp;Calculate_cap_emi_sens!$L$14:$L$21,
        Calculate_cap_emi_sens!$AZ$14:$AZ$21, "Not found", 0),"Rl",_xlfn.XLOOKUP(E37&amp;"|"&amp;B37,
        Calculate_cap_emi_sens!$I$14:$I$21&amp;"|"&amp;Calculate_cap_emi_sens!$L$14:$L$21,
        Calculate_cap_emi_sens!$BA$14:$BA$21, "Not found", 0),"HP",_xlfn.XLOOKUP(E37&amp;"|"&amp;B37,
        Calculate_cap_emi_sens!$I$14:$I$21&amp;"|"&amp;Calculate_cap_emi_sens!$L$14:$L$21,
        Calculate_cap_emi_sens!$AY$14:$AY$21, "Not found", 0),"HPl",_xlfn.XLOOKUP(E37&amp;"|"&amp;B37,
        Calculate_cap_emi_sens!$I$14:$I$21&amp;"|"&amp;Calculate_cap_emi_sens!$L$14:$L$21,
        Calculate_cap_emi_sens!$BB$14:$BB$21, "Not found", 0),"Missing")</f>
        <v>28.377718185089282</v>
      </c>
      <c r="V37" s="5" cm="1">
        <f t="array" ref="V37">_xlfn.SWITCH(F37,"R",_xlfn.XLOOKUP(E37&amp;"|"&amp;B37,
        Calculate_cap_emi_sens!$I$14:$I$21&amp;"|"&amp;Calculate_cap_emi_sens!$L$14:$L$21,
        Calculate_cap_emi_sens!$BE$14:$BE$21, "Not found", 0),"Rb",_xlfn.XLOOKUP(E37&amp;"|"&amp;B37,
        Calculate_cap_emi_sens!$I$14:$I$21&amp;"|"&amp;Calculate_cap_emi_sens!$L$14:$L$21,
        Calculate_cap_emi_sens!$BG$14:$BG$21, "Not found", 0),"Rl",_xlfn.XLOOKUP(E37&amp;"|"&amp;B37,
        Calculate_cap_emi_sens!$I$14:$I$21&amp;"|"&amp;Calculate_cap_emi_sens!$L$14:$L$21,
        Calculate_cap_emi_sens!$BH$14:$BH$21, "Not found", 0),"HP",_xlfn.XLOOKUP(E37&amp;"|"&amp;B37,
        Calculate_cap_emi_sens!$I$14:$I$21&amp;"|"&amp;Calculate_cap_emi_sens!$L$14:$L$21,
        Calculate_cap_emi_sens!$BF$14:$BF$21, "Not found", 0),"HPl",_xlfn.XLOOKUP(E37&amp;"|"&amp;B37,
        Calculate_cap_emi_sens!$I$14:$I$21&amp;"|"&amp;Calculate_cap_emi_sens!$L$14:$L$21,
        Calculate_cap_emi_sens!$BI$14:$BI$21, "Not found", 0),"Missing")</f>
        <v>0</v>
      </c>
    </row>
    <row r="38" spans="1:22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885.7263913124857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37.396488708847059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4.3406258301138019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44.331785755438688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  <c r="U38" s="5" cm="1">
        <f t="array" ref="U38">_xlfn.SWITCH(F38,"R",_xlfn.XLOOKUP(E38&amp;"|"&amp;B38,
        Calculate_cap_emi_sens!$I$14:$I$21&amp;"|"&amp;Calculate_cap_emi_sens!$L$14:$L$21,
        Calculate_cap_emi_sens!$AX$14:$AX$21, "Not found", 0),"Rb",_xlfn.XLOOKUP(E38&amp;"|"&amp;B38,
        Calculate_cap_emi_sens!$I$14:$I$21&amp;"|"&amp;Calculate_cap_emi_sens!$L$14:$L$21,
        Calculate_cap_emi_sens!$AZ$14:$AZ$21, "Not found", 0),"Rl",_xlfn.XLOOKUP(E38&amp;"|"&amp;B38,
        Calculate_cap_emi_sens!$I$14:$I$21&amp;"|"&amp;Calculate_cap_emi_sens!$L$14:$L$21,
        Calculate_cap_emi_sens!$BA$14:$BA$21, "Not found", 0),"HP",_xlfn.XLOOKUP(E38&amp;"|"&amp;B38,
        Calculate_cap_emi_sens!$I$14:$I$21&amp;"|"&amp;Calculate_cap_emi_sens!$L$14:$L$21,
        Calculate_cap_emi_sens!$AY$14:$AY$21, "Not found", 0),"HPl",_xlfn.XLOOKUP(E38&amp;"|"&amp;B38,
        Calculate_cap_emi_sens!$I$14:$I$21&amp;"|"&amp;Calculate_cap_emi_sens!$L$14:$L$21,
        Calculate_cap_emi_sens!$BB$14:$BB$21, "Not found", 0),"Missing")</f>
        <v>44.331785755438688</v>
      </c>
      <c r="V38" s="5" cm="1">
        <f t="array" ref="V38">_xlfn.SWITCH(F38,"R",_xlfn.XLOOKUP(E38&amp;"|"&amp;B38,
        Calculate_cap_emi_sens!$I$14:$I$21&amp;"|"&amp;Calculate_cap_emi_sens!$L$14:$L$21,
        Calculate_cap_emi_sens!$BE$14:$BE$21, "Not found", 0),"Rb",_xlfn.XLOOKUP(E38&amp;"|"&amp;B38,
        Calculate_cap_emi_sens!$I$14:$I$21&amp;"|"&amp;Calculate_cap_emi_sens!$L$14:$L$21,
        Calculate_cap_emi_sens!$BG$14:$BG$21, "Not found", 0),"Rl",_xlfn.XLOOKUP(E38&amp;"|"&amp;B38,
        Calculate_cap_emi_sens!$I$14:$I$21&amp;"|"&amp;Calculate_cap_emi_sens!$L$14:$L$21,
        Calculate_cap_emi_sens!$BH$14:$BH$21, "Not found", 0),"HP",_xlfn.XLOOKUP(E38&amp;"|"&amp;B38,
        Calculate_cap_emi_sens!$I$14:$I$21&amp;"|"&amp;Calculate_cap_emi_sens!$L$14:$L$21,
        Calculate_cap_emi_sens!$BF$14:$BF$21, "Not found", 0),"HPl",_xlfn.XLOOKUP(E38&amp;"|"&amp;B38,
        Calculate_cap_emi_sens!$I$14:$I$21&amp;"|"&amp;Calculate_cap_emi_sens!$L$14:$L$21,
        Calculate_cap_emi_sens!$BI$14:$BI$21, "Not found", 0),"Missing")</f>
        <v>0</v>
      </c>
    </row>
    <row r="39" spans="1:22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885.7263913124857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37.396488708847059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4.3406258301138019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44.331785755438688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  <c r="U39" s="5" cm="1">
        <f t="array" ref="U39">_xlfn.SWITCH(F39,"R",_xlfn.XLOOKUP(E39&amp;"|"&amp;B39,
        Calculate_cap_emi_sens!$I$14:$I$21&amp;"|"&amp;Calculate_cap_emi_sens!$L$14:$L$21,
        Calculate_cap_emi_sens!$AX$14:$AX$21, "Not found", 0),"Rb",_xlfn.XLOOKUP(E39&amp;"|"&amp;B39,
        Calculate_cap_emi_sens!$I$14:$I$21&amp;"|"&amp;Calculate_cap_emi_sens!$L$14:$L$21,
        Calculate_cap_emi_sens!$AZ$14:$AZ$21, "Not found", 0),"Rl",_xlfn.XLOOKUP(E39&amp;"|"&amp;B39,
        Calculate_cap_emi_sens!$I$14:$I$21&amp;"|"&amp;Calculate_cap_emi_sens!$L$14:$L$21,
        Calculate_cap_emi_sens!$BA$14:$BA$21, "Not found", 0),"HP",_xlfn.XLOOKUP(E39&amp;"|"&amp;B39,
        Calculate_cap_emi_sens!$I$14:$I$21&amp;"|"&amp;Calculate_cap_emi_sens!$L$14:$L$21,
        Calculate_cap_emi_sens!$AY$14:$AY$21, "Not found", 0),"HPl",_xlfn.XLOOKUP(E39&amp;"|"&amp;B39,
        Calculate_cap_emi_sens!$I$14:$I$21&amp;"|"&amp;Calculate_cap_emi_sens!$L$14:$L$21,
        Calculate_cap_emi_sens!$BB$14:$BB$21, "Not found", 0),"Missing")</f>
        <v>44.331785755438688</v>
      </c>
      <c r="V39" s="5" cm="1">
        <f t="array" ref="V39">_xlfn.SWITCH(F39,"R",_xlfn.XLOOKUP(E39&amp;"|"&amp;B39,
        Calculate_cap_emi_sens!$I$14:$I$21&amp;"|"&amp;Calculate_cap_emi_sens!$L$14:$L$21,
        Calculate_cap_emi_sens!$BE$14:$BE$21, "Not found", 0),"Rb",_xlfn.XLOOKUP(E39&amp;"|"&amp;B39,
        Calculate_cap_emi_sens!$I$14:$I$21&amp;"|"&amp;Calculate_cap_emi_sens!$L$14:$L$21,
        Calculate_cap_emi_sens!$BG$14:$BG$21, "Not found", 0),"Rl",_xlfn.XLOOKUP(E39&amp;"|"&amp;B39,
        Calculate_cap_emi_sens!$I$14:$I$21&amp;"|"&amp;Calculate_cap_emi_sens!$L$14:$L$21,
        Calculate_cap_emi_sens!$BH$14:$BH$21, "Not found", 0),"HP",_xlfn.XLOOKUP(E39&amp;"|"&amp;B39,
        Calculate_cap_emi_sens!$I$14:$I$21&amp;"|"&amp;Calculate_cap_emi_sens!$L$14:$L$21,
        Calculate_cap_emi_sens!$BF$14:$BF$21, "Not found", 0),"HPl",_xlfn.XLOOKUP(E39&amp;"|"&amp;B39,
        Calculate_cap_emi_sens!$I$14:$I$21&amp;"|"&amp;Calculate_cap_emi_sens!$L$14:$L$21,
        Calculate_cap_emi_sens!$BI$14:$BI$21, "Not found", 0),"Missing")</f>
        <v>0</v>
      </c>
    </row>
    <row r="40" spans="1:22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468.83599483590865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20.20015043587059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2.2297856066399797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23.931101355524099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  <c r="U40" s="5" cm="1">
        <f t="array" ref="U40">_xlfn.SWITCH(F40,"R",_xlfn.XLOOKUP(E40&amp;"|"&amp;B40,
        Calculate_cap_emi_sens!$I$14:$I$21&amp;"|"&amp;Calculate_cap_emi_sens!$L$14:$L$21,
        Calculate_cap_emi_sens!$AX$14:$AX$21, "Not found", 0),"Rb",_xlfn.XLOOKUP(E40&amp;"|"&amp;B40,
        Calculate_cap_emi_sens!$I$14:$I$21&amp;"|"&amp;Calculate_cap_emi_sens!$L$14:$L$21,
        Calculate_cap_emi_sens!$AZ$14:$AZ$21, "Not found", 0),"Rl",_xlfn.XLOOKUP(E40&amp;"|"&amp;B40,
        Calculate_cap_emi_sens!$I$14:$I$21&amp;"|"&amp;Calculate_cap_emi_sens!$L$14:$L$21,
        Calculate_cap_emi_sens!$BA$14:$BA$21, "Not found", 0),"HP",_xlfn.XLOOKUP(E40&amp;"|"&amp;B40,
        Calculate_cap_emi_sens!$I$14:$I$21&amp;"|"&amp;Calculate_cap_emi_sens!$L$14:$L$21,
        Calculate_cap_emi_sens!$AY$14:$AY$21, "Not found", 0),"HPl",_xlfn.XLOOKUP(E40&amp;"|"&amp;B40,
        Calculate_cap_emi_sens!$I$14:$I$21&amp;"|"&amp;Calculate_cap_emi_sens!$L$14:$L$21,
        Calculate_cap_emi_sens!$BB$14:$BB$21, "Not found", 0),"Missing")</f>
        <v>23.931101355524099</v>
      </c>
      <c r="V40" s="5" cm="1">
        <f t="array" ref="V40">_xlfn.SWITCH(F40,"R",_xlfn.XLOOKUP(E40&amp;"|"&amp;B40,
        Calculate_cap_emi_sens!$I$14:$I$21&amp;"|"&amp;Calculate_cap_emi_sens!$L$14:$L$21,
        Calculate_cap_emi_sens!$BE$14:$BE$21, "Not found", 0),"Rb",_xlfn.XLOOKUP(E40&amp;"|"&amp;B40,
        Calculate_cap_emi_sens!$I$14:$I$21&amp;"|"&amp;Calculate_cap_emi_sens!$L$14:$L$21,
        Calculate_cap_emi_sens!$BG$14:$BG$21, "Not found", 0),"Rl",_xlfn.XLOOKUP(E40&amp;"|"&amp;B40,
        Calculate_cap_emi_sens!$I$14:$I$21&amp;"|"&amp;Calculate_cap_emi_sens!$L$14:$L$21,
        Calculate_cap_emi_sens!$BH$14:$BH$21, "Not found", 0),"HP",_xlfn.XLOOKUP(E40&amp;"|"&amp;B40,
        Calculate_cap_emi_sens!$I$14:$I$21&amp;"|"&amp;Calculate_cap_emi_sens!$L$14:$L$21,
        Calculate_cap_emi_sens!$BF$14:$BF$21, "Not found", 0),"HPl",_xlfn.XLOOKUP(E40&amp;"|"&amp;B40,
        Calculate_cap_emi_sens!$I$14:$I$21&amp;"|"&amp;Calculate_cap_emi_sens!$L$14:$L$21,
        Calculate_cap_emi_sens!$BI$14:$BI$21, "Not found", 0),"Missing")</f>
        <v>0</v>
      </c>
    </row>
    <row r="41" spans="1:22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468.83599483590865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20.20015043587059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2.2297856066399797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23.931101355524099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  <c r="U41" s="5" cm="1">
        <f t="array" ref="U41">_xlfn.SWITCH(F41,"R",_xlfn.XLOOKUP(E41&amp;"|"&amp;B41,
        Calculate_cap_emi_sens!$I$14:$I$21&amp;"|"&amp;Calculate_cap_emi_sens!$L$14:$L$21,
        Calculate_cap_emi_sens!$AX$14:$AX$21, "Not found", 0),"Rb",_xlfn.XLOOKUP(E41&amp;"|"&amp;B41,
        Calculate_cap_emi_sens!$I$14:$I$21&amp;"|"&amp;Calculate_cap_emi_sens!$L$14:$L$21,
        Calculate_cap_emi_sens!$AZ$14:$AZ$21, "Not found", 0),"Rl",_xlfn.XLOOKUP(E41&amp;"|"&amp;B41,
        Calculate_cap_emi_sens!$I$14:$I$21&amp;"|"&amp;Calculate_cap_emi_sens!$L$14:$L$21,
        Calculate_cap_emi_sens!$BA$14:$BA$21, "Not found", 0),"HP",_xlfn.XLOOKUP(E41&amp;"|"&amp;B41,
        Calculate_cap_emi_sens!$I$14:$I$21&amp;"|"&amp;Calculate_cap_emi_sens!$L$14:$L$21,
        Calculate_cap_emi_sens!$AY$14:$AY$21, "Not found", 0),"HPl",_xlfn.XLOOKUP(E41&amp;"|"&amp;B41,
        Calculate_cap_emi_sens!$I$14:$I$21&amp;"|"&amp;Calculate_cap_emi_sens!$L$14:$L$21,
        Calculate_cap_emi_sens!$BB$14:$BB$21, "Not found", 0),"Missing")</f>
        <v>23.931101355524099</v>
      </c>
      <c r="V41" s="5" cm="1">
        <f t="array" ref="V41">_xlfn.SWITCH(F41,"R",_xlfn.XLOOKUP(E41&amp;"|"&amp;B41,
        Calculate_cap_emi_sens!$I$14:$I$21&amp;"|"&amp;Calculate_cap_emi_sens!$L$14:$L$21,
        Calculate_cap_emi_sens!$BE$14:$BE$21, "Not found", 0),"Rb",_xlfn.XLOOKUP(E41&amp;"|"&amp;B41,
        Calculate_cap_emi_sens!$I$14:$I$21&amp;"|"&amp;Calculate_cap_emi_sens!$L$14:$L$21,
        Calculate_cap_emi_sens!$BG$14:$BG$21, "Not found", 0),"Rl",_xlfn.XLOOKUP(E41&amp;"|"&amp;B41,
        Calculate_cap_emi_sens!$I$14:$I$21&amp;"|"&amp;Calculate_cap_emi_sens!$L$14:$L$21,
        Calculate_cap_emi_sens!$BH$14:$BH$21, "Not found", 0),"HP",_xlfn.XLOOKUP(E41&amp;"|"&amp;B41,
        Calculate_cap_emi_sens!$I$14:$I$21&amp;"|"&amp;Calculate_cap_emi_sens!$L$14:$L$21,
        Calculate_cap_emi_sens!$BF$14:$BF$21, "Not found", 0),"HPl",_xlfn.XLOOKUP(E41&amp;"|"&amp;B41,
        Calculate_cap_emi_sens!$I$14:$I$21&amp;"|"&amp;Calculate_cap_emi_sens!$L$14:$L$21,
        Calculate_cap_emi_sens!$BI$14:$BI$21, "Not found", 0),"Missing")</f>
        <v>0</v>
      </c>
    </row>
    <row r="42" spans="1:22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833.33892308584609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36.670729556011764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3.8352547275661237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43.415585881483011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  <c r="U42" s="5" cm="1">
        <f t="array" ref="U42">_xlfn.SWITCH(F42,"R",_xlfn.XLOOKUP(E42&amp;"|"&amp;B42,
        Calculate_cap_emi_sens!$I$14:$I$21&amp;"|"&amp;Calculate_cap_emi_sens!$L$14:$L$21,
        Calculate_cap_emi_sens!$AX$14:$AX$21, "Not found", 0),"Rb",_xlfn.XLOOKUP(E42&amp;"|"&amp;B42,
        Calculate_cap_emi_sens!$I$14:$I$21&amp;"|"&amp;Calculate_cap_emi_sens!$L$14:$L$21,
        Calculate_cap_emi_sens!$AZ$14:$AZ$21, "Not found", 0),"Rl",_xlfn.XLOOKUP(E42&amp;"|"&amp;B42,
        Calculate_cap_emi_sens!$I$14:$I$21&amp;"|"&amp;Calculate_cap_emi_sens!$L$14:$L$21,
        Calculate_cap_emi_sens!$BA$14:$BA$21, "Not found", 0),"HP",_xlfn.XLOOKUP(E42&amp;"|"&amp;B42,
        Calculate_cap_emi_sens!$I$14:$I$21&amp;"|"&amp;Calculate_cap_emi_sens!$L$14:$L$21,
        Calculate_cap_emi_sens!$AY$14:$AY$21, "Not found", 0),"HPl",_xlfn.XLOOKUP(E42&amp;"|"&amp;B42,
        Calculate_cap_emi_sens!$I$14:$I$21&amp;"|"&amp;Calculate_cap_emi_sens!$L$14:$L$21,
        Calculate_cap_emi_sens!$BB$14:$BB$21, "Not found", 0),"Missing")</f>
        <v>43.415585881483011</v>
      </c>
      <c r="V42" s="5" cm="1">
        <f t="array" ref="V42">_xlfn.SWITCH(F42,"R",_xlfn.XLOOKUP(E42&amp;"|"&amp;B42,
        Calculate_cap_emi_sens!$I$14:$I$21&amp;"|"&amp;Calculate_cap_emi_sens!$L$14:$L$21,
        Calculate_cap_emi_sens!$BE$14:$BE$21, "Not found", 0),"Rb",_xlfn.XLOOKUP(E42&amp;"|"&amp;B42,
        Calculate_cap_emi_sens!$I$14:$I$21&amp;"|"&amp;Calculate_cap_emi_sens!$L$14:$L$21,
        Calculate_cap_emi_sens!$BG$14:$BG$21, "Not found", 0),"Rl",_xlfn.XLOOKUP(E42&amp;"|"&amp;B42,
        Calculate_cap_emi_sens!$I$14:$I$21&amp;"|"&amp;Calculate_cap_emi_sens!$L$14:$L$21,
        Calculate_cap_emi_sens!$BH$14:$BH$21, "Not found", 0),"HP",_xlfn.XLOOKUP(E42&amp;"|"&amp;B42,
        Calculate_cap_emi_sens!$I$14:$I$21&amp;"|"&amp;Calculate_cap_emi_sens!$L$14:$L$21,
        Calculate_cap_emi_sens!$BF$14:$BF$21, "Not found", 0),"HPl",_xlfn.XLOOKUP(E42&amp;"|"&amp;B42,
        Calculate_cap_emi_sens!$I$14:$I$21&amp;"|"&amp;Calculate_cap_emi_sens!$L$14:$L$21,
        Calculate_cap_emi_sens!$BI$14:$BI$21, "Not found", 0),"Missing")</f>
        <v>0</v>
      </c>
    </row>
    <row r="43" spans="1:22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833.33892308584609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36.670729556011764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3.8352547275661237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43.415585881483011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  <c r="U43" s="5" cm="1">
        <f t="array" ref="U43">_xlfn.SWITCH(F43,"R",_xlfn.XLOOKUP(E43&amp;"|"&amp;B43,
        Calculate_cap_emi_sens!$I$14:$I$21&amp;"|"&amp;Calculate_cap_emi_sens!$L$14:$L$21,
        Calculate_cap_emi_sens!$AX$14:$AX$21, "Not found", 0),"Rb",_xlfn.XLOOKUP(E43&amp;"|"&amp;B43,
        Calculate_cap_emi_sens!$I$14:$I$21&amp;"|"&amp;Calculate_cap_emi_sens!$L$14:$L$21,
        Calculate_cap_emi_sens!$AZ$14:$AZ$21, "Not found", 0),"Rl",_xlfn.XLOOKUP(E43&amp;"|"&amp;B43,
        Calculate_cap_emi_sens!$I$14:$I$21&amp;"|"&amp;Calculate_cap_emi_sens!$L$14:$L$21,
        Calculate_cap_emi_sens!$BA$14:$BA$21, "Not found", 0),"HP",_xlfn.XLOOKUP(E43&amp;"|"&amp;B43,
        Calculate_cap_emi_sens!$I$14:$I$21&amp;"|"&amp;Calculate_cap_emi_sens!$L$14:$L$21,
        Calculate_cap_emi_sens!$AY$14:$AY$21, "Not found", 0),"HPl",_xlfn.XLOOKUP(E43&amp;"|"&amp;B43,
        Calculate_cap_emi_sens!$I$14:$I$21&amp;"|"&amp;Calculate_cap_emi_sens!$L$14:$L$21,
        Calculate_cap_emi_sens!$BB$14:$BB$21, "Not found", 0),"Missing")</f>
        <v>43.415585881483011</v>
      </c>
      <c r="V43" s="5" cm="1">
        <f t="array" ref="V43">_xlfn.SWITCH(F43,"R",_xlfn.XLOOKUP(E43&amp;"|"&amp;B43,
        Calculate_cap_emi_sens!$I$14:$I$21&amp;"|"&amp;Calculate_cap_emi_sens!$L$14:$L$21,
        Calculate_cap_emi_sens!$BE$14:$BE$21, "Not found", 0),"Rb",_xlfn.XLOOKUP(E43&amp;"|"&amp;B43,
        Calculate_cap_emi_sens!$I$14:$I$21&amp;"|"&amp;Calculate_cap_emi_sens!$L$14:$L$21,
        Calculate_cap_emi_sens!$BG$14:$BG$21, "Not found", 0),"Rl",_xlfn.XLOOKUP(E43&amp;"|"&amp;B43,
        Calculate_cap_emi_sens!$I$14:$I$21&amp;"|"&amp;Calculate_cap_emi_sens!$L$14:$L$21,
        Calculate_cap_emi_sens!$BH$14:$BH$21, "Not found", 0),"HP",_xlfn.XLOOKUP(E43&amp;"|"&amp;B43,
        Calculate_cap_emi_sens!$I$14:$I$21&amp;"|"&amp;Calculate_cap_emi_sens!$L$14:$L$21,
        Calculate_cap_emi_sens!$BF$14:$BF$21, "Not found", 0),"HPl",_xlfn.XLOOKUP(E43&amp;"|"&amp;B43,
        Calculate_cap_emi_sens!$I$14:$I$21&amp;"|"&amp;Calculate_cap_emi_sens!$L$14:$L$21,
        Calculate_cap_emi_sens!$BI$14:$BI$21, "Not found", 0),"Missing")</f>
        <v>0</v>
      </c>
    </row>
    <row r="44" spans="1:22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573.16906142187986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23.929721751599999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2.8541020923538154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28.377718185089282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  <c r="U44" s="5" cm="1">
        <f t="array" ref="U44">_xlfn.SWITCH(F44,"R",_xlfn.XLOOKUP(E44&amp;"|"&amp;B44,
        Calculate_cap_emi_sens!$I$14:$I$21&amp;"|"&amp;Calculate_cap_emi_sens!$L$14:$L$21,
        Calculate_cap_emi_sens!$AX$14:$AX$21, "Not found", 0),"Rb",_xlfn.XLOOKUP(E44&amp;"|"&amp;B44,
        Calculate_cap_emi_sens!$I$14:$I$21&amp;"|"&amp;Calculate_cap_emi_sens!$L$14:$L$21,
        Calculate_cap_emi_sens!$AZ$14:$AZ$21, "Not found", 0),"Rl",_xlfn.XLOOKUP(E44&amp;"|"&amp;B44,
        Calculate_cap_emi_sens!$I$14:$I$21&amp;"|"&amp;Calculate_cap_emi_sens!$L$14:$L$21,
        Calculate_cap_emi_sens!$BA$14:$BA$21, "Not found", 0),"HP",_xlfn.XLOOKUP(E44&amp;"|"&amp;B44,
        Calculate_cap_emi_sens!$I$14:$I$21&amp;"|"&amp;Calculate_cap_emi_sens!$L$14:$L$21,
        Calculate_cap_emi_sens!$AY$14:$AY$21, "Not found", 0),"HPl",_xlfn.XLOOKUP(E44&amp;"|"&amp;B44,
        Calculate_cap_emi_sens!$I$14:$I$21&amp;"|"&amp;Calculate_cap_emi_sens!$L$14:$L$21,
        Calculate_cap_emi_sens!$BB$14:$BB$21, "Not found", 0),"Missing")</f>
        <v>28.377718185089282</v>
      </c>
      <c r="V44" s="5" cm="1">
        <f t="array" ref="V44">_xlfn.SWITCH(F44,"R",_xlfn.XLOOKUP(E44&amp;"|"&amp;B44,
        Calculate_cap_emi_sens!$I$14:$I$21&amp;"|"&amp;Calculate_cap_emi_sens!$L$14:$L$21,
        Calculate_cap_emi_sens!$BE$14:$BE$21, "Not found", 0),"Rb",_xlfn.XLOOKUP(E44&amp;"|"&amp;B44,
        Calculate_cap_emi_sens!$I$14:$I$21&amp;"|"&amp;Calculate_cap_emi_sens!$L$14:$L$21,
        Calculate_cap_emi_sens!$BG$14:$BG$21, "Not found", 0),"Rl",_xlfn.XLOOKUP(E44&amp;"|"&amp;B44,
        Calculate_cap_emi_sens!$I$14:$I$21&amp;"|"&amp;Calculate_cap_emi_sens!$L$14:$L$21,
        Calculate_cap_emi_sens!$BH$14:$BH$21, "Not found", 0),"HP",_xlfn.XLOOKUP(E44&amp;"|"&amp;B44,
        Calculate_cap_emi_sens!$I$14:$I$21&amp;"|"&amp;Calculate_cap_emi_sens!$L$14:$L$21,
        Calculate_cap_emi_sens!$BF$14:$BF$21, "Not found", 0),"HPl",_xlfn.XLOOKUP(E44&amp;"|"&amp;B44,
        Calculate_cap_emi_sens!$I$14:$I$21&amp;"|"&amp;Calculate_cap_emi_sens!$L$14:$L$21,
        Calculate_cap_emi_sens!$BI$14:$BI$21, "Not found", 0),"Missing")</f>
        <v>0</v>
      </c>
    </row>
    <row r="45" spans="1:22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573.16906142187986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23.929721751599999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2.8541020923538154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28.377718185089282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  <c r="U45" s="5" cm="1">
        <f t="array" ref="U45">_xlfn.SWITCH(F45,"R",_xlfn.XLOOKUP(E45&amp;"|"&amp;B45,
        Calculate_cap_emi_sens!$I$14:$I$21&amp;"|"&amp;Calculate_cap_emi_sens!$L$14:$L$21,
        Calculate_cap_emi_sens!$AX$14:$AX$21, "Not found", 0),"Rb",_xlfn.XLOOKUP(E45&amp;"|"&amp;B45,
        Calculate_cap_emi_sens!$I$14:$I$21&amp;"|"&amp;Calculate_cap_emi_sens!$L$14:$L$21,
        Calculate_cap_emi_sens!$AZ$14:$AZ$21, "Not found", 0),"Rl",_xlfn.XLOOKUP(E45&amp;"|"&amp;B45,
        Calculate_cap_emi_sens!$I$14:$I$21&amp;"|"&amp;Calculate_cap_emi_sens!$L$14:$L$21,
        Calculate_cap_emi_sens!$BA$14:$BA$21, "Not found", 0),"HP",_xlfn.XLOOKUP(E45&amp;"|"&amp;B45,
        Calculate_cap_emi_sens!$I$14:$I$21&amp;"|"&amp;Calculate_cap_emi_sens!$L$14:$L$21,
        Calculate_cap_emi_sens!$AY$14:$AY$21, "Not found", 0),"HPl",_xlfn.XLOOKUP(E45&amp;"|"&amp;B45,
        Calculate_cap_emi_sens!$I$14:$I$21&amp;"|"&amp;Calculate_cap_emi_sens!$L$14:$L$21,
        Calculate_cap_emi_sens!$BB$14:$BB$21, "Not found", 0),"Missing")</f>
        <v>28.377718185089282</v>
      </c>
      <c r="V45" s="5" cm="1">
        <f t="array" ref="V45">_xlfn.SWITCH(F45,"R",_xlfn.XLOOKUP(E45&amp;"|"&amp;B45,
        Calculate_cap_emi_sens!$I$14:$I$21&amp;"|"&amp;Calculate_cap_emi_sens!$L$14:$L$21,
        Calculate_cap_emi_sens!$BE$14:$BE$21, "Not found", 0),"Rb",_xlfn.XLOOKUP(E45&amp;"|"&amp;B45,
        Calculate_cap_emi_sens!$I$14:$I$21&amp;"|"&amp;Calculate_cap_emi_sens!$L$14:$L$21,
        Calculate_cap_emi_sens!$BG$14:$BG$21, "Not found", 0),"Rl",_xlfn.XLOOKUP(E45&amp;"|"&amp;B45,
        Calculate_cap_emi_sens!$I$14:$I$21&amp;"|"&amp;Calculate_cap_emi_sens!$L$14:$L$21,
        Calculate_cap_emi_sens!$BH$14:$BH$21, "Not found", 0),"HP",_xlfn.XLOOKUP(E45&amp;"|"&amp;B45,
        Calculate_cap_emi_sens!$I$14:$I$21&amp;"|"&amp;Calculate_cap_emi_sens!$L$14:$L$21,
        Calculate_cap_emi_sens!$BF$14:$BF$21, "Not found", 0),"HPl",_xlfn.XLOOKUP(E45&amp;"|"&amp;B45,
        Calculate_cap_emi_sens!$I$14:$I$21&amp;"|"&amp;Calculate_cap_emi_sens!$L$14:$L$21,
        Calculate_cap_emi_sens!$BI$14:$BI$21, "Not found", 0),"Missing")</f>
        <v>0</v>
      </c>
    </row>
    <row r="46" spans="1:22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937.6719896718173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40.40030087174118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4.4595712132799594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47.862202711048191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  <c r="U46" s="5" cm="1">
        <f t="array" ref="U46">_xlfn.SWITCH(F46,"R",_xlfn.XLOOKUP(E46&amp;"|"&amp;B46,
        Calculate_cap_emi_sens!$I$14:$I$21&amp;"|"&amp;Calculate_cap_emi_sens!$L$14:$L$21,
        Calculate_cap_emi_sens!$AX$14:$AX$21, "Not found", 0),"Rb",_xlfn.XLOOKUP(E46&amp;"|"&amp;B46,
        Calculate_cap_emi_sens!$I$14:$I$21&amp;"|"&amp;Calculate_cap_emi_sens!$L$14:$L$21,
        Calculate_cap_emi_sens!$AZ$14:$AZ$21, "Not found", 0),"Rl",_xlfn.XLOOKUP(E46&amp;"|"&amp;B46,
        Calculate_cap_emi_sens!$I$14:$I$21&amp;"|"&amp;Calculate_cap_emi_sens!$L$14:$L$21,
        Calculate_cap_emi_sens!$BA$14:$BA$21, "Not found", 0),"HP",_xlfn.XLOOKUP(E46&amp;"|"&amp;B46,
        Calculate_cap_emi_sens!$I$14:$I$21&amp;"|"&amp;Calculate_cap_emi_sens!$L$14:$L$21,
        Calculate_cap_emi_sens!$AY$14:$AY$21, "Not found", 0),"HPl",_xlfn.XLOOKUP(E46&amp;"|"&amp;B46,
        Calculate_cap_emi_sens!$I$14:$I$21&amp;"|"&amp;Calculate_cap_emi_sens!$L$14:$L$21,
        Calculate_cap_emi_sens!$BB$14:$BB$21, "Not found", 0),"Missing")</f>
        <v>47.862202711048191</v>
      </c>
      <c r="V46" s="5" cm="1">
        <f t="array" ref="V46">_xlfn.SWITCH(F46,"R",_xlfn.XLOOKUP(E46&amp;"|"&amp;B46,
        Calculate_cap_emi_sens!$I$14:$I$21&amp;"|"&amp;Calculate_cap_emi_sens!$L$14:$L$21,
        Calculate_cap_emi_sens!$BE$14:$BE$21, "Not found", 0),"Rb",_xlfn.XLOOKUP(E46&amp;"|"&amp;B46,
        Calculate_cap_emi_sens!$I$14:$I$21&amp;"|"&amp;Calculate_cap_emi_sens!$L$14:$L$21,
        Calculate_cap_emi_sens!$BG$14:$BG$21, "Not found", 0),"Rl",_xlfn.XLOOKUP(E46&amp;"|"&amp;B46,
        Calculate_cap_emi_sens!$I$14:$I$21&amp;"|"&amp;Calculate_cap_emi_sens!$L$14:$L$21,
        Calculate_cap_emi_sens!$BH$14:$BH$21, "Not found", 0),"HP",_xlfn.XLOOKUP(E46&amp;"|"&amp;B46,
        Calculate_cap_emi_sens!$I$14:$I$21&amp;"|"&amp;Calculate_cap_emi_sens!$L$14:$L$21,
        Calculate_cap_emi_sens!$BF$14:$BF$21, "Not found", 0),"HPl",_xlfn.XLOOKUP(E46&amp;"|"&amp;B46,
        Calculate_cap_emi_sens!$I$14:$I$21&amp;"|"&amp;Calculate_cap_emi_sens!$L$14:$L$21,
        Calculate_cap_emi_sens!$BI$14:$BI$21, "Not found", 0),"Missing")</f>
        <v>0</v>
      </c>
    </row>
    <row r="47" spans="1:22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937.6719896718173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40.40030087174118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4.4595712132799594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47.862202711048191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  <c r="U47" s="5" cm="1">
        <f t="array" ref="U47">_xlfn.SWITCH(F47,"R",_xlfn.XLOOKUP(E47&amp;"|"&amp;B47,
        Calculate_cap_emi_sens!$I$14:$I$21&amp;"|"&amp;Calculate_cap_emi_sens!$L$14:$L$21,
        Calculate_cap_emi_sens!$AX$14:$AX$21, "Not found", 0),"Rb",_xlfn.XLOOKUP(E47&amp;"|"&amp;B47,
        Calculate_cap_emi_sens!$I$14:$I$21&amp;"|"&amp;Calculate_cap_emi_sens!$L$14:$L$21,
        Calculate_cap_emi_sens!$AZ$14:$AZ$21, "Not found", 0),"Rl",_xlfn.XLOOKUP(E47&amp;"|"&amp;B47,
        Calculate_cap_emi_sens!$I$14:$I$21&amp;"|"&amp;Calculate_cap_emi_sens!$L$14:$L$21,
        Calculate_cap_emi_sens!$BA$14:$BA$21, "Not found", 0),"HP",_xlfn.XLOOKUP(E47&amp;"|"&amp;B47,
        Calculate_cap_emi_sens!$I$14:$I$21&amp;"|"&amp;Calculate_cap_emi_sens!$L$14:$L$21,
        Calculate_cap_emi_sens!$AY$14:$AY$21, "Not found", 0),"HPl",_xlfn.XLOOKUP(E47&amp;"|"&amp;B47,
        Calculate_cap_emi_sens!$I$14:$I$21&amp;"|"&amp;Calculate_cap_emi_sens!$L$14:$L$21,
        Calculate_cap_emi_sens!$BB$14:$BB$21, "Not found", 0),"Missing")</f>
        <v>47.862202711048191</v>
      </c>
      <c r="V47" s="5" cm="1">
        <f t="array" ref="V47">_xlfn.SWITCH(F47,"R",_xlfn.XLOOKUP(E47&amp;"|"&amp;B47,
        Calculate_cap_emi_sens!$I$14:$I$21&amp;"|"&amp;Calculate_cap_emi_sens!$L$14:$L$21,
        Calculate_cap_emi_sens!$BE$14:$BE$21, "Not found", 0),"Rb",_xlfn.XLOOKUP(E47&amp;"|"&amp;B47,
        Calculate_cap_emi_sens!$I$14:$I$21&amp;"|"&amp;Calculate_cap_emi_sens!$L$14:$L$21,
        Calculate_cap_emi_sens!$BG$14:$BG$21, "Not found", 0),"Rl",_xlfn.XLOOKUP(E47&amp;"|"&amp;B47,
        Calculate_cap_emi_sens!$I$14:$I$21&amp;"|"&amp;Calculate_cap_emi_sens!$L$14:$L$21,
        Calculate_cap_emi_sens!$BH$14:$BH$21, "Not found", 0),"HP",_xlfn.XLOOKUP(E47&amp;"|"&amp;B47,
        Calculate_cap_emi_sens!$I$14:$I$21&amp;"|"&amp;Calculate_cap_emi_sens!$L$14:$L$21,
        Calculate_cap_emi_sens!$BF$14:$BF$21, "Not found", 0),"HPl",_xlfn.XLOOKUP(E47&amp;"|"&amp;B47,
        Calculate_cap_emi_sens!$I$14:$I$21&amp;"|"&amp;Calculate_cap_emi_sens!$L$14:$L$21,
        Calculate_cap_emi_sens!$BI$14:$BI$21, "Not found", 0),"Missing")</f>
        <v>0</v>
      </c>
    </row>
    <row r="48" spans="1:22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885.7263913124857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37.396488708847059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4.3406258301138019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44.331785755438688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  <c r="U48" s="5" cm="1">
        <f t="array" ref="U48">_xlfn.SWITCH(F48,"R",_xlfn.XLOOKUP(E48&amp;"|"&amp;B48,
        Calculate_cap_emi_sens!$I$14:$I$21&amp;"|"&amp;Calculate_cap_emi_sens!$L$14:$L$21,
        Calculate_cap_emi_sens!$AX$14:$AX$21, "Not found", 0),"Rb",_xlfn.XLOOKUP(E48&amp;"|"&amp;B48,
        Calculate_cap_emi_sens!$I$14:$I$21&amp;"|"&amp;Calculate_cap_emi_sens!$L$14:$L$21,
        Calculate_cap_emi_sens!$AZ$14:$AZ$21, "Not found", 0),"Rl",_xlfn.XLOOKUP(E48&amp;"|"&amp;B48,
        Calculate_cap_emi_sens!$I$14:$I$21&amp;"|"&amp;Calculate_cap_emi_sens!$L$14:$L$21,
        Calculate_cap_emi_sens!$BA$14:$BA$21, "Not found", 0),"HP",_xlfn.XLOOKUP(E48&amp;"|"&amp;B48,
        Calculate_cap_emi_sens!$I$14:$I$21&amp;"|"&amp;Calculate_cap_emi_sens!$L$14:$L$21,
        Calculate_cap_emi_sens!$AY$14:$AY$21, "Not found", 0),"HPl",_xlfn.XLOOKUP(E48&amp;"|"&amp;B48,
        Calculate_cap_emi_sens!$I$14:$I$21&amp;"|"&amp;Calculate_cap_emi_sens!$L$14:$L$21,
        Calculate_cap_emi_sens!$BB$14:$BB$21, "Not found", 0),"Missing")</f>
        <v>44.331785755438688</v>
      </c>
      <c r="V48" s="5" cm="1">
        <f t="array" ref="V48">_xlfn.SWITCH(F48,"R",_xlfn.XLOOKUP(E48&amp;"|"&amp;B48,
        Calculate_cap_emi_sens!$I$14:$I$21&amp;"|"&amp;Calculate_cap_emi_sens!$L$14:$L$21,
        Calculate_cap_emi_sens!$BE$14:$BE$21, "Not found", 0),"Rb",_xlfn.XLOOKUP(E48&amp;"|"&amp;B48,
        Calculate_cap_emi_sens!$I$14:$I$21&amp;"|"&amp;Calculate_cap_emi_sens!$L$14:$L$21,
        Calculate_cap_emi_sens!$BG$14:$BG$21, "Not found", 0),"Rl",_xlfn.XLOOKUP(E48&amp;"|"&amp;B48,
        Calculate_cap_emi_sens!$I$14:$I$21&amp;"|"&amp;Calculate_cap_emi_sens!$L$14:$L$21,
        Calculate_cap_emi_sens!$BH$14:$BH$21, "Not found", 0),"HP",_xlfn.XLOOKUP(E48&amp;"|"&amp;B48,
        Calculate_cap_emi_sens!$I$14:$I$21&amp;"|"&amp;Calculate_cap_emi_sens!$L$14:$L$21,
        Calculate_cap_emi_sens!$BF$14:$BF$21, "Not found", 0),"HPl",_xlfn.XLOOKUP(E48&amp;"|"&amp;B48,
        Calculate_cap_emi_sens!$I$14:$I$21&amp;"|"&amp;Calculate_cap_emi_sens!$L$14:$L$21,
        Calculate_cap_emi_sens!$BI$14:$BI$21, "Not found", 0),"Missing")</f>
        <v>0</v>
      </c>
    </row>
    <row r="49" spans="1:22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885.7263913124857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37.396488708847059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4.3406258301138019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44.331785755438688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  <c r="U49" s="5" cm="1">
        <f t="array" ref="U49">_xlfn.SWITCH(F49,"R",_xlfn.XLOOKUP(E49&amp;"|"&amp;B49,
        Calculate_cap_emi_sens!$I$14:$I$21&amp;"|"&amp;Calculate_cap_emi_sens!$L$14:$L$21,
        Calculate_cap_emi_sens!$AX$14:$AX$21, "Not found", 0),"Rb",_xlfn.XLOOKUP(E49&amp;"|"&amp;B49,
        Calculate_cap_emi_sens!$I$14:$I$21&amp;"|"&amp;Calculate_cap_emi_sens!$L$14:$L$21,
        Calculate_cap_emi_sens!$AZ$14:$AZ$21, "Not found", 0),"Rl",_xlfn.XLOOKUP(E49&amp;"|"&amp;B49,
        Calculate_cap_emi_sens!$I$14:$I$21&amp;"|"&amp;Calculate_cap_emi_sens!$L$14:$L$21,
        Calculate_cap_emi_sens!$BA$14:$BA$21, "Not found", 0),"HP",_xlfn.XLOOKUP(E49&amp;"|"&amp;B49,
        Calculate_cap_emi_sens!$I$14:$I$21&amp;"|"&amp;Calculate_cap_emi_sens!$L$14:$L$21,
        Calculate_cap_emi_sens!$AY$14:$AY$21, "Not found", 0),"HPl",_xlfn.XLOOKUP(E49&amp;"|"&amp;B49,
        Calculate_cap_emi_sens!$I$14:$I$21&amp;"|"&amp;Calculate_cap_emi_sens!$L$14:$L$21,
        Calculate_cap_emi_sens!$BB$14:$BB$21, "Not found", 0),"Missing")</f>
        <v>44.331785755438688</v>
      </c>
      <c r="V49" s="5" cm="1">
        <f t="array" ref="V49">_xlfn.SWITCH(F49,"R",_xlfn.XLOOKUP(E49&amp;"|"&amp;B49,
        Calculate_cap_emi_sens!$I$14:$I$21&amp;"|"&amp;Calculate_cap_emi_sens!$L$14:$L$21,
        Calculate_cap_emi_sens!$BE$14:$BE$21, "Not found", 0),"Rb",_xlfn.XLOOKUP(E49&amp;"|"&amp;B49,
        Calculate_cap_emi_sens!$I$14:$I$21&amp;"|"&amp;Calculate_cap_emi_sens!$L$14:$L$21,
        Calculate_cap_emi_sens!$BG$14:$BG$21, "Not found", 0),"Rl",_xlfn.XLOOKUP(E49&amp;"|"&amp;B49,
        Calculate_cap_emi_sens!$I$14:$I$21&amp;"|"&amp;Calculate_cap_emi_sens!$L$14:$L$21,
        Calculate_cap_emi_sens!$BH$14:$BH$21, "Not found", 0),"HP",_xlfn.XLOOKUP(E49&amp;"|"&amp;B49,
        Calculate_cap_emi_sens!$I$14:$I$21&amp;"|"&amp;Calculate_cap_emi_sens!$L$14:$L$21,
        Calculate_cap_emi_sens!$BF$14:$BF$21, "Not found", 0),"HPl",_xlfn.XLOOKUP(E49&amp;"|"&amp;B49,
        Calculate_cap_emi_sens!$I$14:$I$21&amp;"|"&amp;Calculate_cap_emi_sens!$L$14:$L$21,
        Calculate_cap_emi_sens!$BI$14:$BI$21, "Not found", 0),"Missing")</f>
        <v>0</v>
      </c>
    </row>
    <row r="50" spans="1:22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36.844294649192022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92.156538464117645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284.43346129999998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1321.8995572588235</v>
      </c>
      <c r="U50" s="5" cm="1">
        <f t="array" ref="U50">_xlfn.SWITCH(F50,"R",_xlfn.XLOOKUP(E50&amp;"|"&amp;B50,
        Calculate_cap_emi_sens!$I$14:$I$21&amp;"|"&amp;Calculate_cap_emi_sens!$L$14:$L$21,
        Calculate_cap_emi_sens!$AX$14:$AX$21, "Not found", 0),"Rb",_xlfn.XLOOKUP(E50&amp;"|"&amp;B50,
        Calculate_cap_emi_sens!$I$14:$I$21&amp;"|"&amp;Calculate_cap_emi_sens!$L$14:$L$21,
        Calculate_cap_emi_sens!$AZ$14:$AZ$21, "Not found", 0),"Rl",_xlfn.XLOOKUP(E50&amp;"|"&amp;B50,
        Calculate_cap_emi_sens!$I$14:$I$21&amp;"|"&amp;Calculate_cap_emi_sens!$L$14:$L$21,
        Calculate_cap_emi_sens!$BA$14:$BA$21, "Not found", 0),"HP",_xlfn.XLOOKUP(E50&amp;"|"&amp;B50,
        Calculate_cap_emi_sens!$I$14:$I$21&amp;"|"&amp;Calculate_cap_emi_sens!$L$14:$L$21,
        Calculate_cap_emi_sens!$AY$14:$AY$21, "Not found", 0),"HPl",_xlfn.XLOOKUP(E50&amp;"|"&amp;B50,
        Calculate_cap_emi_sens!$I$14:$I$21&amp;"|"&amp;Calculate_cap_emi_sens!$L$14:$L$21,
        Calculate_cap_emi_sens!$BB$14:$BB$21, "Not found", 0),"Missing")</f>
        <v>107.6106738558843</v>
      </c>
      <c r="V50" s="5" cm="1">
        <f t="array" ref="V50">_xlfn.SWITCH(F50,"R",_xlfn.XLOOKUP(E50&amp;"|"&amp;B50,
        Calculate_cap_emi_sens!$I$14:$I$21&amp;"|"&amp;Calculate_cap_emi_sens!$L$14:$L$21,
        Calculate_cap_emi_sens!$BE$14:$BE$21, "Not found", 0),"Rb",_xlfn.XLOOKUP(E50&amp;"|"&amp;B50,
        Calculate_cap_emi_sens!$I$14:$I$21&amp;"|"&amp;Calculate_cap_emi_sens!$L$14:$L$21,
        Calculate_cap_emi_sens!$BG$14:$BG$21, "Not found", 0),"Rl",_xlfn.XLOOKUP(E50&amp;"|"&amp;B50,
        Calculate_cap_emi_sens!$I$14:$I$21&amp;"|"&amp;Calculate_cap_emi_sens!$L$14:$L$21,
        Calculate_cap_emi_sens!$BH$14:$BH$21, "Not found", 0),"HP",_xlfn.XLOOKUP(E50&amp;"|"&amp;B50,
        Calculate_cap_emi_sens!$I$14:$I$21&amp;"|"&amp;Calculate_cap_emi_sens!$L$14:$L$21,
        Calculate_cap_emi_sens!$BF$14:$BF$21, "Not found", 0),"HPl",_xlfn.XLOOKUP(E50&amp;"|"&amp;B50,
        Calculate_cap_emi_sens!$I$14:$I$21&amp;"|"&amp;Calculate_cap_emi_sens!$L$14:$L$21,
        Calculate_cap_emi_sens!$BI$14:$BI$21, "Not found", 0),"Missing")</f>
        <v>637.9788783253241</v>
      </c>
    </row>
    <row r="51" spans="1:22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36.844294649192022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92.156538464117645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284.43346129999998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1321.8995572588235</v>
      </c>
      <c r="U51" s="5" cm="1">
        <f t="array" ref="U51">_xlfn.SWITCH(F51,"R",_xlfn.XLOOKUP(E51&amp;"|"&amp;B51,
        Calculate_cap_emi_sens!$I$14:$I$21&amp;"|"&amp;Calculate_cap_emi_sens!$L$14:$L$21,
        Calculate_cap_emi_sens!$AX$14:$AX$21, "Not found", 0),"Rb",_xlfn.XLOOKUP(E51&amp;"|"&amp;B51,
        Calculate_cap_emi_sens!$I$14:$I$21&amp;"|"&amp;Calculate_cap_emi_sens!$L$14:$L$21,
        Calculate_cap_emi_sens!$AZ$14:$AZ$21, "Not found", 0),"Rl",_xlfn.XLOOKUP(E51&amp;"|"&amp;B51,
        Calculate_cap_emi_sens!$I$14:$I$21&amp;"|"&amp;Calculate_cap_emi_sens!$L$14:$L$21,
        Calculate_cap_emi_sens!$BA$14:$BA$21, "Not found", 0),"HP",_xlfn.XLOOKUP(E51&amp;"|"&amp;B51,
        Calculate_cap_emi_sens!$I$14:$I$21&amp;"|"&amp;Calculate_cap_emi_sens!$L$14:$L$21,
        Calculate_cap_emi_sens!$AY$14:$AY$21, "Not found", 0),"HPl",_xlfn.XLOOKUP(E51&amp;"|"&amp;B51,
        Calculate_cap_emi_sens!$I$14:$I$21&amp;"|"&amp;Calculate_cap_emi_sens!$L$14:$L$21,
        Calculate_cap_emi_sens!$BB$14:$BB$21, "Not found", 0),"Missing")</f>
        <v>107.6106738558843</v>
      </c>
      <c r="V51" s="5" cm="1">
        <f t="array" ref="V51">_xlfn.SWITCH(F51,"R",_xlfn.XLOOKUP(E51&amp;"|"&amp;B51,
        Calculate_cap_emi_sens!$I$14:$I$21&amp;"|"&amp;Calculate_cap_emi_sens!$L$14:$L$21,
        Calculate_cap_emi_sens!$BE$14:$BE$21, "Not found", 0),"Rb",_xlfn.XLOOKUP(E51&amp;"|"&amp;B51,
        Calculate_cap_emi_sens!$I$14:$I$21&amp;"|"&amp;Calculate_cap_emi_sens!$L$14:$L$21,
        Calculate_cap_emi_sens!$BG$14:$BG$21, "Not found", 0),"Rl",_xlfn.XLOOKUP(E51&amp;"|"&amp;B51,
        Calculate_cap_emi_sens!$I$14:$I$21&amp;"|"&amp;Calculate_cap_emi_sens!$L$14:$L$21,
        Calculate_cap_emi_sens!$BH$14:$BH$21, "Not found", 0),"HP",_xlfn.XLOOKUP(E51&amp;"|"&amp;B51,
        Calculate_cap_emi_sens!$I$14:$I$21&amp;"|"&amp;Calculate_cap_emi_sens!$L$14:$L$21,
        Calculate_cap_emi_sens!$BF$14:$BF$21, "Not found", 0),"HPl",_xlfn.XLOOKUP(E51&amp;"|"&amp;B51,
        Calculate_cap_emi_sens!$I$14:$I$21&amp;"|"&amp;Calculate_cap_emi_sens!$L$14:$L$21,
        Calculate_cap_emi_sens!$BI$14:$BI$21, "Not found", 0),"Missing")</f>
        <v>637.9788783253241</v>
      </c>
    </row>
    <row r="52" spans="1:22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27.448470358391585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76.312009027058821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241.32799335294118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1264.174085135294</v>
      </c>
      <c r="U52" s="5" cm="1">
        <f t="array" ref="U52">_xlfn.SWITCH(F52,"R",_xlfn.XLOOKUP(E52&amp;"|"&amp;B52,
        Calculate_cap_emi_sens!$I$14:$I$21&amp;"|"&amp;Calculate_cap_emi_sens!$L$14:$L$21,
        Calculate_cap_emi_sens!$AX$14:$AX$21, "Not found", 0),"Rb",_xlfn.XLOOKUP(E52&amp;"|"&amp;B52,
        Calculate_cap_emi_sens!$I$14:$I$21&amp;"|"&amp;Calculate_cap_emi_sens!$L$14:$L$21,
        Calculate_cap_emi_sens!$AZ$14:$AZ$21, "Not found", 0),"Rl",_xlfn.XLOOKUP(E52&amp;"|"&amp;B52,
        Calculate_cap_emi_sens!$I$14:$I$21&amp;"|"&amp;Calculate_cap_emi_sens!$L$14:$L$21,
        Calculate_cap_emi_sens!$BA$14:$BA$21, "Not found", 0),"HP",_xlfn.XLOOKUP(E52&amp;"|"&amp;B52,
        Calculate_cap_emi_sens!$I$14:$I$21&amp;"|"&amp;Calculate_cap_emi_sens!$L$14:$L$21,
        Calculate_cap_emi_sens!$AY$14:$AY$21, "Not found", 0),"HPl",_xlfn.XLOOKUP(E52&amp;"|"&amp;B52,
        Calculate_cap_emi_sens!$I$14:$I$21&amp;"|"&amp;Calculate_cap_emi_sens!$L$14:$L$21,
        Calculate_cap_emi_sens!$BB$14:$BB$21, "Not found", 0),"Missing")</f>
        <v>85.718207813127265</v>
      </c>
      <c r="V52" s="5" cm="1">
        <f t="array" ref="V52">_xlfn.SWITCH(F52,"R",_xlfn.XLOOKUP(E52&amp;"|"&amp;B52,
        Calculate_cap_emi_sens!$I$14:$I$21&amp;"|"&amp;Calculate_cap_emi_sens!$L$14:$L$21,
        Calculate_cap_emi_sens!$BE$14:$BE$21, "Not found", 0),"Rb",_xlfn.XLOOKUP(E52&amp;"|"&amp;B52,
        Calculate_cap_emi_sens!$I$14:$I$21&amp;"|"&amp;Calculate_cap_emi_sens!$L$14:$L$21,
        Calculate_cap_emi_sens!$BG$14:$BG$21, "Not found", 0),"Rl",_xlfn.XLOOKUP(E52&amp;"|"&amp;B52,
        Calculate_cap_emi_sens!$I$14:$I$21&amp;"|"&amp;Calculate_cap_emi_sens!$L$14:$L$21,
        Calculate_cap_emi_sens!$BH$14:$BH$21, "Not found", 0),"HP",_xlfn.XLOOKUP(E52&amp;"|"&amp;B52,
        Calculate_cap_emi_sens!$I$14:$I$21&amp;"|"&amp;Calculate_cap_emi_sens!$L$14:$L$21,
        Calculate_cap_emi_sens!$BF$14:$BF$21, "Not found", 0),"HPl",_xlfn.XLOOKUP(E52&amp;"|"&amp;B52,
        Calculate_cap_emi_sens!$I$14:$I$21&amp;"|"&amp;Calculate_cap_emi_sens!$L$14:$L$21,
        Calculate_cap_emi_sens!$BI$14:$BI$21, "Not found", 0),"Missing")</f>
        <v>668.95320796057968</v>
      </c>
    </row>
    <row r="53" spans="1:22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27.448470358391585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76.312009027058821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241.32799335294118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1264.174085135294</v>
      </c>
      <c r="U53" s="5" cm="1">
        <f t="array" ref="U53">_xlfn.SWITCH(F53,"R",_xlfn.XLOOKUP(E53&amp;"|"&amp;B53,
        Calculate_cap_emi_sens!$I$14:$I$21&amp;"|"&amp;Calculate_cap_emi_sens!$L$14:$L$21,
        Calculate_cap_emi_sens!$AX$14:$AX$21, "Not found", 0),"Rb",_xlfn.XLOOKUP(E53&amp;"|"&amp;B53,
        Calculate_cap_emi_sens!$I$14:$I$21&amp;"|"&amp;Calculate_cap_emi_sens!$L$14:$L$21,
        Calculate_cap_emi_sens!$AZ$14:$AZ$21, "Not found", 0),"Rl",_xlfn.XLOOKUP(E53&amp;"|"&amp;B53,
        Calculate_cap_emi_sens!$I$14:$I$21&amp;"|"&amp;Calculate_cap_emi_sens!$L$14:$L$21,
        Calculate_cap_emi_sens!$BA$14:$BA$21, "Not found", 0),"HP",_xlfn.XLOOKUP(E53&amp;"|"&amp;B53,
        Calculate_cap_emi_sens!$I$14:$I$21&amp;"|"&amp;Calculate_cap_emi_sens!$L$14:$L$21,
        Calculate_cap_emi_sens!$AY$14:$AY$21, "Not found", 0),"HPl",_xlfn.XLOOKUP(E53&amp;"|"&amp;B53,
        Calculate_cap_emi_sens!$I$14:$I$21&amp;"|"&amp;Calculate_cap_emi_sens!$L$14:$L$21,
        Calculate_cap_emi_sens!$BB$14:$BB$21, "Not found", 0),"Missing")</f>
        <v>85.718207813127265</v>
      </c>
      <c r="V53" s="5" cm="1">
        <f t="array" ref="V53">_xlfn.SWITCH(F53,"R",_xlfn.XLOOKUP(E53&amp;"|"&amp;B53,
        Calculate_cap_emi_sens!$I$14:$I$21&amp;"|"&amp;Calculate_cap_emi_sens!$L$14:$L$21,
        Calculate_cap_emi_sens!$BE$14:$BE$21, "Not found", 0),"Rb",_xlfn.XLOOKUP(E53&amp;"|"&amp;B53,
        Calculate_cap_emi_sens!$I$14:$I$21&amp;"|"&amp;Calculate_cap_emi_sens!$L$14:$L$21,
        Calculate_cap_emi_sens!$BG$14:$BG$21, "Not found", 0),"Rl",_xlfn.XLOOKUP(E53&amp;"|"&amp;B53,
        Calculate_cap_emi_sens!$I$14:$I$21&amp;"|"&amp;Calculate_cap_emi_sens!$L$14:$L$21,
        Calculate_cap_emi_sens!$BH$14:$BH$21, "Not found", 0),"HP",_xlfn.XLOOKUP(E53&amp;"|"&amp;B53,
        Calculate_cap_emi_sens!$I$14:$I$21&amp;"|"&amp;Calculate_cap_emi_sens!$L$14:$L$21,
        Calculate_cap_emi_sens!$BF$14:$BF$21, "Not found", 0),"HPl",_xlfn.XLOOKUP(E53&amp;"|"&amp;B53,
        Calculate_cap_emi_sens!$I$14:$I$21&amp;"|"&amp;Calculate_cap_emi_sens!$L$14:$L$21,
        Calculate_cap_emi_sens!$BI$14:$BI$21, "Not found", 0),"Missing")</f>
        <v>668.95320796057968</v>
      </c>
    </row>
    <row r="54" spans="1:22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44.044790198347627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141.5319972952941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371.34623669411764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1993.5191578235294</v>
      </c>
      <c r="U54" s="5" cm="1">
        <f t="array" ref="U54">_xlfn.SWITCH(F54,"R",_xlfn.XLOOKUP(E54&amp;"|"&amp;B54,
        Calculate_cap_emi_sens!$I$14:$I$21&amp;"|"&amp;Calculate_cap_emi_sens!$L$14:$L$21,
        Calculate_cap_emi_sens!$AX$14:$AX$21, "Not found", 0),"Rb",_xlfn.XLOOKUP(E54&amp;"|"&amp;B54,
        Calculate_cap_emi_sens!$I$14:$I$21&amp;"|"&amp;Calculate_cap_emi_sens!$L$14:$L$21,
        Calculate_cap_emi_sens!$AZ$14:$AZ$21, "Not found", 0),"Rl",_xlfn.XLOOKUP(E54&amp;"|"&amp;B54,
        Calculate_cap_emi_sens!$I$14:$I$21&amp;"|"&amp;Calculate_cap_emi_sens!$L$14:$L$21,
        Calculate_cap_emi_sens!$BA$14:$BA$21, "Not found", 0),"HP",_xlfn.XLOOKUP(E54&amp;"|"&amp;B54,
        Calculate_cap_emi_sens!$I$14:$I$21&amp;"|"&amp;Calculate_cap_emi_sens!$L$14:$L$21,
        Calculate_cap_emi_sens!$AY$14:$AY$21, "Not found", 0),"HPl",_xlfn.XLOOKUP(E54&amp;"|"&amp;B54,
        Calculate_cap_emi_sens!$I$14:$I$21&amp;"|"&amp;Calculate_cap_emi_sens!$L$14:$L$21,
        Calculate_cap_emi_sens!$BB$14:$BB$21, "Not found", 0),"Missing")</f>
        <v>119.17050807353138</v>
      </c>
      <c r="V54" s="5" cm="1">
        <f t="array" ref="V54">_xlfn.SWITCH(F54,"R",_xlfn.XLOOKUP(E54&amp;"|"&amp;B54,
        Calculate_cap_emi_sens!$I$14:$I$21&amp;"|"&amp;Calculate_cap_emi_sens!$L$14:$L$21,
        Calculate_cap_emi_sens!$BE$14:$BE$21, "Not found", 0),"Rb",_xlfn.XLOOKUP(E54&amp;"|"&amp;B54,
        Calculate_cap_emi_sens!$I$14:$I$21&amp;"|"&amp;Calculate_cap_emi_sens!$L$14:$L$21,
        Calculate_cap_emi_sens!$BG$14:$BG$21, "Not found", 0),"Rl",_xlfn.XLOOKUP(E54&amp;"|"&amp;B54,
        Calculate_cap_emi_sens!$I$14:$I$21&amp;"|"&amp;Calculate_cap_emi_sens!$L$14:$L$21,
        Calculate_cap_emi_sens!$BH$14:$BH$21, "Not found", 0),"HP",_xlfn.XLOOKUP(E54&amp;"|"&amp;B54,
        Calculate_cap_emi_sens!$I$14:$I$21&amp;"|"&amp;Calculate_cap_emi_sens!$L$14:$L$21,
        Calculate_cap_emi_sens!$BF$14:$BF$21, "Not found", 0),"HPl",_xlfn.XLOOKUP(E54&amp;"|"&amp;B54,
        Calculate_cap_emi_sens!$I$14:$I$21&amp;"|"&amp;Calculate_cap_emi_sens!$L$14:$L$21,
        Calculate_cap_emi_sens!$BI$14:$BI$21, "Not found", 0),"Missing")</f>
        <v>1055.1278906547359</v>
      </c>
    </row>
    <row r="55" spans="1:22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44.044790198347627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141.5319972952941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371.34623669411764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1993.5191578235294</v>
      </c>
      <c r="U55" s="5" cm="1">
        <f t="array" ref="U55">_xlfn.SWITCH(F55,"R",_xlfn.XLOOKUP(E55&amp;"|"&amp;B55,
        Calculate_cap_emi_sens!$I$14:$I$21&amp;"|"&amp;Calculate_cap_emi_sens!$L$14:$L$21,
        Calculate_cap_emi_sens!$AX$14:$AX$21, "Not found", 0),"Rb",_xlfn.XLOOKUP(E55&amp;"|"&amp;B55,
        Calculate_cap_emi_sens!$I$14:$I$21&amp;"|"&amp;Calculate_cap_emi_sens!$L$14:$L$21,
        Calculate_cap_emi_sens!$AZ$14:$AZ$21, "Not found", 0),"Rl",_xlfn.XLOOKUP(E55&amp;"|"&amp;B55,
        Calculate_cap_emi_sens!$I$14:$I$21&amp;"|"&amp;Calculate_cap_emi_sens!$L$14:$L$21,
        Calculate_cap_emi_sens!$BA$14:$BA$21, "Not found", 0),"HP",_xlfn.XLOOKUP(E55&amp;"|"&amp;B55,
        Calculate_cap_emi_sens!$I$14:$I$21&amp;"|"&amp;Calculate_cap_emi_sens!$L$14:$L$21,
        Calculate_cap_emi_sens!$AY$14:$AY$21, "Not found", 0),"HPl",_xlfn.XLOOKUP(E55&amp;"|"&amp;B55,
        Calculate_cap_emi_sens!$I$14:$I$21&amp;"|"&amp;Calculate_cap_emi_sens!$L$14:$L$21,
        Calculate_cap_emi_sens!$BB$14:$BB$21, "Not found", 0),"Missing")</f>
        <v>119.17050807353138</v>
      </c>
      <c r="V55" s="5" cm="1">
        <f t="array" ref="V55">_xlfn.SWITCH(F55,"R",_xlfn.XLOOKUP(E55&amp;"|"&amp;B55,
        Calculate_cap_emi_sens!$I$14:$I$21&amp;"|"&amp;Calculate_cap_emi_sens!$L$14:$L$21,
        Calculate_cap_emi_sens!$BE$14:$BE$21, "Not found", 0),"Rb",_xlfn.XLOOKUP(E55&amp;"|"&amp;B55,
        Calculate_cap_emi_sens!$I$14:$I$21&amp;"|"&amp;Calculate_cap_emi_sens!$L$14:$L$21,
        Calculate_cap_emi_sens!$BG$14:$BG$21, "Not found", 0),"Rl",_xlfn.XLOOKUP(E55&amp;"|"&amp;B55,
        Calculate_cap_emi_sens!$I$14:$I$21&amp;"|"&amp;Calculate_cap_emi_sens!$L$14:$L$21,
        Calculate_cap_emi_sens!$BH$14:$BH$21, "Not found", 0),"HP",_xlfn.XLOOKUP(E55&amp;"|"&amp;B55,
        Calculate_cap_emi_sens!$I$14:$I$21&amp;"|"&amp;Calculate_cap_emi_sens!$L$14:$L$21,
        Calculate_cap_emi_sens!$BF$14:$BF$21, "Not found", 0),"HPl",_xlfn.XLOOKUP(E55&amp;"|"&amp;B55,
        Calculate_cap_emi_sens!$I$14:$I$21&amp;"|"&amp;Calculate_cap_emi_sens!$L$14:$L$21,
        Calculate_cap_emi_sens!$BI$14:$BI$21, "Not found", 0),"Missing")</f>
        <v>1055.1278906547359</v>
      </c>
    </row>
    <row r="56" spans="1:22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38.205238593685706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107.93553843882353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335.21034629411764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1912.7034968999999</v>
      </c>
      <c r="U56" s="5" cm="1">
        <f t="array" ref="U56">_xlfn.SWITCH(F56,"R",_xlfn.XLOOKUP(E56&amp;"|"&amp;B56,
        Calculate_cap_emi_sens!$I$14:$I$21&amp;"|"&amp;Calculate_cap_emi_sens!$L$14:$L$21,
        Calculate_cap_emi_sens!$AX$14:$AX$21, "Not found", 0),"Rb",_xlfn.XLOOKUP(E56&amp;"|"&amp;B56,
        Calculate_cap_emi_sens!$I$14:$I$21&amp;"|"&amp;Calculate_cap_emi_sens!$L$14:$L$21,
        Calculate_cap_emi_sens!$AZ$14:$AZ$21, "Not found", 0),"Rl",_xlfn.XLOOKUP(E56&amp;"|"&amp;B56,
        Calculate_cap_emi_sens!$I$14:$I$21&amp;"|"&amp;Calculate_cap_emi_sens!$L$14:$L$21,
        Calculate_cap_emi_sens!$BA$14:$BA$21, "Not found", 0),"HP",_xlfn.XLOOKUP(E56&amp;"|"&amp;B56,
        Calculate_cap_emi_sens!$I$14:$I$21&amp;"|"&amp;Calculate_cap_emi_sens!$L$14:$L$21,
        Calculate_cap_emi_sens!$AY$14:$AY$21, "Not found", 0),"HPl",_xlfn.XLOOKUP(E56&amp;"|"&amp;B56,
        Calculate_cap_emi_sens!$I$14:$I$21&amp;"|"&amp;Calculate_cap_emi_sens!$L$14:$L$21,
        Calculate_cap_emi_sens!$BB$14:$BB$21, "Not found", 0),"Missing")</f>
        <v>104.24761957783315</v>
      </c>
      <c r="V56" s="5" cm="1">
        <f t="array" ref="V56">_xlfn.SWITCH(F56,"R",_xlfn.XLOOKUP(E56&amp;"|"&amp;B56,
        Calculate_cap_emi_sens!$I$14:$I$21&amp;"|"&amp;Calculate_cap_emi_sens!$L$14:$L$21,
        Calculate_cap_emi_sens!$BE$14:$BE$21, "Not found", 0),"Rb",_xlfn.XLOOKUP(E56&amp;"|"&amp;B56,
        Calculate_cap_emi_sens!$I$14:$I$21&amp;"|"&amp;Calculate_cap_emi_sens!$L$14:$L$21,
        Calculate_cap_emi_sens!$BG$14:$BG$21, "Not found", 0),"Rl",_xlfn.XLOOKUP(E56&amp;"|"&amp;B56,
        Calculate_cap_emi_sens!$I$14:$I$21&amp;"|"&amp;Calculate_cap_emi_sens!$L$14:$L$21,
        Calculate_cap_emi_sens!$BH$14:$BH$21, "Not found", 0),"HP",_xlfn.XLOOKUP(E56&amp;"|"&amp;B56,
        Calculate_cap_emi_sens!$I$14:$I$21&amp;"|"&amp;Calculate_cap_emi_sens!$L$14:$L$21,
        Calculate_cap_emi_sens!$BF$14:$BF$21, "Not found", 0),"HPl",_xlfn.XLOOKUP(E56&amp;"|"&amp;B56,
        Calculate_cap_emi_sens!$I$14:$I$21&amp;"|"&amp;Calculate_cap_emi_sens!$L$14:$L$21,
        Calculate_cap_emi_sens!$BI$14:$BI$21, "Not found", 0),"Missing")</f>
        <v>1063.0120314899914</v>
      </c>
    </row>
    <row r="57" spans="1:22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38.205238593685706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107.93553843882353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335.21034629411764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1912.7034968999999</v>
      </c>
      <c r="U57" s="5" cm="1">
        <f t="array" ref="U57">_xlfn.SWITCH(F57,"R",_xlfn.XLOOKUP(E57&amp;"|"&amp;B57,
        Calculate_cap_emi_sens!$I$14:$I$21&amp;"|"&amp;Calculate_cap_emi_sens!$L$14:$L$21,
        Calculate_cap_emi_sens!$AX$14:$AX$21, "Not found", 0),"Rb",_xlfn.XLOOKUP(E57&amp;"|"&amp;B57,
        Calculate_cap_emi_sens!$I$14:$I$21&amp;"|"&amp;Calculate_cap_emi_sens!$L$14:$L$21,
        Calculate_cap_emi_sens!$AZ$14:$AZ$21, "Not found", 0),"Rl",_xlfn.XLOOKUP(E57&amp;"|"&amp;B57,
        Calculate_cap_emi_sens!$I$14:$I$21&amp;"|"&amp;Calculate_cap_emi_sens!$L$14:$L$21,
        Calculate_cap_emi_sens!$BA$14:$BA$21, "Not found", 0),"HP",_xlfn.XLOOKUP(E57&amp;"|"&amp;B57,
        Calculate_cap_emi_sens!$I$14:$I$21&amp;"|"&amp;Calculate_cap_emi_sens!$L$14:$L$21,
        Calculate_cap_emi_sens!$AY$14:$AY$21, "Not found", 0),"HPl",_xlfn.XLOOKUP(E57&amp;"|"&amp;B57,
        Calculate_cap_emi_sens!$I$14:$I$21&amp;"|"&amp;Calculate_cap_emi_sens!$L$14:$L$21,
        Calculate_cap_emi_sens!$BB$14:$BB$21, "Not found", 0),"Missing")</f>
        <v>104.24761957783315</v>
      </c>
      <c r="V57" s="5" cm="1">
        <f t="array" ref="V57">_xlfn.SWITCH(F57,"R",_xlfn.XLOOKUP(E57&amp;"|"&amp;B57,
        Calculate_cap_emi_sens!$I$14:$I$21&amp;"|"&amp;Calculate_cap_emi_sens!$L$14:$L$21,
        Calculate_cap_emi_sens!$BE$14:$BE$21, "Not found", 0),"Rb",_xlfn.XLOOKUP(E57&amp;"|"&amp;B57,
        Calculate_cap_emi_sens!$I$14:$I$21&amp;"|"&amp;Calculate_cap_emi_sens!$L$14:$L$21,
        Calculate_cap_emi_sens!$BG$14:$BG$21, "Not found", 0),"Rl",_xlfn.XLOOKUP(E57&amp;"|"&amp;B57,
        Calculate_cap_emi_sens!$I$14:$I$21&amp;"|"&amp;Calculate_cap_emi_sens!$L$14:$L$21,
        Calculate_cap_emi_sens!$BH$14:$BH$21, "Not found", 0),"HP",_xlfn.XLOOKUP(E57&amp;"|"&amp;B57,
        Calculate_cap_emi_sens!$I$14:$I$21&amp;"|"&amp;Calculate_cap_emi_sens!$L$14:$L$21,
        Calculate_cap_emi_sens!$BF$14:$BF$21, "Not found", 0),"HPl",_xlfn.XLOOKUP(E57&amp;"|"&amp;B57,
        Calculate_cap_emi_sens!$I$14:$I$21&amp;"|"&amp;Calculate_cap_emi_sens!$L$14:$L$21,
        Calculate_cap_emi_sens!$BI$14:$BI$21, "Not found", 0),"Missing")</f>
        <v>1063.0120314899914</v>
      </c>
    </row>
    <row r="58" spans="1:22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51.02573656116072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123.72560905764705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517.20850679411762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1648.0642522235294</v>
      </c>
      <c r="U58" s="5" cm="1">
        <f t="array" ref="U58">_xlfn.SWITCH(F58,"R",_xlfn.XLOOKUP(E58&amp;"|"&amp;B58,
        Calculate_cap_emi_sens!$I$14:$I$21&amp;"|"&amp;Calculate_cap_emi_sens!$L$14:$L$21,
        Calculate_cap_emi_sens!$AX$14:$AX$21, "Not found", 0),"Rb",_xlfn.XLOOKUP(E58&amp;"|"&amp;B58,
        Calculate_cap_emi_sens!$I$14:$I$21&amp;"|"&amp;Calculate_cap_emi_sens!$L$14:$L$21,
        Calculate_cap_emi_sens!$AZ$14:$AZ$21, "Not found", 0),"Rl",_xlfn.XLOOKUP(E58&amp;"|"&amp;B58,
        Calculate_cap_emi_sens!$I$14:$I$21&amp;"|"&amp;Calculate_cap_emi_sens!$L$14:$L$21,
        Calculate_cap_emi_sens!$BA$14:$BA$21, "Not found", 0),"HP",_xlfn.XLOOKUP(E58&amp;"|"&amp;B58,
        Calculate_cap_emi_sens!$I$14:$I$21&amp;"|"&amp;Calculate_cap_emi_sens!$L$14:$L$21,
        Calculate_cap_emi_sens!$AY$14:$AY$21, "Not found", 0),"HPl",_xlfn.XLOOKUP(E58&amp;"|"&amp;B58,
        Calculate_cap_emi_sens!$I$14:$I$21&amp;"|"&amp;Calculate_cap_emi_sens!$L$14:$L$21,
        Calculate_cap_emi_sens!$BB$14:$BB$21, "Not found", 0),"Missing")</f>
        <v>340.38571935000198</v>
      </c>
      <c r="V58" s="5" cm="1">
        <f t="array" ref="V58">_xlfn.SWITCH(F58,"R",_xlfn.XLOOKUP(E58&amp;"|"&amp;B58,
        Calculate_cap_emi_sens!$I$14:$I$21&amp;"|"&amp;Calculate_cap_emi_sens!$L$14:$L$21,
        Calculate_cap_emi_sens!$BE$14:$BE$21, "Not found", 0),"Rb",_xlfn.XLOOKUP(E58&amp;"|"&amp;B58,
        Calculate_cap_emi_sens!$I$14:$I$21&amp;"|"&amp;Calculate_cap_emi_sens!$L$14:$L$21,
        Calculate_cap_emi_sens!$BG$14:$BG$21, "Not found", 0),"Rl",_xlfn.XLOOKUP(E58&amp;"|"&amp;B58,
        Calculate_cap_emi_sens!$I$14:$I$21&amp;"|"&amp;Calculate_cap_emi_sens!$L$14:$L$21,
        Calculate_cap_emi_sens!$BH$14:$BH$21, "Not found", 0),"HP",_xlfn.XLOOKUP(E58&amp;"|"&amp;B58,
        Calculate_cap_emi_sens!$I$14:$I$21&amp;"|"&amp;Calculate_cap_emi_sens!$L$14:$L$21,
        Calculate_cap_emi_sens!$BF$14:$BF$21, "Not found", 0),"HPl",_xlfn.XLOOKUP(E58&amp;"|"&amp;B58,
        Calculate_cap_emi_sens!$I$14:$I$21&amp;"|"&amp;Calculate_cap_emi_sens!$L$14:$L$21,
        Calculate_cap_emi_sens!$BI$14:$BI$21, "Not found", 0),"Missing")</f>
        <v>964.14357329002996</v>
      </c>
    </row>
    <row r="59" spans="1:22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51.02573656116072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123.72560905764705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517.20850679411762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1648.0642522235294</v>
      </c>
      <c r="U59" s="5" cm="1">
        <f t="array" ref="U59">_xlfn.SWITCH(F59,"R",_xlfn.XLOOKUP(E59&amp;"|"&amp;B59,
        Calculate_cap_emi_sens!$I$14:$I$21&amp;"|"&amp;Calculate_cap_emi_sens!$L$14:$L$21,
        Calculate_cap_emi_sens!$AX$14:$AX$21, "Not found", 0),"Rb",_xlfn.XLOOKUP(E59&amp;"|"&amp;B59,
        Calculate_cap_emi_sens!$I$14:$I$21&amp;"|"&amp;Calculate_cap_emi_sens!$L$14:$L$21,
        Calculate_cap_emi_sens!$AZ$14:$AZ$21, "Not found", 0),"Rl",_xlfn.XLOOKUP(E59&amp;"|"&amp;B59,
        Calculate_cap_emi_sens!$I$14:$I$21&amp;"|"&amp;Calculate_cap_emi_sens!$L$14:$L$21,
        Calculate_cap_emi_sens!$BA$14:$BA$21, "Not found", 0),"HP",_xlfn.XLOOKUP(E59&amp;"|"&amp;B59,
        Calculate_cap_emi_sens!$I$14:$I$21&amp;"|"&amp;Calculate_cap_emi_sens!$L$14:$L$21,
        Calculate_cap_emi_sens!$AY$14:$AY$21, "Not found", 0),"HPl",_xlfn.XLOOKUP(E59&amp;"|"&amp;B59,
        Calculate_cap_emi_sens!$I$14:$I$21&amp;"|"&amp;Calculate_cap_emi_sens!$L$14:$L$21,
        Calculate_cap_emi_sens!$BB$14:$BB$21, "Not found", 0),"Missing")</f>
        <v>340.38571935000198</v>
      </c>
      <c r="V59" s="5" cm="1">
        <f t="array" ref="V59">_xlfn.SWITCH(F59,"R",_xlfn.XLOOKUP(E59&amp;"|"&amp;B59,
        Calculate_cap_emi_sens!$I$14:$I$21&amp;"|"&amp;Calculate_cap_emi_sens!$L$14:$L$21,
        Calculate_cap_emi_sens!$BE$14:$BE$21, "Not found", 0),"Rb",_xlfn.XLOOKUP(E59&amp;"|"&amp;B59,
        Calculate_cap_emi_sens!$I$14:$I$21&amp;"|"&amp;Calculate_cap_emi_sens!$L$14:$L$21,
        Calculate_cap_emi_sens!$BG$14:$BG$21, "Not found", 0),"Rl",_xlfn.XLOOKUP(E59&amp;"|"&amp;B59,
        Calculate_cap_emi_sens!$I$14:$I$21&amp;"|"&amp;Calculate_cap_emi_sens!$L$14:$L$21,
        Calculate_cap_emi_sens!$BH$14:$BH$21, "Not found", 0),"HP",_xlfn.XLOOKUP(E59&amp;"|"&amp;B59,
        Calculate_cap_emi_sens!$I$14:$I$21&amp;"|"&amp;Calculate_cap_emi_sens!$L$14:$L$21,
        Calculate_cap_emi_sens!$BF$14:$BF$21, "Not found", 0),"HPl",_xlfn.XLOOKUP(E59&amp;"|"&amp;B59,
        Calculate_cap_emi_sens!$I$14:$I$21&amp;"|"&amp;Calculate_cap_emi_sens!$L$14:$L$21,
        Calculate_cap_emi_sens!$BI$14:$BI$21, "Not found", 0),"Missing")</f>
        <v>964.14357329002996</v>
      </c>
    </row>
    <row r="60" spans="1:22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28.282692018395689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81.111503154705872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246.49026335294118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1275.7191796588236</v>
      </c>
      <c r="U60" s="5" cm="1">
        <f t="array" ref="U60">_xlfn.SWITCH(F60,"R",_xlfn.XLOOKUP(E60&amp;"|"&amp;B60,
        Calculate_cap_emi_sens!$I$14:$I$21&amp;"|"&amp;Calculate_cap_emi_sens!$L$14:$L$21,
        Calculate_cap_emi_sens!$AX$14:$AX$21, "Not found", 0),"Rb",_xlfn.XLOOKUP(E60&amp;"|"&amp;B60,
        Calculate_cap_emi_sens!$I$14:$I$21&amp;"|"&amp;Calculate_cap_emi_sens!$L$14:$L$21,
        Calculate_cap_emi_sens!$AZ$14:$AZ$21, "Not found", 0),"Rl",_xlfn.XLOOKUP(E60&amp;"|"&amp;B60,
        Calculate_cap_emi_sens!$I$14:$I$21&amp;"|"&amp;Calculate_cap_emi_sens!$L$14:$L$21,
        Calculate_cap_emi_sens!$BA$14:$BA$21, "Not found", 0),"HP",_xlfn.XLOOKUP(E60&amp;"|"&amp;B60,
        Calculate_cap_emi_sens!$I$14:$I$21&amp;"|"&amp;Calculate_cap_emi_sens!$L$14:$L$21,
        Calculate_cap_emi_sens!$AY$14:$AY$21, "Not found", 0),"HPl",_xlfn.XLOOKUP(E60&amp;"|"&amp;B60,
        Calculate_cap_emi_sens!$I$14:$I$21&amp;"|"&amp;Calculate_cap_emi_sens!$L$14:$L$21,
        Calculate_cap_emi_sens!$BB$14:$BB$21, "Not found", 0),"Missing")</f>
        <v>84.802527835086607</v>
      </c>
      <c r="V60" s="5" cm="1">
        <f t="array" ref="V60">_xlfn.SWITCH(F60,"R",_xlfn.XLOOKUP(E60&amp;"|"&amp;B60,
        Calculate_cap_emi_sens!$I$14:$I$21&amp;"|"&amp;Calculate_cap_emi_sens!$L$14:$L$21,
        Calculate_cap_emi_sens!$BE$14:$BE$21, "Not found", 0),"Rb",_xlfn.XLOOKUP(E60&amp;"|"&amp;B60,
        Calculate_cap_emi_sens!$I$14:$I$21&amp;"|"&amp;Calculate_cap_emi_sens!$L$14:$L$21,
        Calculate_cap_emi_sens!$BG$14:$BG$21, "Not found", 0),"Rl",_xlfn.XLOOKUP(E60&amp;"|"&amp;B60,
        Calculate_cap_emi_sens!$I$14:$I$21&amp;"|"&amp;Calculate_cap_emi_sens!$L$14:$L$21,
        Calculate_cap_emi_sens!$BH$14:$BH$21, "Not found", 0),"HP",_xlfn.XLOOKUP(E60&amp;"|"&amp;B60,
        Calculate_cap_emi_sens!$I$14:$I$21&amp;"|"&amp;Calculate_cap_emi_sens!$L$14:$L$21,
        Calculate_cap_emi_sens!$BF$14:$BF$21, "Not found", 0),"HPl",_xlfn.XLOOKUP(E60&amp;"|"&amp;B60,
        Calculate_cap_emi_sens!$I$14:$I$21&amp;"|"&amp;Calculate_cap_emi_sens!$L$14:$L$21,
        Calculate_cap_emi_sens!$BI$14:$BI$21, "Not found", 0),"Missing")</f>
        <v>655.08403247253227</v>
      </c>
    </row>
    <row r="61" spans="1:22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28.282692018395689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81.111503154705872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246.49026335294118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1275.7191796588236</v>
      </c>
      <c r="U61" s="5" cm="1">
        <f t="array" ref="U61">_xlfn.SWITCH(F61,"R",_xlfn.XLOOKUP(E61&amp;"|"&amp;B61,
        Calculate_cap_emi_sens!$I$14:$I$21&amp;"|"&amp;Calculate_cap_emi_sens!$L$14:$L$21,
        Calculate_cap_emi_sens!$AX$14:$AX$21, "Not found", 0),"Rb",_xlfn.XLOOKUP(E61&amp;"|"&amp;B61,
        Calculate_cap_emi_sens!$I$14:$I$21&amp;"|"&amp;Calculate_cap_emi_sens!$L$14:$L$21,
        Calculate_cap_emi_sens!$AZ$14:$AZ$21, "Not found", 0),"Rl",_xlfn.XLOOKUP(E61&amp;"|"&amp;B61,
        Calculate_cap_emi_sens!$I$14:$I$21&amp;"|"&amp;Calculate_cap_emi_sens!$L$14:$L$21,
        Calculate_cap_emi_sens!$BA$14:$BA$21, "Not found", 0),"HP",_xlfn.XLOOKUP(E61&amp;"|"&amp;B61,
        Calculate_cap_emi_sens!$I$14:$I$21&amp;"|"&amp;Calculate_cap_emi_sens!$L$14:$L$21,
        Calculate_cap_emi_sens!$AY$14:$AY$21, "Not found", 0),"HPl",_xlfn.XLOOKUP(E61&amp;"|"&amp;B61,
        Calculate_cap_emi_sens!$I$14:$I$21&amp;"|"&amp;Calculate_cap_emi_sens!$L$14:$L$21,
        Calculate_cap_emi_sens!$BB$14:$BB$21, "Not found", 0),"Missing")</f>
        <v>84.802527835086607</v>
      </c>
      <c r="V61" s="5" cm="1">
        <f t="array" ref="V61">_xlfn.SWITCH(F61,"R",_xlfn.XLOOKUP(E61&amp;"|"&amp;B61,
        Calculate_cap_emi_sens!$I$14:$I$21&amp;"|"&amp;Calculate_cap_emi_sens!$L$14:$L$21,
        Calculate_cap_emi_sens!$BE$14:$BE$21, "Not found", 0),"Rb",_xlfn.XLOOKUP(E61&amp;"|"&amp;B61,
        Calculate_cap_emi_sens!$I$14:$I$21&amp;"|"&amp;Calculate_cap_emi_sens!$L$14:$L$21,
        Calculate_cap_emi_sens!$BG$14:$BG$21, "Not found", 0),"Rl",_xlfn.XLOOKUP(E61&amp;"|"&amp;B61,
        Calculate_cap_emi_sens!$I$14:$I$21&amp;"|"&amp;Calculate_cap_emi_sens!$L$14:$L$21,
        Calculate_cap_emi_sens!$BH$14:$BH$21, "Not found", 0),"HP",_xlfn.XLOOKUP(E61&amp;"|"&amp;B61,
        Calculate_cap_emi_sens!$I$14:$I$21&amp;"|"&amp;Calculate_cap_emi_sens!$L$14:$L$21,
        Calculate_cap_emi_sens!$BF$14:$BF$21, "Not found", 0),"HPl",_xlfn.XLOOKUP(E61&amp;"|"&amp;B61,
        Calculate_cap_emi_sens!$I$14:$I$21&amp;"|"&amp;Calculate_cap_emi_sens!$L$14:$L$21,
        Calculate_cap_emi_sens!$BI$14:$BI$21, "Not found", 0),"Missing")</f>
        <v>655.08403247253227</v>
      </c>
    </row>
    <row r="62" spans="1:22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60.377585760448525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139.00695024176468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470.33892924705879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1732.9191469058824</v>
      </c>
      <c r="U62" s="5" cm="1">
        <f t="array" ref="U62">_xlfn.SWITCH(F62,"R",_xlfn.XLOOKUP(E62&amp;"|"&amp;B62,
        Calculate_cap_emi_sens!$I$14:$I$21&amp;"|"&amp;Calculate_cap_emi_sens!$L$14:$L$21,
        Calculate_cap_emi_sens!$AX$14:$AX$21, "Not found", 0),"Rb",_xlfn.XLOOKUP(E62&amp;"|"&amp;B62,
        Calculate_cap_emi_sens!$I$14:$I$21&amp;"|"&amp;Calculate_cap_emi_sens!$L$14:$L$21,
        Calculate_cap_emi_sens!$AZ$14:$AZ$21, "Not found", 0),"Rl",_xlfn.XLOOKUP(E62&amp;"|"&amp;B62,
        Calculate_cap_emi_sens!$I$14:$I$21&amp;"|"&amp;Calculate_cap_emi_sens!$L$14:$L$21,
        Calculate_cap_emi_sens!$BA$14:$BA$21, "Not found", 0),"HP",_xlfn.XLOOKUP(E62&amp;"|"&amp;B62,
        Calculate_cap_emi_sens!$I$14:$I$21&amp;"|"&amp;Calculate_cap_emi_sens!$L$14:$L$21,
        Calculate_cap_emi_sens!$AY$14:$AY$21, "Not found", 0),"HPl",_xlfn.XLOOKUP(E62&amp;"|"&amp;B62,
        Calculate_cap_emi_sens!$I$14:$I$21&amp;"|"&amp;Calculate_cap_emi_sens!$L$14:$L$21,
        Calculate_cap_emi_sens!$BB$14:$BB$21, "Not found", 0),"Missing")</f>
        <v>293.51614180294314</v>
      </c>
      <c r="V62" s="5" cm="1">
        <f t="array" ref="V62">_xlfn.SWITCH(F62,"R",_xlfn.XLOOKUP(E62&amp;"|"&amp;B62,
        Calculate_cap_emi_sens!$I$14:$I$21&amp;"|"&amp;Calculate_cap_emi_sens!$L$14:$L$21,
        Calculate_cap_emi_sens!$BE$14:$BE$21, "Not found", 0),"Rb",_xlfn.XLOOKUP(E62&amp;"|"&amp;B62,
        Calculate_cap_emi_sens!$I$14:$I$21&amp;"|"&amp;Calculate_cap_emi_sens!$L$14:$L$21,
        Calculate_cap_emi_sens!$BG$14:$BG$21, "Not found", 0),"Rl",_xlfn.XLOOKUP(E62&amp;"|"&amp;B62,
        Calculate_cap_emi_sens!$I$14:$I$21&amp;"|"&amp;Calculate_cap_emi_sens!$L$14:$L$21,
        Calculate_cap_emi_sens!$BH$14:$BH$21, "Not found", 0),"HP",_xlfn.XLOOKUP(E62&amp;"|"&amp;B62,
        Calculate_cap_emi_sens!$I$14:$I$21&amp;"|"&amp;Calculate_cap_emi_sens!$L$14:$L$21,
        Calculate_cap_emi_sens!$BF$14:$BF$21, "Not found", 0),"HPl",_xlfn.XLOOKUP(E62&amp;"|"&amp;B62,
        Calculate_cap_emi_sens!$I$14:$I$21&amp;"|"&amp;Calculate_cap_emi_sens!$L$14:$L$21,
        Calculate_cap_emi_sens!$BI$14:$BI$21, "Not found", 0),"Missing")</f>
        <v>1048.998467972383</v>
      </c>
    </row>
    <row r="63" spans="1:22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60.377585760448525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139.00695024176468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470.33892924705879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1732.9191469058824</v>
      </c>
      <c r="U63" s="5" cm="1">
        <f t="array" ref="U63">_xlfn.SWITCH(F63,"R",_xlfn.XLOOKUP(E63&amp;"|"&amp;B63,
        Calculate_cap_emi_sens!$I$14:$I$21&amp;"|"&amp;Calculate_cap_emi_sens!$L$14:$L$21,
        Calculate_cap_emi_sens!$AX$14:$AX$21, "Not found", 0),"Rb",_xlfn.XLOOKUP(E63&amp;"|"&amp;B63,
        Calculate_cap_emi_sens!$I$14:$I$21&amp;"|"&amp;Calculate_cap_emi_sens!$L$14:$L$21,
        Calculate_cap_emi_sens!$AZ$14:$AZ$21, "Not found", 0),"Rl",_xlfn.XLOOKUP(E63&amp;"|"&amp;B63,
        Calculate_cap_emi_sens!$I$14:$I$21&amp;"|"&amp;Calculate_cap_emi_sens!$L$14:$L$21,
        Calculate_cap_emi_sens!$BA$14:$BA$21, "Not found", 0),"HP",_xlfn.XLOOKUP(E63&amp;"|"&amp;B63,
        Calculate_cap_emi_sens!$I$14:$I$21&amp;"|"&amp;Calculate_cap_emi_sens!$L$14:$L$21,
        Calculate_cap_emi_sens!$AY$14:$AY$21, "Not found", 0),"HPl",_xlfn.XLOOKUP(E63&amp;"|"&amp;B63,
        Calculate_cap_emi_sens!$I$14:$I$21&amp;"|"&amp;Calculate_cap_emi_sens!$L$14:$L$21,
        Calculate_cap_emi_sens!$BB$14:$BB$21, "Not found", 0),"Missing")</f>
        <v>293.51614180294314</v>
      </c>
      <c r="V63" s="5" cm="1">
        <f t="array" ref="V63">_xlfn.SWITCH(F63,"R",_xlfn.XLOOKUP(E63&amp;"|"&amp;B63,
        Calculate_cap_emi_sens!$I$14:$I$21&amp;"|"&amp;Calculate_cap_emi_sens!$L$14:$L$21,
        Calculate_cap_emi_sens!$BE$14:$BE$21, "Not found", 0),"Rb",_xlfn.XLOOKUP(E63&amp;"|"&amp;B63,
        Calculate_cap_emi_sens!$I$14:$I$21&amp;"|"&amp;Calculate_cap_emi_sens!$L$14:$L$21,
        Calculate_cap_emi_sens!$BG$14:$BG$21, "Not found", 0),"Rl",_xlfn.XLOOKUP(E63&amp;"|"&amp;B63,
        Calculate_cap_emi_sens!$I$14:$I$21&amp;"|"&amp;Calculate_cap_emi_sens!$L$14:$L$21,
        Calculate_cap_emi_sens!$BH$14:$BH$21, "Not found", 0),"HP",_xlfn.XLOOKUP(E63&amp;"|"&amp;B63,
        Calculate_cap_emi_sens!$I$14:$I$21&amp;"|"&amp;Calculate_cap_emi_sens!$L$14:$L$21,
        Calculate_cap_emi_sens!$BF$14:$BF$21, "Not found", 0),"HPl",_xlfn.XLOOKUP(E63&amp;"|"&amp;B63,
        Calculate_cap_emi_sens!$I$14:$I$21&amp;"|"&amp;Calculate_cap_emi_sens!$L$14:$L$21,
        Calculate_cap_emi_sens!$BI$14:$BI$21, "Not found", 0),"Missing")</f>
        <v>1048.998467972383</v>
      </c>
    </row>
    <row r="64" spans="1:22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43.21056854141689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136.73250316764705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366.18396669411766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1981.9740634235295</v>
      </c>
      <c r="U64" s="5" cm="1">
        <f t="array" ref="U64">_xlfn.SWITCH(F64,"R",_xlfn.XLOOKUP(E64&amp;"|"&amp;B64,
        Calculate_cap_emi_sens!$I$14:$I$21&amp;"|"&amp;Calculate_cap_emi_sens!$L$14:$L$21,
        Calculate_cap_emi_sens!$AX$14:$AX$21, "Not found", 0),"Rb",_xlfn.XLOOKUP(E64&amp;"|"&amp;B64,
        Calculate_cap_emi_sens!$I$14:$I$21&amp;"|"&amp;Calculate_cap_emi_sens!$L$14:$L$21,
        Calculate_cap_emi_sens!$AZ$14:$AZ$21, "Not found", 0),"Rl",_xlfn.XLOOKUP(E64&amp;"|"&amp;B64,
        Calculate_cap_emi_sens!$I$14:$I$21&amp;"|"&amp;Calculate_cap_emi_sens!$L$14:$L$21,
        Calculate_cap_emi_sens!$BA$14:$BA$21, "Not found", 0),"HP",_xlfn.XLOOKUP(E64&amp;"|"&amp;B64,
        Calculate_cap_emi_sens!$I$14:$I$21&amp;"|"&amp;Calculate_cap_emi_sens!$L$14:$L$21,
        Calculate_cap_emi_sens!$AY$14:$AY$21, "Not found", 0),"HPl",_xlfn.XLOOKUP(E64&amp;"|"&amp;B64,
        Calculate_cap_emi_sens!$I$14:$I$21&amp;"|"&amp;Calculate_cap_emi_sens!$L$14:$L$21,
        Calculate_cap_emi_sens!$BB$14:$BB$21, "Not found", 0),"Missing")</f>
        <v>114.00823807353137</v>
      </c>
      <c r="V64" s="5" cm="1">
        <f t="array" ref="V64">_xlfn.SWITCH(F64,"R",_xlfn.XLOOKUP(E64&amp;"|"&amp;B64,
        Calculate_cap_emi_sens!$I$14:$I$21&amp;"|"&amp;Calculate_cap_emi_sens!$L$14:$L$21,
        Calculate_cap_emi_sens!$BE$14:$BE$21, "Not found", 0),"Rb",_xlfn.XLOOKUP(E64&amp;"|"&amp;B64,
        Calculate_cap_emi_sens!$I$14:$I$21&amp;"|"&amp;Calculate_cap_emi_sens!$L$14:$L$21,
        Calculate_cap_emi_sens!$BG$14:$BG$21, "Not found", 0),"Rl",_xlfn.XLOOKUP(E64&amp;"|"&amp;B64,
        Calculate_cap_emi_sens!$I$14:$I$21&amp;"|"&amp;Calculate_cap_emi_sens!$L$14:$L$21,
        Calculate_cap_emi_sens!$BH$14:$BH$21, "Not found", 0),"HP",_xlfn.XLOOKUP(E64&amp;"|"&amp;B64,
        Calculate_cap_emi_sens!$I$14:$I$21&amp;"|"&amp;Calculate_cap_emi_sens!$L$14:$L$21,
        Calculate_cap_emi_sens!$BF$14:$BF$21, "Not found", 0),"HPl",_xlfn.XLOOKUP(E64&amp;"|"&amp;B64,
        Calculate_cap_emi_sens!$I$14:$I$21&amp;"|"&amp;Calculate_cap_emi_sens!$L$14:$L$21,
        Calculate_cap_emi_sens!$BI$14:$BI$21, "Not found", 0),"Missing")</f>
        <v>1043.582796254736</v>
      </c>
    </row>
    <row r="65" spans="1:22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43.21056854141689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136.73250316764705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366.18396669411766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1981.9740634235295</v>
      </c>
      <c r="U65" s="5" cm="1">
        <f t="array" ref="U65">_xlfn.SWITCH(F65,"R",_xlfn.XLOOKUP(E65&amp;"|"&amp;B65,
        Calculate_cap_emi_sens!$I$14:$I$21&amp;"|"&amp;Calculate_cap_emi_sens!$L$14:$L$21,
        Calculate_cap_emi_sens!$AX$14:$AX$21, "Not found", 0),"Rb",_xlfn.XLOOKUP(E65&amp;"|"&amp;B65,
        Calculate_cap_emi_sens!$I$14:$I$21&amp;"|"&amp;Calculate_cap_emi_sens!$L$14:$L$21,
        Calculate_cap_emi_sens!$AZ$14:$AZ$21, "Not found", 0),"Rl",_xlfn.XLOOKUP(E65&amp;"|"&amp;B65,
        Calculate_cap_emi_sens!$I$14:$I$21&amp;"|"&amp;Calculate_cap_emi_sens!$L$14:$L$21,
        Calculate_cap_emi_sens!$BA$14:$BA$21, "Not found", 0),"HP",_xlfn.XLOOKUP(E65&amp;"|"&amp;B65,
        Calculate_cap_emi_sens!$I$14:$I$21&amp;"|"&amp;Calculate_cap_emi_sens!$L$14:$L$21,
        Calculate_cap_emi_sens!$AY$14:$AY$21, "Not found", 0),"HPl",_xlfn.XLOOKUP(E65&amp;"|"&amp;B65,
        Calculate_cap_emi_sens!$I$14:$I$21&amp;"|"&amp;Calculate_cap_emi_sens!$L$14:$L$21,
        Calculate_cap_emi_sens!$BB$14:$BB$21, "Not found", 0),"Missing")</f>
        <v>114.00823807353137</v>
      </c>
      <c r="V65" s="5" cm="1">
        <f t="array" ref="V65">_xlfn.SWITCH(F65,"R",_xlfn.XLOOKUP(E65&amp;"|"&amp;B65,
        Calculate_cap_emi_sens!$I$14:$I$21&amp;"|"&amp;Calculate_cap_emi_sens!$L$14:$L$21,
        Calculate_cap_emi_sens!$BE$14:$BE$21, "Not found", 0),"Rb",_xlfn.XLOOKUP(E65&amp;"|"&amp;B65,
        Calculate_cap_emi_sens!$I$14:$I$21&amp;"|"&amp;Calculate_cap_emi_sens!$L$14:$L$21,
        Calculate_cap_emi_sens!$BG$14:$BG$21, "Not found", 0),"Rl",_xlfn.XLOOKUP(E65&amp;"|"&amp;B65,
        Calculate_cap_emi_sens!$I$14:$I$21&amp;"|"&amp;Calculate_cap_emi_sens!$L$14:$L$21,
        Calculate_cap_emi_sens!$BH$14:$BH$21, "Not found", 0),"HP",_xlfn.XLOOKUP(E65&amp;"|"&amp;B65,
        Calculate_cap_emi_sens!$I$14:$I$21&amp;"|"&amp;Calculate_cap_emi_sens!$L$14:$L$21,
        Calculate_cap_emi_sens!$BF$14:$BF$21, "Not found", 0),"HPl",_xlfn.XLOOKUP(E65&amp;"|"&amp;B65,
        Calculate_cap_emi_sens!$I$14:$I$21&amp;"|"&amp;Calculate_cap_emi_sens!$L$14:$L$21,
        Calculate_cap_emi_sens!$BI$14:$BI$21, "Not found", 0),"Missing")</f>
        <v>1043.582796254736</v>
      </c>
    </row>
    <row r="66" spans="1:22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20.862810413897904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68.562420817058822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173.13346129999999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673.37014549411765</v>
      </c>
      <c r="U66" s="5" cm="1">
        <f t="array" ref="U66">_xlfn.SWITCH(F66,"R",_xlfn.XLOOKUP(E66&amp;"|"&amp;B66,
        Calculate_cap_emi_sens!$I$14:$I$21&amp;"|"&amp;Calculate_cap_emi_sens!$L$14:$L$21,
        Calculate_cap_emi_sens!$AX$14:$AX$21, "Not found", 0),"Rb",_xlfn.XLOOKUP(E66&amp;"|"&amp;B66,
        Calculate_cap_emi_sens!$I$14:$I$21&amp;"|"&amp;Calculate_cap_emi_sens!$L$14:$L$21,
        Calculate_cap_emi_sens!$AZ$14:$AZ$21, "Not found", 0),"Rl",_xlfn.XLOOKUP(E66&amp;"|"&amp;B66,
        Calculate_cap_emi_sens!$I$14:$I$21&amp;"|"&amp;Calculate_cap_emi_sens!$L$14:$L$21,
        Calculate_cap_emi_sens!$BA$14:$BA$21, "Not found", 0),"HP",_xlfn.XLOOKUP(E66&amp;"|"&amp;B66,
        Calculate_cap_emi_sens!$I$14:$I$21&amp;"|"&amp;Calculate_cap_emi_sens!$L$14:$L$21,
        Calculate_cap_emi_sens!$AY$14:$AY$21, "Not found", 0),"HPl",_xlfn.XLOOKUP(E66&amp;"|"&amp;B66,
        Calculate_cap_emi_sens!$I$14:$I$21&amp;"|"&amp;Calculate_cap_emi_sens!$L$14:$L$21,
        Calculate_cap_emi_sens!$BB$14:$BB$21, "Not found", 0),"Missing")</f>
        <v>70.42832091470784</v>
      </c>
      <c r="V66" s="5" cm="1">
        <f t="array" ref="V66">_xlfn.SWITCH(F66,"R",_xlfn.XLOOKUP(E66&amp;"|"&amp;B66,
        Calculate_cap_emi_sens!$I$14:$I$21&amp;"|"&amp;Calculate_cap_emi_sens!$L$14:$L$21,
        Calculate_cap_emi_sens!$BE$14:$BE$21, "Not found", 0),"Rb",_xlfn.XLOOKUP(E66&amp;"|"&amp;B66,
        Calculate_cap_emi_sens!$I$14:$I$21&amp;"|"&amp;Calculate_cap_emi_sens!$L$14:$L$21,
        Calculate_cap_emi_sens!$BG$14:$BG$21, "Not found", 0),"Rl",_xlfn.XLOOKUP(E66&amp;"|"&amp;B66,
        Calculate_cap_emi_sens!$I$14:$I$21&amp;"|"&amp;Calculate_cap_emi_sens!$L$14:$L$21,
        Calculate_cap_emi_sens!$BH$14:$BH$21, "Not found", 0),"HP",_xlfn.XLOOKUP(E66&amp;"|"&amp;B66,
        Calculate_cap_emi_sens!$I$14:$I$21&amp;"|"&amp;Calculate_cap_emi_sens!$L$14:$L$21,
        Calculate_cap_emi_sens!$BF$14:$BF$21, "Not found", 0),"HPl",_xlfn.XLOOKUP(E66&amp;"|"&amp;B66,
        Calculate_cap_emi_sens!$I$14:$I$21&amp;"|"&amp;Calculate_cap_emi_sens!$L$14:$L$21,
        Calculate_cap_emi_sens!$BI$14:$BI$21, "Not found", 0),"Missing")</f>
        <v>243.92005479591236</v>
      </c>
    </row>
    <row r="67" spans="1:22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20.862810413897904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68.562420817058822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173.13346129999999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673.37014549411765</v>
      </c>
      <c r="U67" s="5" cm="1">
        <f t="array" ref="U67">_xlfn.SWITCH(F67,"R",_xlfn.XLOOKUP(E67&amp;"|"&amp;B67,
        Calculate_cap_emi_sens!$I$14:$I$21&amp;"|"&amp;Calculate_cap_emi_sens!$L$14:$L$21,
        Calculate_cap_emi_sens!$AX$14:$AX$21, "Not found", 0),"Rb",_xlfn.XLOOKUP(E67&amp;"|"&amp;B67,
        Calculate_cap_emi_sens!$I$14:$I$21&amp;"|"&amp;Calculate_cap_emi_sens!$L$14:$L$21,
        Calculate_cap_emi_sens!$AZ$14:$AZ$21, "Not found", 0),"Rl",_xlfn.XLOOKUP(E67&amp;"|"&amp;B67,
        Calculate_cap_emi_sens!$I$14:$I$21&amp;"|"&amp;Calculate_cap_emi_sens!$L$14:$L$21,
        Calculate_cap_emi_sens!$BA$14:$BA$21, "Not found", 0),"HP",_xlfn.XLOOKUP(E67&amp;"|"&amp;B67,
        Calculate_cap_emi_sens!$I$14:$I$21&amp;"|"&amp;Calculate_cap_emi_sens!$L$14:$L$21,
        Calculate_cap_emi_sens!$AY$14:$AY$21, "Not found", 0),"HPl",_xlfn.XLOOKUP(E67&amp;"|"&amp;B67,
        Calculate_cap_emi_sens!$I$14:$I$21&amp;"|"&amp;Calculate_cap_emi_sens!$L$14:$L$21,
        Calculate_cap_emi_sens!$BB$14:$BB$21, "Not found", 0),"Missing")</f>
        <v>70.42832091470784</v>
      </c>
      <c r="V67" s="5" cm="1">
        <f t="array" ref="V67">_xlfn.SWITCH(F67,"R",_xlfn.XLOOKUP(E67&amp;"|"&amp;B67,
        Calculate_cap_emi_sens!$I$14:$I$21&amp;"|"&amp;Calculate_cap_emi_sens!$L$14:$L$21,
        Calculate_cap_emi_sens!$BE$14:$BE$21, "Not found", 0),"Rb",_xlfn.XLOOKUP(E67&amp;"|"&amp;B67,
        Calculate_cap_emi_sens!$I$14:$I$21&amp;"|"&amp;Calculate_cap_emi_sens!$L$14:$L$21,
        Calculate_cap_emi_sens!$BG$14:$BG$21, "Not found", 0),"Rl",_xlfn.XLOOKUP(E67&amp;"|"&amp;B67,
        Calculate_cap_emi_sens!$I$14:$I$21&amp;"|"&amp;Calculate_cap_emi_sens!$L$14:$L$21,
        Calculate_cap_emi_sens!$BH$14:$BH$21, "Not found", 0),"HP",_xlfn.XLOOKUP(E67&amp;"|"&amp;B67,
        Calculate_cap_emi_sens!$I$14:$I$21&amp;"|"&amp;Calculate_cap_emi_sens!$L$14:$L$21,
        Calculate_cap_emi_sens!$BF$14:$BF$21, "Not found", 0),"HPl",_xlfn.XLOOKUP(E67&amp;"|"&amp;B67,
        Calculate_cap_emi_sens!$I$14:$I$21&amp;"|"&amp;Calculate_cap_emi_sens!$L$14:$L$21,
        Calculate_cap_emi_sens!$BI$14:$BI$21, "Not found", 0),"Missing")</f>
        <v>243.92005479591236</v>
      </c>
    </row>
    <row r="68" spans="1:22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16.691702123097468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44.564950203529413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147.32211100000001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615.64467337058818</v>
      </c>
      <c r="U68" s="5" cm="1">
        <f t="array" ref="U68">_xlfn.SWITCH(F68,"R",_xlfn.XLOOKUP(E68&amp;"|"&amp;B68,
        Calculate_cap_emi_sens!$I$14:$I$21&amp;"|"&amp;Calculate_cap_emi_sens!$L$14:$L$21,
        Calculate_cap_emi_sens!$AX$14:$AX$21, "Not found", 0),"Rb",_xlfn.XLOOKUP(E68&amp;"|"&amp;B68,
        Calculate_cap_emi_sens!$I$14:$I$21&amp;"|"&amp;Calculate_cap_emi_sens!$L$14:$L$21,
        Calculate_cap_emi_sens!$AZ$14:$AZ$21, "Not found", 0),"Rl",_xlfn.XLOOKUP(E68&amp;"|"&amp;B68,
        Calculate_cap_emi_sens!$I$14:$I$21&amp;"|"&amp;Calculate_cap_emi_sens!$L$14:$L$21,
        Calculate_cap_emi_sens!$BA$14:$BA$21, "Not found", 0),"HP",_xlfn.XLOOKUP(E68&amp;"|"&amp;B68,
        Calculate_cap_emi_sens!$I$14:$I$21&amp;"|"&amp;Calculate_cap_emi_sens!$L$14:$L$21,
        Calculate_cap_emi_sens!$AY$14:$AY$21, "Not found", 0),"HPl",_xlfn.XLOOKUP(E68&amp;"|"&amp;B68,
        Calculate_cap_emi_sens!$I$14:$I$21&amp;"|"&amp;Calculate_cap_emi_sens!$L$14:$L$21,
        Calculate_cap_emi_sens!$BB$14:$BB$21, "Not found", 0),"Missing")</f>
        <v>65.829972519009615</v>
      </c>
      <c r="V68" s="5" cm="1">
        <f t="array" ref="V68">_xlfn.SWITCH(F68,"R",_xlfn.XLOOKUP(E68&amp;"|"&amp;B68,
        Calculate_cap_emi_sens!$I$14:$I$21&amp;"|"&amp;Calculate_cap_emi_sens!$L$14:$L$21,
        Calculate_cap_emi_sens!$BE$14:$BE$21, "Not found", 0),"Rb",_xlfn.XLOOKUP(E68&amp;"|"&amp;B68,
        Calculate_cap_emi_sens!$I$14:$I$21&amp;"|"&amp;Calculate_cap_emi_sens!$L$14:$L$21,
        Calculate_cap_emi_sens!$BG$14:$BG$21, "Not found", 0),"Rl",_xlfn.XLOOKUP(E68&amp;"|"&amp;B68,
        Calculate_cap_emi_sens!$I$14:$I$21&amp;"|"&amp;Calculate_cap_emi_sens!$L$14:$L$21,
        Calculate_cap_emi_sens!$BH$14:$BH$21, "Not found", 0),"HP",_xlfn.XLOOKUP(E68&amp;"|"&amp;B68,
        Calculate_cap_emi_sens!$I$14:$I$21&amp;"|"&amp;Calculate_cap_emi_sens!$L$14:$L$21,
        Calculate_cap_emi_sens!$BF$14:$BF$21, "Not found", 0),"HPl",_xlfn.XLOOKUP(E68&amp;"|"&amp;B68,
        Calculate_cap_emi_sens!$I$14:$I$21&amp;"|"&amp;Calculate_cap_emi_sens!$L$14:$L$21,
        Calculate_cap_emi_sens!$BI$14:$BI$21, "Not found", 0),"Missing")</f>
        <v>274.89438443116785</v>
      </c>
    </row>
    <row r="69" spans="1:22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16.691702123097468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44.564950203529413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147.32211100000001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615.64467337058818</v>
      </c>
      <c r="U69" s="5" cm="1">
        <f t="array" ref="U69">_xlfn.SWITCH(F69,"R",_xlfn.XLOOKUP(E69&amp;"|"&amp;B69,
        Calculate_cap_emi_sens!$I$14:$I$21&amp;"|"&amp;Calculate_cap_emi_sens!$L$14:$L$21,
        Calculate_cap_emi_sens!$AX$14:$AX$21, "Not found", 0),"Rb",_xlfn.XLOOKUP(E69&amp;"|"&amp;B69,
        Calculate_cap_emi_sens!$I$14:$I$21&amp;"|"&amp;Calculate_cap_emi_sens!$L$14:$L$21,
        Calculate_cap_emi_sens!$AZ$14:$AZ$21, "Not found", 0),"Rl",_xlfn.XLOOKUP(E69&amp;"|"&amp;B69,
        Calculate_cap_emi_sens!$I$14:$I$21&amp;"|"&amp;Calculate_cap_emi_sens!$L$14:$L$21,
        Calculate_cap_emi_sens!$BA$14:$BA$21, "Not found", 0),"HP",_xlfn.XLOOKUP(E69&amp;"|"&amp;B69,
        Calculate_cap_emi_sens!$I$14:$I$21&amp;"|"&amp;Calculate_cap_emi_sens!$L$14:$L$21,
        Calculate_cap_emi_sens!$AY$14:$AY$21, "Not found", 0),"HPl",_xlfn.XLOOKUP(E69&amp;"|"&amp;B69,
        Calculate_cap_emi_sens!$I$14:$I$21&amp;"|"&amp;Calculate_cap_emi_sens!$L$14:$L$21,
        Calculate_cap_emi_sens!$BB$14:$BB$21, "Not found", 0),"Missing")</f>
        <v>65.829972519009615</v>
      </c>
      <c r="V69" s="5" cm="1">
        <f t="array" ref="V69">_xlfn.SWITCH(F69,"R",_xlfn.XLOOKUP(E69&amp;"|"&amp;B69,
        Calculate_cap_emi_sens!$I$14:$I$21&amp;"|"&amp;Calculate_cap_emi_sens!$L$14:$L$21,
        Calculate_cap_emi_sens!$BE$14:$BE$21, "Not found", 0),"Rb",_xlfn.XLOOKUP(E69&amp;"|"&amp;B69,
        Calculate_cap_emi_sens!$I$14:$I$21&amp;"|"&amp;Calculate_cap_emi_sens!$L$14:$L$21,
        Calculate_cap_emi_sens!$BG$14:$BG$21, "Not found", 0),"Rl",_xlfn.XLOOKUP(E69&amp;"|"&amp;B69,
        Calculate_cap_emi_sens!$I$14:$I$21&amp;"|"&amp;Calculate_cap_emi_sens!$L$14:$L$21,
        Calculate_cap_emi_sens!$BH$14:$BH$21, "Not found", 0),"HP",_xlfn.XLOOKUP(E69&amp;"|"&amp;B69,
        Calculate_cap_emi_sens!$I$14:$I$21&amp;"|"&amp;Calculate_cap_emi_sens!$L$14:$L$21,
        Calculate_cap_emi_sens!$BF$14:$BF$21, "Not found", 0),"HPl",_xlfn.XLOOKUP(E69&amp;"|"&amp;B69,
        Calculate_cap_emi_sens!$I$14:$I$21&amp;"|"&amp;Calculate_cap_emi_sens!$L$14:$L$21,
        Calculate_cap_emi_sens!$BI$14:$BI$21, "Not found", 0),"Missing")</f>
        <v>274.89438443116785</v>
      </c>
    </row>
    <row r="70" spans="1:22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22.531253727759392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78.161409059999983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183.4580014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696.46033429411773</v>
      </c>
      <c r="U70" s="5" cm="1">
        <f t="array" ref="U70">_xlfn.SWITCH(F70,"R",_xlfn.XLOOKUP(E70&amp;"|"&amp;B70,
        Calculate_cap_emi_sens!$I$14:$I$21&amp;"|"&amp;Calculate_cap_emi_sens!$L$14:$L$21,
        Calculate_cap_emi_sens!$AX$14:$AX$21, "Not found", 0),"Rb",_xlfn.XLOOKUP(E70&amp;"|"&amp;B70,
        Calculate_cap_emi_sens!$I$14:$I$21&amp;"|"&amp;Calculate_cap_emi_sens!$L$14:$L$21,
        Calculate_cap_emi_sens!$AZ$14:$AZ$21, "Not found", 0),"Rl",_xlfn.XLOOKUP(E70&amp;"|"&amp;B70,
        Calculate_cap_emi_sens!$I$14:$I$21&amp;"|"&amp;Calculate_cap_emi_sens!$L$14:$L$21,
        Calculate_cap_emi_sens!$BA$14:$BA$21, "Not found", 0),"HP",_xlfn.XLOOKUP(E70&amp;"|"&amp;B70,
        Calculate_cap_emi_sens!$I$14:$I$21&amp;"|"&amp;Calculate_cap_emi_sens!$L$14:$L$21,
        Calculate_cap_emi_sens!$AY$14:$AY$21, "Not found", 0),"HPl",_xlfn.XLOOKUP(E70&amp;"|"&amp;B70,
        Calculate_cap_emi_sens!$I$14:$I$21&amp;"|"&amp;Calculate_cap_emi_sens!$L$14:$L$21,
        Calculate_cap_emi_sens!$BB$14:$BB$21, "Not found", 0),"Missing")</f>
        <v>80.752861014707847</v>
      </c>
      <c r="V70" s="5" cm="1">
        <f t="array" ref="V70">_xlfn.SWITCH(F70,"R",_xlfn.XLOOKUP(E70&amp;"|"&amp;B70,
        Calculate_cap_emi_sens!$I$14:$I$21&amp;"|"&amp;Calculate_cap_emi_sens!$L$14:$L$21,
        Calculate_cap_emi_sens!$BE$14:$BE$21, "Not found", 0),"Rb",_xlfn.XLOOKUP(E70&amp;"|"&amp;B70,
        Calculate_cap_emi_sens!$I$14:$I$21&amp;"|"&amp;Calculate_cap_emi_sens!$L$14:$L$21,
        Calculate_cap_emi_sens!$BG$14:$BG$21, "Not found", 0),"Rl",_xlfn.XLOOKUP(E70&amp;"|"&amp;B70,
        Calculate_cap_emi_sens!$I$14:$I$21&amp;"|"&amp;Calculate_cap_emi_sens!$L$14:$L$21,
        Calculate_cap_emi_sens!$BH$14:$BH$21, "Not found", 0),"HP",_xlfn.XLOOKUP(E70&amp;"|"&amp;B70,
        Calculate_cap_emi_sens!$I$14:$I$21&amp;"|"&amp;Calculate_cap_emi_sens!$L$14:$L$21,
        Calculate_cap_emi_sens!$BF$14:$BF$21, "Not found", 0),"HPl",_xlfn.XLOOKUP(E70&amp;"|"&amp;B70,
        Calculate_cap_emi_sens!$I$14:$I$21&amp;"|"&amp;Calculate_cap_emi_sens!$L$14:$L$21,
        Calculate_cap_emi_sens!$BI$14:$BI$21, "Not found", 0),"Missing")</f>
        <v>267.0102435959123</v>
      </c>
    </row>
    <row r="71" spans="1:22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22.531253727759392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78.161409059999983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183.4580014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696.46033429411773</v>
      </c>
      <c r="U71" s="5" cm="1">
        <f t="array" ref="U71">_xlfn.SWITCH(F71,"R",_xlfn.XLOOKUP(E71&amp;"|"&amp;B71,
        Calculate_cap_emi_sens!$I$14:$I$21&amp;"|"&amp;Calculate_cap_emi_sens!$L$14:$L$21,
        Calculate_cap_emi_sens!$AX$14:$AX$21, "Not found", 0),"Rb",_xlfn.XLOOKUP(E71&amp;"|"&amp;B71,
        Calculate_cap_emi_sens!$I$14:$I$21&amp;"|"&amp;Calculate_cap_emi_sens!$L$14:$L$21,
        Calculate_cap_emi_sens!$AZ$14:$AZ$21, "Not found", 0),"Rl",_xlfn.XLOOKUP(E71&amp;"|"&amp;B71,
        Calculate_cap_emi_sens!$I$14:$I$21&amp;"|"&amp;Calculate_cap_emi_sens!$L$14:$L$21,
        Calculate_cap_emi_sens!$BA$14:$BA$21, "Not found", 0),"HP",_xlfn.XLOOKUP(E71&amp;"|"&amp;B71,
        Calculate_cap_emi_sens!$I$14:$I$21&amp;"|"&amp;Calculate_cap_emi_sens!$L$14:$L$21,
        Calculate_cap_emi_sens!$AY$14:$AY$21, "Not found", 0),"HPl",_xlfn.XLOOKUP(E71&amp;"|"&amp;B71,
        Calculate_cap_emi_sens!$I$14:$I$21&amp;"|"&amp;Calculate_cap_emi_sens!$L$14:$L$21,
        Calculate_cap_emi_sens!$BB$14:$BB$21, "Not found", 0),"Missing")</f>
        <v>80.752861014707847</v>
      </c>
      <c r="V71" s="5" cm="1">
        <f t="array" ref="V71">_xlfn.SWITCH(F71,"R",_xlfn.XLOOKUP(E71&amp;"|"&amp;B71,
        Calculate_cap_emi_sens!$I$14:$I$21&amp;"|"&amp;Calculate_cap_emi_sens!$L$14:$L$21,
        Calculate_cap_emi_sens!$BE$14:$BE$21, "Not found", 0),"Rb",_xlfn.XLOOKUP(E71&amp;"|"&amp;B71,
        Calculate_cap_emi_sens!$I$14:$I$21&amp;"|"&amp;Calculate_cap_emi_sens!$L$14:$L$21,
        Calculate_cap_emi_sens!$BG$14:$BG$21, "Not found", 0),"Rl",_xlfn.XLOOKUP(E71&amp;"|"&amp;B71,
        Calculate_cap_emi_sens!$I$14:$I$21&amp;"|"&amp;Calculate_cap_emi_sens!$L$14:$L$21,
        Calculate_cap_emi_sens!$BH$14:$BH$21, "Not found", 0),"HP",_xlfn.XLOOKUP(E71&amp;"|"&amp;B71,
        Calculate_cap_emi_sens!$I$14:$I$21&amp;"|"&amp;Calculate_cap_emi_sens!$L$14:$L$21,
        Calculate_cap_emi_sens!$BF$14:$BF$21, "Not found", 0),"HPl",_xlfn.XLOOKUP(E71&amp;"|"&amp;B71,
        Calculate_cap_emi_sens!$I$14:$I$21&amp;"|"&amp;Calculate_cap_emi_sens!$L$14:$L$21,
        Calculate_cap_emi_sens!$BI$14:$BI$21, "Not found", 0),"Missing")</f>
        <v>267.0102435959123</v>
      </c>
    </row>
    <row r="72" spans="1:22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16.691702123097468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44.564950203529413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147.32211100000001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615.64467337058818</v>
      </c>
      <c r="U72" s="5" cm="1">
        <f t="array" ref="U72">_xlfn.SWITCH(F72,"R",_xlfn.XLOOKUP(E72&amp;"|"&amp;B72,
        Calculate_cap_emi_sens!$I$14:$I$21&amp;"|"&amp;Calculate_cap_emi_sens!$L$14:$L$21,
        Calculate_cap_emi_sens!$AX$14:$AX$21, "Not found", 0),"Rb",_xlfn.XLOOKUP(E72&amp;"|"&amp;B72,
        Calculate_cap_emi_sens!$I$14:$I$21&amp;"|"&amp;Calculate_cap_emi_sens!$L$14:$L$21,
        Calculate_cap_emi_sens!$AZ$14:$AZ$21, "Not found", 0),"Rl",_xlfn.XLOOKUP(E72&amp;"|"&amp;B72,
        Calculate_cap_emi_sens!$I$14:$I$21&amp;"|"&amp;Calculate_cap_emi_sens!$L$14:$L$21,
        Calculate_cap_emi_sens!$BA$14:$BA$21, "Not found", 0),"HP",_xlfn.XLOOKUP(E72&amp;"|"&amp;B72,
        Calculate_cap_emi_sens!$I$14:$I$21&amp;"|"&amp;Calculate_cap_emi_sens!$L$14:$L$21,
        Calculate_cap_emi_sens!$AY$14:$AY$21, "Not found", 0),"HPl",_xlfn.XLOOKUP(E72&amp;"|"&amp;B72,
        Calculate_cap_emi_sens!$I$14:$I$21&amp;"|"&amp;Calculate_cap_emi_sens!$L$14:$L$21,
        Calculate_cap_emi_sens!$BB$14:$BB$21, "Not found", 0),"Missing")</f>
        <v>65.829972519009615</v>
      </c>
      <c r="V72" s="5" cm="1">
        <f t="array" ref="V72">_xlfn.SWITCH(F72,"R",_xlfn.XLOOKUP(E72&amp;"|"&amp;B72,
        Calculate_cap_emi_sens!$I$14:$I$21&amp;"|"&amp;Calculate_cap_emi_sens!$L$14:$L$21,
        Calculate_cap_emi_sens!$BE$14:$BE$21, "Not found", 0),"Rb",_xlfn.XLOOKUP(E72&amp;"|"&amp;B72,
        Calculate_cap_emi_sens!$I$14:$I$21&amp;"|"&amp;Calculate_cap_emi_sens!$L$14:$L$21,
        Calculate_cap_emi_sens!$BG$14:$BG$21, "Not found", 0),"Rl",_xlfn.XLOOKUP(E72&amp;"|"&amp;B72,
        Calculate_cap_emi_sens!$I$14:$I$21&amp;"|"&amp;Calculate_cap_emi_sens!$L$14:$L$21,
        Calculate_cap_emi_sens!$BH$14:$BH$21, "Not found", 0),"HP",_xlfn.XLOOKUP(E72&amp;"|"&amp;B72,
        Calculate_cap_emi_sens!$I$14:$I$21&amp;"|"&amp;Calculate_cap_emi_sens!$L$14:$L$21,
        Calculate_cap_emi_sens!$BF$14:$BF$21, "Not found", 0),"HPl",_xlfn.XLOOKUP(E72&amp;"|"&amp;B72,
        Calculate_cap_emi_sens!$I$14:$I$21&amp;"|"&amp;Calculate_cap_emi_sens!$L$14:$L$21,
        Calculate_cap_emi_sens!$BI$14:$BI$21, "Not found", 0),"Missing")</f>
        <v>274.89438443116785</v>
      </c>
    </row>
    <row r="73" spans="1:22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16.691702123097468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44.564950203529413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147.32211100000001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615.64467337058818</v>
      </c>
      <c r="U73" s="5" cm="1">
        <f t="array" ref="U73">_xlfn.SWITCH(F73,"R",_xlfn.XLOOKUP(E73&amp;"|"&amp;B73,
        Calculate_cap_emi_sens!$I$14:$I$21&amp;"|"&amp;Calculate_cap_emi_sens!$L$14:$L$21,
        Calculate_cap_emi_sens!$AX$14:$AX$21, "Not found", 0),"Rb",_xlfn.XLOOKUP(E73&amp;"|"&amp;B73,
        Calculate_cap_emi_sens!$I$14:$I$21&amp;"|"&amp;Calculate_cap_emi_sens!$L$14:$L$21,
        Calculate_cap_emi_sens!$AZ$14:$AZ$21, "Not found", 0),"Rl",_xlfn.XLOOKUP(E73&amp;"|"&amp;B73,
        Calculate_cap_emi_sens!$I$14:$I$21&amp;"|"&amp;Calculate_cap_emi_sens!$L$14:$L$21,
        Calculate_cap_emi_sens!$BA$14:$BA$21, "Not found", 0),"HP",_xlfn.XLOOKUP(E73&amp;"|"&amp;B73,
        Calculate_cap_emi_sens!$I$14:$I$21&amp;"|"&amp;Calculate_cap_emi_sens!$L$14:$L$21,
        Calculate_cap_emi_sens!$AY$14:$AY$21, "Not found", 0),"HPl",_xlfn.XLOOKUP(E73&amp;"|"&amp;B73,
        Calculate_cap_emi_sens!$I$14:$I$21&amp;"|"&amp;Calculate_cap_emi_sens!$L$14:$L$21,
        Calculate_cap_emi_sens!$BB$14:$BB$21, "Not found", 0),"Missing")</f>
        <v>65.829972519009615</v>
      </c>
      <c r="V73" s="5" cm="1">
        <f t="array" ref="V73">_xlfn.SWITCH(F73,"R",_xlfn.XLOOKUP(E73&amp;"|"&amp;B73,
        Calculate_cap_emi_sens!$I$14:$I$21&amp;"|"&amp;Calculate_cap_emi_sens!$L$14:$L$21,
        Calculate_cap_emi_sens!$BE$14:$BE$21, "Not found", 0),"Rb",_xlfn.XLOOKUP(E73&amp;"|"&amp;B73,
        Calculate_cap_emi_sens!$I$14:$I$21&amp;"|"&amp;Calculate_cap_emi_sens!$L$14:$L$21,
        Calculate_cap_emi_sens!$BG$14:$BG$21, "Not found", 0),"Rl",_xlfn.XLOOKUP(E73&amp;"|"&amp;B73,
        Calculate_cap_emi_sens!$I$14:$I$21&amp;"|"&amp;Calculate_cap_emi_sens!$L$14:$L$21,
        Calculate_cap_emi_sens!$BH$14:$BH$21, "Not found", 0),"HP",_xlfn.XLOOKUP(E73&amp;"|"&amp;B73,
        Calculate_cap_emi_sens!$I$14:$I$21&amp;"|"&amp;Calculate_cap_emi_sens!$L$14:$L$21,
        Calculate_cap_emi_sens!$BF$14:$BF$21, "Not found", 0),"HPl",_xlfn.XLOOKUP(E73&amp;"|"&amp;B73,
        Calculate_cap_emi_sens!$I$14:$I$21&amp;"|"&amp;Calculate_cap_emi_sens!$L$14:$L$21,
        Calculate_cap_emi_sens!$BI$14:$BI$21, "Not found", 0),"Missing")</f>
        <v>274.89438443116785</v>
      </c>
    </row>
    <row r="74" spans="1:22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23.365475384690136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82.960903175294106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188.6202715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708.00542869411777</v>
      </c>
      <c r="U74" s="5" cm="1">
        <f t="array" ref="U74">_xlfn.SWITCH(F74,"R",_xlfn.XLOOKUP(E74&amp;"|"&amp;B74,
        Calculate_cap_emi_sens!$I$14:$I$21&amp;"|"&amp;Calculate_cap_emi_sens!$L$14:$L$21,
        Calculate_cap_emi_sens!$AX$14:$AX$21, "Not found", 0),"Rb",_xlfn.XLOOKUP(E74&amp;"|"&amp;B74,
        Calculate_cap_emi_sens!$I$14:$I$21&amp;"|"&amp;Calculate_cap_emi_sens!$L$14:$L$21,
        Calculate_cap_emi_sens!$AZ$14:$AZ$21, "Not found", 0),"Rl",_xlfn.XLOOKUP(E74&amp;"|"&amp;B74,
        Calculate_cap_emi_sens!$I$14:$I$21&amp;"|"&amp;Calculate_cap_emi_sens!$L$14:$L$21,
        Calculate_cap_emi_sens!$BA$14:$BA$21, "Not found", 0),"HP",_xlfn.XLOOKUP(E74&amp;"|"&amp;B74,
        Calculate_cap_emi_sens!$I$14:$I$21&amp;"|"&amp;Calculate_cap_emi_sens!$L$14:$L$21,
        Calculate_cap_emi_sens!$AY$14:$AY$21, "Not found", 0),"HPl",_xlfn.XLOOKUP(E74&amp;"|"&amp;B74,
        Calculate_cap_emi_sens!$I$14:$I$21&amp;"|"&amp;Calculate_cap_emi_sens!$L$14:$L$21,
        Calculate_cap_emi_sens!$BB$14:$BB$21, "Not found", 0),"Missing")</f>
        <v>85.915131114707847</v>
      </c>
      <c r="V74" s="5" cm="1">
        <f t="array" ref="V74">_xlfn.SWITCH(F74,"R",_xlfn.XLOOKUP(E74&amp;"|"&amp;B74,
        Calculate_cap_emi_sens!$I$14:$I$21&amp;"|"&amp;Calculate_cap_emi_sens!$L$14:$L$21,
        Calculate_cap_emi_sens!$BE$14:$BE$21, "Not found", 0),"Rb",_xlfn.XLOOKUP(E74&amp;"|"&amp;B74,
        Calculate_cap_emi_sens!$I$14:$I$21&amp;"|"&amp;Calculate_cap_emi_sens!$L$14:$L$21,
        Calculate_cap_emi_sens!$BG$14:$BG$21, "Not found", 0),"Rl",_xlfn.XLOOKUP(E74&amp;"|"&amp;B74,
        Calculate_cap_emi_sens!$I$14:$I$21&amp;"|"&amp;Calculate_cap_emi_sens!$L$14:$L$21,
        Calculate_cap_emi_sens!$BH$14:$BH$21, "Not found", 0),"HP",_xlfn.XLOOKUP(E74&amp;"|"&amp;B74,
        Calculate_cap_emi_sens!$I$14:$I$21&amp;"|"&amp;Calculate_cap_emi_sens!$L$14:$L$21,
        Calculate_cap_emi_sens!$BF$14:$BF$21, "Not found", 0),"HPl",_xlfn.XLOOKUP(E74&amp;"|"&amp;B74,
        Calculate_cap_emi_sens!$I$14:$I$21&amp;"|"&amp;Calculate_cap_emi_sens!$L$14:$L$21,
        Calculate_cap_emi_sens!$BI$14:$BI$21, "Not found", 0),"Missing")</f>
        <v>278.55533799591234</v>
      </c>
    </row>
    <row r="75" spans="1:22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23.365475384690136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82.960903175294106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188.6202715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708.00542869411777</v>
      </c>
      <c r="U75" s="5" cm="1">
        <f t="array" ref="U75">_xlfn.SWITCH(F75,"R",_xlfn.XLOOKUP(E75&amp;"|"&amp;B75,
        Calculate_cap_emi_sens!$I$14:$I$21&amp;"|"&amp;Calculate_cap_emi_sens!$L$14:$L$21,
        Calculate_cap_emi_sens!$AX$14:$AX$21, "Not found", 0),"Rb",_xlfn.XLOOKUP(E75&amp;"|"&amp;B75,
        Calculate_cap_emi_sens!$I$14:$I$21&amp;"|"&amp;Calculate_cap_emi_sens!$L$14:$L$21,
        Calculate_cap_emi_sens!$AZ$14:$AZ$21, "Not found", 0),"Rl",_xlfn.XLOOKUP(E75&amp;"|"&amp;B75,
        Calculate_cap_emi_sens!$I$14:$I$21&amp;"|"&amp;Calculate_cap_emi_sens!$L$14:$L$21,
        Calculate_cap_emi_sens!$BA$14:$BA$21, "Not found", 0),"HP",_xlfn.XLOOKUP(E75&amp;"|"&amp;B75,
        Calculate_cap_emi_sens!$I$14:$I$21&amp;"|"&amp;Calculate_cap_emi_sens!$L$14:$L$21,
        Calculate_cap_emi_sens!$AY$14:$AY$21, "Not found", 0),"HPl",_xlfn.XLOOKUP(E75&amp;"|"&amp;B75,
        Calculate_cap_emi_sens!$I$14:$I$21&amp;"|"&amp;Calculate_cap_emi_sens!$L$14:$L$21,
        Calculate_cap_emi_sens!$BB$14:$BB$21, "Not found", 0),"Missing")</f>
        <v>85.915131114707847</v>
      </c>
      <c r="V75" s="5" cm="1">
        <f t="array" ref="V75">_xlfn.SWITCH(F75,"R",_xlfn.XLOOKUP(E75&amp;"|"&amp;B75,
        Calculate_cap_emi_sens!$I$14:$I$21&amp;"|"&amp;Calculate_cap_emi_sens!$L$14:$L$21,
        Calculate_cap_emi_sens!$BE$14:$BE$21, "Not found", 0),"Rb",_xlfn.XLOOKUP(E75&amp;"|"&amp;B75,
        Calculate_cap_emi_sens!$I$14:$I$21&amp;"|"&amp;Calculate_cap_emi_sens!$L$14:$L$21,
        Calculate_cap_emi_sens!$BG$14:$BG$21, "Not found", 0),"Rl",_xlfn.XLOOKUP(E75&amp;"|"&amp;B75,
        Calculate_cap_emi_sens!$I$14:$I$21&amp;"|"&amp;Calculate_cap_emi_sens!$L$14:$L$21,
        Calculate_cap_emi_sens!$BH$14:$BH$21, "Not found", 0),"HP",_xlfn.XLOOKUP(E75&amp;"|"&amp;B75,
        Calculate_cap_emi_sens!$I$14:$I$21&amp;"|"&amp;Calculate_cap_emi_sens!$L$14:$L$21,
        Calculate_cap_emi_sens!$BF$14:$BF$21, "Not found", 0),"HPl",_xlfn.XLOOKUP(E75&amp;"|"&amp;B75,
        Calculate_cap_emi_sens!$I$14:$I$21&amp;"|"&amp;Calculate_cap_emi_sens!$L$14:$L$21,
        Calculate_cap_emi_sens!$BI$14:$BI$21, "Not found", 0),"Missing")</f>
        <v>278.55533799591234</v>
      </c>
    </row>
    <row r="76" spans="1:22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17.525923783101572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49.364444331176465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152.48438100000001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627.18976789411772</v>
      </c>
      <c r="U76" s="5" cm="1">
        <f t="array" ref="U76">_xlfn.SWITCH(F76,"R",_xlfn.XLOOKUP(E76&amp;"|"&amp;B76,
        Calculate_cap_emi_sens!$I$14:$I$21&amp;"|"&amp;Calculate_cap_emi_sens!$L$14:$L$21,
        Calculate_cap_emi_sens!$AX$14:$AX$21, "Not found", 0),"Rb",_xlfn.XLOOKUP(E76&amp;"|"&amp;B76,
        Calculate_cap_emi_sens!$I$14:$I$21&amp;"|"&amp;Calculate_cap_emi_sens!$L$14:$L$21,
        Calculate_cap_emi_sens!$AZ$14:$AZ$21, "Not found", 0),"Rl",_xlfn.XLOOKUP(E76&amp;"|"&amp;B76,
        Calculate_cap_emi_sens!$I$14:$I$21&amp;"|"&amp;Calculate_cap_emi_sens!$L$14:$L$21,
        Calculate_cap_emi_sens!$BA$14:$BA$21, "Not found", 0),"HP",_xlfn.XLOOKUP(E76&amp;"|"&amp;B76,
        Calculate_cap_emi_sens!$I$14:$I$21&amp;"|"&amp;Calculate_cap_emi_sens!$L$14:$L$21,
        Calculate_cap_emi_sens!$AY$14:$AY$21, "Not found", 0),"HPl",_xlfn.XLOOKUP(E76&amp;"|"&amp;B76,
        Calculate_cap_emi_sens!$I$14:$I$21&amp;"|"&amp;Calculate_cap_emi_sens!$L$14:$L$21,
        Calculate_cap_emi_sens!$BB$14:$BB$21, "Not found", 0),"Missing")</f>
        <v>64.914292540968958</v>
      </c>
      <c r="V76" s="5" cm="1">
        <f t="array" ref="V76">_xlfn.SWITCH(F76,"R",_xlfn.XLOOKUP(E76&amp;"|"&amp;B76,
        Calculate_cap_emi_sens!$I$14:$I$21&amp;"|"&amp;Calculate_cap_emi_sens!$L$14:$L$21,
        Calculate_cap_emi_sens!$BE$14:$BE$21, "Not found", 0),"Rb",_xlfn.XLOOKUP(E76&amp;"|"&amp;B76,
        Calculate_cap_emi_sens!$I$14:$I$21&amp;"|"&amp;Calculate_cap_emi_sens!$L$14:$L$21,
        Calculate_cap_emi_sens!$BG$14:$BG$21, "Not found", 0),"Rl",_xlfn.XLOOKUP(E76&amp;"|"&amp;B76,
        Calculate_cap_emi_sens!$I$14:$I$21&amp;"|"&amp;Calculate_cap_emi_sens!$L$14:$L$21,
        Calculate_cap_emi_sens!$BH$14:$BH$21, "Not found", 0),"HP",_xlfn.XLOOKUP(E76&amp;"|"&amp;B76,
        Calculate_cap_emi_sens!$I$14:$I$21&amp;"|"&amp;Calculate_cap_emi_sens!$L$14:$L$21,
        Calculate_cap_emi_sens!$BF$14:$BF$21, "Not found", 0),"HPl",_xlfn.XLOOKUP(E76&amp;"|"&amp;B76,
        Calculate_cap_emi_sens!$I$14:$I$21&amp;"|"&amp;Calculate_cap_emi_sens!$L$14:$L$21,
        Calculate_cap_emi_sens!$BI$14:$BI$21, "Not found", 0),"Missing")</f>
        <v>261.02520894312045</v>
      </c>
    </row>
    <row r="77" spans="1:22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17.525923783101572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49.364444331176465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152.48438100000001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627.18976789411772</v>
      </c>
      <c r="U77" s="5" cm="1">
        <f t="array" ref="U77">_xlfn.SWITCH(F77,"R",_xlfn.XLOOKUP(E77&amp;"|"&amp;B77,
        Calculate_cap_emi_sens!$I$14:$I$21&amp;"|"&amp;Calculate_cap_emi_sens!$L$14:$L$21,
        Calculate_cap_emi_sens!$AX$14:$AX$21, "Not found", 0),"Rb",_xlfn.XLOOKUP(E77&amp;"|"&amp;B77,
        Calculate_cap_emi_sens!$I$14:$I$21&amp;"|"&amp;Calculate_cap_emi_sens!$L$14:$L$21,
        Calculate_cap_emi_sens!$AZ$14:$AZ$21, "Not found", 0),"Rl",_xlfn.XLOOKUP(E77&amp;"|"&amp;B77,
        Calculate_cap_emi_sens!$I$14:$I$21&amp;"|"&amp;Calculate_cap_emi_sens!$L$14:$L$21,
        Calculate_cap_emi_sens!$BA$14:$BA$21, "Not found", 0),"HP",_xlfn.XLOOKUP(E77&amp;"|"&amp;B77,
        Calculate_cap_emi_sens!$I$14:$I$21&amp;"|"&amp;Calculate_cap_emi_sens!$L$14:$L$21,
        Calculate_cap_emi_sens!$AY$14:$AY$21, "Not found", 0),"HPl",_xlfn.XLOOKUP(E77&amp;"|"&amp;B77,
        Calculate_cap_emi_sens!$I$14:$I$21&amp;"|"&amp;Calculate_cap_emi_sens!$L$14:$L$21,
        Calculate_cap_emi_sens!$BB$14:$BB$21, "Not found", 0),"Missing")</f>
        <v>64.914292540968958</v>
      </c>
      <c r="V77" s="5" cm="1">
        <f t="array" ref="V77">_xlfn.SWITCH(F77,"R",_xlfn.XLOOKUP(E77&amp;"|"&amp;B77,
        Calculate_cap_emi_sens!$I$14:$I$21&amp;"|"&amp;Calculate_cap_emi_sens!$L$14:$L$21,
        Calculate_cap_emi_sens!$BE$14:$BE$21, "Not found", 0),"Rb",_xlfn.XLOOKUP(E77&amp;"|"&amp;B77,
        Calculate_cap_emi_sens!$I$14:$I$21&amp;"|"&amp;Calculate_cap_emi_sens!$L$14:$L$21,
        Calculate_cap_emi_sens!$BG$14:$BG$21, "Not found", 0),"Rl",_xlfn.XLOOKUP(E77&amp;"|"&amp;B77,
        Calculate_cap_emi_sens!$I$14:$I$21&amp;"|"&amp;Calculate_cap_emi_sens!$L$14:$L$21,
        Calculate_cap_emi_sens!$BH$14:$BH$21, "Not found", 0),"HP",_xlfn.XLOOKUP(E77&amp;"|"&amp;B77,
        Calculate_cap_emi_sens!$I$14:$I$21&amp;"|"&amp;Calculate_cap_emi_sens!$L$14:$L$21,
        Calculate_cap_emi_sens!$BF$14:$BF$21, "Not found", 0),"HPl",_xlfn.XLOOKUP(E77&amp;"|"&amp;B77,
        Calculate_cap_emi_sens!$I$14:$I$21&amp;"|"&amp;Calculate_cap_emi_sens!$L$14:$L$21,
        Calculate_cap_emi_sens!$BI$14:$BI$21, "Not found", 0),"Missing")</f>
        <v>261.02520894312045</v>
      </c>
    </row>
    <row r="78" spans="1:22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25.033918701624987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92.559891418235281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198.94481160000001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731.09561749411762</v>
      </c>
      <c r="U78" s="5" cm="1">
        <f t="array" ref="U78">_xlfn.SWITCH(F78,"R",_xlfn.XLOOKUP(E78&amp;"|"&amp;B78,
        Calculate_cap_emi_sens!$I$14:$I$21&amp;"|"&amp;Calculate_cap_emi_sens!$L$14:$L$21,
        Calculate_cap_emi_sens!$AX$14:$AX$21, "Not found", 0),"Rb",_xlfn.XLOOKUP(E78&amp;"|"&amp;B78,
        Calculate_cap_emi_sens!$I$14:$I$21&amp;"|"&amp;Calculate_cap_emi_sens!$L$14:$L$21,
        Calculate_cap_emi_sens!$AZ$14:$AZ$21, "Not found", 0),"Rl",_xlfn.XLOOKUP(E78&amp;"|"&amp;B78,
        Calculate_cap_emi_sens!$I$14:$I$21&amp;"|"&amp;Calculate_cap_emi_sens!$L$14:$L$21,
        Calculate_cap_emi_sens!$BA$14:$BA$21, "Not found", 0),"HP",_xlfn.XLOOKUP(E78&amp;"|"&amp;B78,
        Calculate_cap_emi_sens!$I$14:$I$21&amp;"|"&amp;Calculate_cap_emi_sens!$L$14:$L$21,
        Calculate_cap_emi_sens!$AY$14:$AY$21, "Not found", 0),"HPl",_xlfn.XLOOKUP(E78&amp;"|"&amp;B78,
        Calculate_cap_emi_sens!$I$14:$I$21&amp;"|"&amp;Calculate_cap_emi_sens!$L$14:$L$21,
        Calculate_cap_emi_sens!$BB$14:$BB$21, "Not found", 0),"Missing")</f>
        <v>96.239671214707855</v>
      </c>
      <c r="V78" s="5" cm="1">
        <f t="array" ref="V78">_xlfn.SWITCH(F78,"R",_xlfn.XLOOKUP(E78&amp;"|"&amp;B78,
        Calculate_cap_emi_sens!$I$14:$I$21&amp;"|"&amp;Calculate_cap_emi_sens!$L$14:$L$21,
        Calculate_cap_emi_sens!$BE$14:$BE$21, "Not found", 0),"Rb",_xlfn.XLOOKUP(E78&amp;"|"&amp;B78,
        Calculate_cap_emi_sens!$I$14:$I$21&amp;"|"&amp;Calculate_cap_emi_sens!$L$14:$L$21,
        Calculate_cap_emi_sens!$BG$14:$BG$21, "Not found", 0),"Rl",_xlfn.XLOOKUP(E78&amp;"|"&amp;B78,
        Calculate_cap_emi_sens!$I$14:$I$21&amp;"|"&amp;Calculate_cap_emi_sens!$L$14:$L$21,
        Calculate_cap_emi_sens!$BH$14:$BH$21, "Not found", 0),"HP",_xlfn.XLOOKUP(E78&amp;"|"&amp;B78,
        Calculate_cap_emi_sens!$I$14:$I$21&amp;"|"&amp;Calculate_cap_emi_sens!$L$14:$L$21,
        Calculate_cap_emi_sens!$BF$14:$BF$21, "Not found", 0),"HPl",_xlfn.XLOOKUP(E78&amp;"|"&amp;B78,
        Calculate_cap_emi_sens!$I$14:$I$21&amp;"|"&amp;Calculate_cap_emi_sens!$L$14:$L$21,
        Calculate_cap_emi_sens!$BI$14:$BI$21, "Not found", 0),"Missing")</f>
        <v>301.6455267959123</v>
      </c>
    </row>
    <row r="79" spans="1:22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25.033918701624987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92.559891418235281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198.94481160000001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731.09561749411762</v>
      </c>
      <c r="U79" s="5" cm="1">
        <f t="array" ref="U79">_xlfn.SWITCH(F79,"R",_xlfn.XLOOKUP(E79&amp;"|"&amp;B79,
        Calculate_cap_emi_sens!$I$14:$I$21&amp;"|"&amp;Calculate_cap_emi_sens!$L$14:$L$21,
        Calculate_cap_emi_sens!$AX$14:$AX$21, "Not found", 0),"Rb",_xlfn.XLOOKUP(E79&amp;"|"&amp;B79,
        Calculate_cap_emi_sens!$I$14:$I$21&amp;"|"&amp;Calculate_cap_emi_sens!$L$14:$L$21,
        Calculate_cap_emi_sens!$AZ$14:$AZ$21, "Not found", 0),"Rl",_xlfn.XLOOKUP(E79&amp;"|"&amp;B79,
        Calculate_cap_emi_sens!$I$14:$I$21&amp;"|"&amp;Calculate_cap_emi_sens!$L$14:$L$21,
        Calculate_cap_emi_sens!$BA$14:$BA$21, "Not found", 0),"HP",_xlfn.XLOOKUP(E79&amp;"|"&amp;B79,
        Calculate_cap_emi_sens!$I$14:$I$21&amp;"|"&amp;Calculate_cap_emi_sens!$L$14:$L$21,
        Calculate_cap_emi_sens!$AY$14:$AY$21, "Not found", 0),"HPl",_xlfn.XLOOKUP(E79&amp;"|"&amp;B79,
        Calculate_cap_emi_sens!$I$14:$I$21&amp;"|"&amp;Calculate_cap_emi_sens!$L$14:$L$21,
        Calculate_cap_emi_sens!$BB$14:$BB$21, "Not found", 0),"Missing")</f>
        <v>96.239671214707855</v>
      </c>
      <c r="V79" s="5" cm="1">
        <f t="array" ref="V79">_xlfn.SWITCH(F79,"R",_xlfn.XLOOKUP(E79&amp;"|"&amp;B79,
        Calculate_cap_emi_sens!$I$14:$I$21&amp;"|"&amp;Calculate_cap_emi_sens!$L$14:$L$21,
        Calculate_cap_emi_sens!$BE$14:$BE$21, "Not found", 0),"Rb",_xlfn.XLOOKUP(E79&amp;"|"&amp;B79,
        Calculate_cap_emi_sens!$I$14:$I$21&amp;"|"&amp;Calculate_cap_emi_sens!$L$14:$L$21,
        Calculate_cap_emi_sens!$BG$14:$BG$21, "Not found", 0),"Rl",_xlfn.XLOOKUP(E79&amp;"|"&amp;B79,
        Calculate_cap_emi_sens!$I$14:$I$21&amp;"|"&amp;Calculate_cap_emi_sens!$L$14:$L$21,
        Calculate_cap_emi_sens!$BH$14:$BH$21, "Not found", 0),"HP",_xlfn.XLOOKUP(E79&amp;"|"&amp;B79,
        Calculate_cap_emi_sens!$I$14:$I$21&amp;"|"&amp;Calculate_cap_emi_sens!$L$14:$L$21,
        Calculate_cap_emi_sens!$BF$14:$BF$21, "Not found", 0),"HPl",_xlfn.XLOOKUP(E79&amp;"|"&amp;B79,
        Calculate_cap_emi_sens!$I$14:$I$21&amp;"|"&amp;Calculate_cap_emi_sens!$L$14:$L$21,
        Calculate_cap_emi_sens!$BI$14:$BI$21, "Not found", 0),"Missing")</f>
        <v>301.6455267959123</v>
      </c>
    </row>
    <row r="80" spans="1:22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21.697032070828651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73.361914932352946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178.29573139999999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684.9152398941178</v>
      </c>
      <c r="U80" s="5" cm="1">
        <f t="array" ref="U80">_xlfn.SWITCH(F80,"R",_xlfn.XLOOKUP(E80&amp;"|"&amp;B80,
        Calculate_cap_emi_sens!$I$14:$I$21&amp;"|"&amp;Calculate_cap_emi_sens!$L$14:$L$21,
        Calculate_cap_emi_sens!$AX$14:$AX$21, "Not found", 0),"Rb",_xlfn.XLOOKUP(E80&amp;"|"&amp;B80,
        Calculate_cap_emi_sens!$I$14:$I$21&amp;"|"&amp;Calculate_cap_emi_sens!$L$14:$L$21,
        Calculate_cap_emi_sens!$AZ$14:$AZ$21, "Not found", 0),"Rl",_xlfn.XLOOKUP(E80&amp;"|"&amp;B80,
        Calculate_cap_emi_sens!$I$14:$I$21&amp;"|"&amp;Calculate_cap_emi_sens!$L$14:$L$21,
        Calculate_cap_emi_sens!$BA$14:$BA$21, "Not found", 0),"HP",_xlfn.XLOOKUP(E80&amp;"|"&amp;B80,
        Calculate_cap_emi_sens!$I$14:$I$21&amp;"|"&amp;Calculate_cap_emi_sens!$L$14:$L$21,
        Calculate_cap_emi_sens!$AY$14:$AY$21, "Not found", 0),"HPl",_xlfn.XLOOKUP(E80&amp;"|"&amp;B80,
        Calculate_cap_emi_sens!$I$14:$I$21&amp;"|"&amp;Calculate_cap_emi_sens!$L$14:$L$21,
        Calculate_cap_emi_sens!$BB$14:$BB$21, "Not found", 0),"Missing")</f>
        <v>75.59059101470784</v>
      </c>
      <c r="V80" s="5" cm="1">
        <f t="array" ref="V80">_xlfn.SWITCH(F80,"R",_xlfn.XLOOKUP(E80&amp;"|"&amp;B80,
        Calculate_cap_emi_sens!$I$14:$I$21&amp;"|"&amp;Calculate_cap_emi_sens!$L$14:$L$21,
        Calculate_cap_emi_sens!$BE$14:$BE$21, "Not found", 0),"Rb",_xlfn.XLOOKUP(E80&amp;"|"&amp;B80,
        Calculate_cap_emi_sens!$I$14:$I$21&amp;"|"&amp;Calculate_cap_emi_sens!$L$14:$L$21,
        Calculate_cap_emi_sens!$BG$14:$BG$21, "Not found", 0),"Rl",_xlfn.XLOOKUP(E80&amp;"|"&amp;B80,
        Calculate_cap_emi_sens!$I$14:$I$21&amp;"|"&amp;Calculate_cap_emi_sens!$L$14:$L$21,
        Calculate_cap_emi_sens!$BH$14:$BH$21, "Not found", 0),"HP",_xlfn.XLOOKUP(E80&amp;"|"&amp;B80,
        Calculate_cap_emi_sens!$I$14:$I$21&amp;"|"&amp;Calculate_cap_emi_sens!$L$14:$L$21,
        Calculate_cap_emi_sens!$BF$14:$BF$21, "Not found", 0),"HPl",_xlfn.XLOOKUP(E80&amp;"|"&amp;B80,
        Calculate_cap_emi_sens!$I$14:$I$21&amp;"|"&amp;Calculate_cap_emi_sens!$L$14:$L$21,
        Calculate_cap_emi_sens!$BI$14:$BI$21, "Not found", 0),"Missing")</f>
        <v>255.46514919591232</v>
      </c>
    </row>
    <row r="81" spans="1:22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21.697032070828651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73.361914932352946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178.29573139999999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684.9152398941178</v>
      </c>
      <c r="U81" s="5" cm="1">
        <f t="array" ref="U81">_xlfn.SWITCH(F81,"R",_xlfn.XLOOKUP(E81&amp;"|"&amp;B81,
        Calculate_cap_emi_sens!$I$14:$I$21&amp;"|"&amp;Calculate_cap_emi_sens!$L$14:$L$21,
        Calculate_cap_emi_sens!$AX$14:$AX$21, "Not found", 0),"Rb",_xlfn.XLOOKUP(E81&amp;"|"&amp;B81,
        Calculate_cap_emi_sens!$I$14:$I$21&amp;"|"&amp;Calculate_cap_emi_sens!$L$14:$L$21,
        Calculate_cap_emi_sens!$AZ$14:$AZ$21, "Not found", 0),"Rl",_xlfn.XLOOKUP(E81&amp;"|"&amp;B81,
        Calculate_cap_emi_sens!$I$14:$I$21&amp;"|"&amp;Calculate_cap_emi_sens!$L$14:$L$21,
        Calculate_cap_emi_sens!$BA$14:$BA$21, "Not found", 0),"HP",_xlfn.XLOOKUP(E81&amp;"|"&amp;B81,
        Calculate_cap_emi_sens!$I$14:$I$21&amp;"|"&amp;Calculate_cap_emi_sens!$L$14:$L$21,
        Calculate_cap_emi_sens!$AY$14:$AY$21, "Not found", 0),"HPl",_xlfn.XLOOKUP(E81&amp;"|"&amp;B81,
        Calculate_cap_emi_sens!$I$14:$I$21&amp;"|"&amp;Calculate_cap_emi_sens!$L$14:$L$21,
        Calculate_cap_emi_sens!$BB$14:$BB$21, "Not found", 0),"Missing")</f>
        <v>75.59059101470784</v>
      </c>
      <c r="V81" s="5" cm="1">
        <f t="array" ref="V81">_xlfn.SWITCH(F81,"R",_xlfn.XLOOKUP(E81&amp;"|"&amp;B81,
        Calculate_cap_emi_sens!$I$14:$I$21&amp;"|"&amp;Calculate_cap_emi_sens!$L$14:$L$21,
        Calculate_cap_emi_sens!$BE$14:$BE$21, "Not found", 0),"Rb",_xlfn.XLOOKUP(E81&amp;"|"&amp;B81,
        Calculate_cap_emi_sens!$I$14:$I$21&amp;"|"&amp;Calculate_cap_emi_sens!$L$14:$L$21,
        Calculate_cap_emi_sens!$BG$14:$BG$21, "Not found", 0),"Rl",_xlfn.XLOOKUP(E81&amp;"|"&amp;B81,
        Calculate_cap_emi_sens!$I$14:$I$21&amp;"|"&amp;Calculate_cap_emi_sens!$L$14:$L$21,
        Calculate_cap_emi_sens!$BH$14:$BH$21, "Not found", 0),"HP",_xlfn.XLOOKUP(E81&amp;"|"&amp;B81,
        Calculate_cap_emi_sens!$I$14:$I$21&amp;"|"&amp;Calculate_cap_emi_sens!$L$14:$L$21,
        Calculate_cap_emi_sens!$BF$14:$BF$21, "Not found", 0),"HPl",_xlfn.XLOOKUP(E81&amp;"|"&amp;B81,
        Calculate_cap_emi_sens!$I$14:$I$21&amp;"|"&amp;Calculate_cap_emi_sens!$L$14:$L$21,
        Calculate_cap_emi_sens!$BI$14:$BI$21, "Not found", 0),"Missing")</f>
        <v>255.46514919591232</v>
      </c>
    </row>
    <row r="82" spans="1:22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190.95098943619666</v>
      </c>
      <c r="M82" s="5"/>
      <c r="N82" s="5"/>
      <c r="O82" s="5"/>
      <c r="P82" s="5"/>
      <c r="Q82" s="5">
        <f>LOOKUP(K82,Distribution!$C$12:$H$12,Distribution!$C$14:$H$14)</f>
        <v>3.7836465882352939</v>
      </c>
      <c r="R82" s="5">
        <f>LOOKUP(K82,Installation!$C$12:$H$12,Installation!$C$14:$H$14)</f>
        <v>4.0273990566948967</v>
      </c>
      <c r="S82" s="5">
        <f>LOOKUP(K82,EOL!$C$12:$H$12,EOL!$C$14:$H$14)</f>
        <v>22.436671364994993</v>
      </c>
      <c r="T82" s="5">
        <f>LOOKUP(K82,Other!$C$12:$H$12,Other!$C$14:$H$14)</f>
        <v>0</v>
      </c>
      <c r="U82" s="5">
        <f>LOOKUP(K82,EOL_R!$C$12:$H$12,EOL_R!$C$14:$H$14)</f>
        <v>22.436671364994993</v>
      </c>
      <c r="V82" s="5">
        <f>LOOKUP(K82,Other_R!$C$12:$H$12,Other_R!$C$14:$H$14)</f>
        <v>0</v>
      </c>
    </row>
    <row r="83" spans="1:22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216.20278685837471</v>
      </c>
      <c r="M83" s="5"/>
      <c r="N83" s="5"/>
      <c r="O83" s="5"/>
      <c r="P83" s="5"/>
      <c r="Q83" s="5">
        <f>LOOKUP(K83,Distribution!$C$12:$H$12,Distribution!$C$14:$H$14)</f>
        <v>4.1169606283482345</v>
      </c>
      <c r="R83" s="5">
        <f>LOOKUP(K83,Installation!$C$12:$H$12,Installation!$C$14:$H$14)</f>
        <v>4.5599915581436061</v>
      </c>
      <c r="S83" s="5">
        <f>LOOKUP(K83,EOL!$C$12:$H$12,EOL!$C$14:$H$14)</f>
        <v>25.403748319189798</v>
      </c>
      <c r="T83" s="5">
        <f>LOOKUP(K83,Other!$C$12:$H$12,Other!$C$14:$H$14)</f>
        <v>0</v>
      </c>
      <c r="U83" s="5">
        <f>LOOKUP(K83,EOL_R!$C$12:$H$12,EOL_R!$C$14:$H$14)</f>
        <v>25.403748319189798</v>
      </c>
      <c r="V83" s="5">
        <f>LOOKUP(K83,Other_R!$C$12:$H$12,Other_R!$C$14:$H$14)</f>
        <v>0</v>
      </c>
    </row>
    <row r="84" spans="1:22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234.86638907081257</v>
      </c>
      <c r="M84" s="5"/>
      <c r="N84" s="5"/>
      <c r="O84" s="5"/>
      <c r="P84" s="5"/>
      <c r="Q84" s="5">
        <f>LOOKUP(K84,Distribution!$C$12:$H$12,Distribution!$C$14:$H$14)</f>
        <v>4.5403759058823523</v>
      </c>
      <c r="R84" s="5">
        <f>LOOKUP(K84,Installation!$C$12:$H$12,Installation!$C$14:$H$14)</f>
        <v>4.9536306493409654</v>
      </c>
      <c r="S84" s="5">
        <f>LOOKUP(K84,EOL!$C$12:$H$12,EOL!$C$14:$H$14)</f>
        <v>27.596714747716113</v>
      </c>
      <c r="T84" s="5">
        <f>LOOKUP(K84,Other!$C$12:$H$12,Other!$C$14:$H$14)</f>
        <v>0</v>
      </c>
      <c r="U84" s="5">
        <f>LOOKUP(K84,EOL_R!$C$12:$H$12,EOL_R!$C$14:$H$14)</f>
        <v>27.596714747716113</v>
      </c>
      <c r="V84" s="5">
        <f>LOOKUP(K84,Other_R!$C$12:$H$12,Other_R!$C$14:$H$14)</f>
        <v>0</v>
      </c>
    </row>
    <row r="85" spans="1:22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277.16605283849856</v>
      </c>
      <c r="M85" s="5"/>
      <c r="N85" s="5"/>
      <c r="O85" s="5"/>
      <c r="P85" s="5"/>
      <c r="Q85" s="5">
        <f>LOOKUP(K85,Distribution!$C$12:$H$12,Distribution!$C$14:$H$14)</f>
        <v>5.1709836705882353</v>
      </c>
      <c r="R85" s="5">
        <f>LOOKUP(K85,Installation!$C$12:$H$12,Installation!$C$14:$H$14)</f>
        <v>5.8457843190312317</v>
      </c>
      <c r="S85" s="5">
        <f>LOOKUP(K85,EOL!$C$12:$H$12,EOL!$C$14:$H$14)</f>
        <v>32.566909757480495</v>
      </c>
      <c r="T85" s="5">
        <f>LOOKUP(K85,Other!$C$12:$H$12,Other!$C$14:$H$14)</f>
        <v>0</v>
      </c>
      <c r="U85" s="5">
        <f>LOOKUP(K85,EOL_R!$C$12:$H$12,EOL_R!$C$14:$H$14)</f>
        <v>32.566909757480495</v>
      </c>
      <c r="V85" s="5">
        <f>LOOKUP(K85,Other_R!$C$12:$H$12,Other_R!$C$14:$H$14)</f>
        <v>0</v>
      </c>
    </row>
    <row r="86" spans="1:22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407.89785811671283</v>
      </c>
      <c r="M86" s="5"/>
      <c r="N86" s="5"/>
      <c r="O86" s="5"/>
      <c r="P86" s="5"/>
      <c r="Q86" s="5">
        <f>LOOKUP(K86,Distribution!$C$12:$H$12,Distribution!$C$14:$H$14)</f>
        <v>6.5583207529411771</v>
      </c>
      <c r="R86" s="5">
        <f>LOOKUP(K86,Installation!$C$12:$H$12,Installation!$C$14:$H$14)</f>
        <v>8.6030842461595256</v>
      </c>
      <c r="S86" s="5">
        <f>LOOKUP(K86,EOL!$C$12:$H$12,EOL!$C$14:$H$14)</f>
        <v>47.927849025930264</v>
      </c>
      <c r="T86" s="5">
        <f>LOOKUP(K86,Other!$C$12:$H$12,Other!$C$14:$H$14)</f>
        <v>0</v>
      </c>
      <c r="U86" s="5">
        <f>LOOKUP(K86,EOL_R!$C$12:$H$12,EOL_R!$C$14:$H$14)</f>
        <v>47.927849025930264</v>
      </c>
      <c r="V86" s="5">
        <f>LOOKUP(K86,Other_R!$C$12:$H$12,Other_R!$C$14:$H$14)</f>
        <v>0</v>
      </c>
    </row>
    <row r="87" spans="1:22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537.54732106042195</v>
      </c>
      <c r="M87" s="5"/>
      <c r="N87" s="5"/>
      <c r="O87" s="5"/>
      <c r="P87" s="5"/>
      <c r="Q87" s="5">
        <f>LOOKUP(K87,Distribution!$C$12:$H$12,Distribution!$C$14:$H$14)</f>
        <v>7.6934147294117645</v>
      </c>
      <c r="R87" s="5">
        <f>LOOKUP(K87,Installation!$C$12:$H$12,Installation!$C$14:$H$14)</f>
        <v>11.337556197848274</v>
      </c>
      <c r="S87" s="5">
        <f>LOOKUP(K87,EOL!$C$12:$H$12,EOL!$C$14:$H$14)</f>
        <v>63.161613466245264</v>
      </c>
      <c r="T87" s="5">
        <f>LOOKUP(K87,Other!$C$12:$H$12,Other!$C$14:$H$14)</f>
        <v>0</v>
      </c>
      <c r="U87" s="5">
        <f>LOOKUP(K87,EOL_R!$C$12:$H$12,EOL_R!$C$14:$H$14)</f>
        <v>63.161613466245264</v>
      </c>
      <c r="V87" s="5">
        <f>LOOKUP(K87,Other_R!$C$12:$H$12,Other_R!$C$14:$H$14)</f>
        <v>0</v>
      </c>
    </row>
    <row r="88" spans="1:22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216.20278685837471</v>
      </c>
      <c r="M88" s="5"/>
      <c r="N88" s="5"/>
      <c r="O88" s="5"/>
      <c r="P88" s="5"/>
      <c r="Q88" s="5">
        <f>LOOKUP(K88,Distribution!$C$12:$H$12,Distribution!$C$14:$H$14)</f>
        <v>4.1169606283482345</v>
      </c>
      <c r="R88" s="5">
        <f>LOOKUP(K88,Installation!$C$12:$H$12,Installation!$C$14:$H$14)</f>
        <v>4.5599915581436061</v>
      </c>
      <c r="S88" s="5">
        <f>LOOKUP(K88,EOL!$C$12:$H$12,EOL!$C$14:$H$14)</f>
        <v>25.403748319189798</v>
      </c>
      <c r="T88" s="5">
        <f>LOOKUP(K88,Other!$C$12:$H$12,Other!$C$14:$H$14)</f>
        <v>0</v>
      </c>
      <c r="U88" s="5">
        <f>LOOKUP(K88,EOL_R!$C$12:$H$12,EOL_R!$C$14:$H$14)</f>
        <v>25.403748319189798</v>
      </c>
      <c r="V88" s="5">
        <f>LOOKUP(K88,Other_R!$C$12:$H$12,Other_R!$C$14:$H$14)</f>
        <v>0</v>
      </c>
    </row>
    <row r="89" spans="1:22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277.16605283849856</v>
      </c>
      <c r="M89" s="5"/>
      <c r="N89" s="5"/>
      <c r="O89" s="5"/>
      <c r="P89" s="5"/>
      <c r="Q89" s="5">
        <f>LOOKUP(K89,Distribution!$C$12:$H$12,Distribution!$C$14:$H$14)</f>
        <v>5.1709836705882353</v>
      </c>
      <c r="R89" s="5">
        <f>LOOKUP(K89,Installation!$C$12:$H$12,Installation!$C$14:$H$14)</f>
        <v>5.8457843190312317</v>
      </c>
      <c r="S89" s="5">
        <f>LOOKUP(K89,EOL!$C$12:$H$12,EOL!$C$14:$H$14)</f>
        <v>32.566909757480495</v>
      </c>
      <c r="T89" s="5">
        <f>LOOKUP(K89,Other!$C$12:$H$12,Other!$C$14:$H$14)</f>
        <v>0</v>
      </c>
      <c r="U89" s="5">
        <f>LOOKUP(K89,EOL_R!$C$12:$H$12,EOL_R!$C$14:$H$14)</f>
        <v>32.566909757480495</v>
      </c>
      <c r="V89" s="5">
        <f>LOOKUP(K89,Other_R!$C$12:$H$12,Other_R!$C$14:$H$14)</f>
        <v>0</v>
      </c>
    </row>
    <row r="90" spans="1:22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537.54732106042195</v>
      </c>
      <c r="M90" s="5"/>
      <c r="N90" s="5"/>
      <c r="O90" s="5"/>
      <c r="P90" s="5"/>
      <c r="Q90" s="5">
        <f>LOOKUP(K90,Distribution!$C$12:$H$12,Distribution!$C$14:$H$14)</f>
        <v>7.6934147294117645</v>
      </c>
      <c r="R90" s="5">
        <f>LOOKUP(K90,Installation!$C$12:$H$12,Installation!$C$14:$H$14)</f>
        <v>11.337556197848274</v>
      </c>
      <c r="S90" s="5">
        <f>LOOKUP(K90,EOL!$C$12:$H$12,EOL!$C$14:$H$14)</f>
        <v>63.161613466245264</v>
      </c>
      <c r="T90" s="5">
        <f>LOOKUP(K90,Other!$C$12:$H$12,Other!$C$14:$H$14)</f>
        <v>0</v>
      </c>
      <c r="U90" s="5">
        <f>LOOKUP(K90,EOL_R!$C$12:$H$12,EOL_R!$C$14:$H$14)</f>
        <v>63.161613466245264</v>
      </c>
      <c r="V90" s="5">
        <f>LOOKUP(K90,Other_R!$C$12:$H$12,Other_R!$C$14:$H$14)</f>
        <v>0</v>
      </c>
    </row>
    <row r="91" spans="1:22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517.40426658553577</v>
      </c>
      <c r="M91" s="5"/>
      <c r="N91" s="5"/>
      <c r="O91" s="5"/>
      <c r="P91" s="5"/>
      <c r="Q91" s="5">
        <f>LOOKUP(K91,Distribution!$C$15:$H$15,Distribution!$C$17:$H$17)</f>
        <v>19.349821760145883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  <c r="U91" s="5">
        <f>LOOKUP(K91,EOL_R!$C$15:$H$15,EOL_R!$C$17:$H$17)</f>
        <v>66.384088235294129</v>
      </c>
      <c r="V91" s="5">
        <f>LOOKUP(K91,Other_R!$C$15:$H$15,Other_R!$C$17:$H$17)</f>
        <v>276.70588235294116</v>
      </c>
    </row>
    <row r="92" spans="1:22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565.39679943522515</v>
      </c>
      <c r="M92" s="5"/>
      <c r="N92" s="5"/>
      <c r="O92" s="5"/>
      <c r="P92" s="5"/>
      <c r="Q92" s="5">
        <f>LOOKUP(K92,Distribution!$C$15:$H$15,Distribution!$C$17:$H$17)</f>
        <v>22.382437475011766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  <c r="U92" s="5">
        <f>LOOKUP(K92,EOL_R!$C$15:$H$15,EOL_R!$C$17:$H$17)</f>
        <v>75.979729411764694</v>
      </c>
      <c r="V92" s="5">
        <f>LOOKUP(K92,Other_R!$C$15:$H$15,Other_R!$C$17:$H$17)</f>
        <v>276.70588235294116</v>
      </c>
    </row>
    <row r="93" spans="1:22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597.39182133501799</v>
      </c>
      <c r="M93" s="5"/>
      <c r="N93" s="5"/>
      <c r="O93" s="5"/>
      <c r="P93" s="5"/>
      <c r="Q93" s="5">
        <f>LOOKUP(K93,Distribution!$C$15:$H$15,Distribution!$C$17:$H$17)</f>
        <v>24.404181284922348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  <c r="U93" s="5">
        <f>LOOKUP(K93,EOL_R!$C$15:$H$15,EOL_R!$C$17:$H$17)</f>
        <v>82.37682352941178</v>
      </c>
      <c r="V93" s="5">
        <f>LOOKUP(K93,Other_R!$C$15:$H$15,Other_R!$C$17:$H$17)</f>
        <v>276.70588235294116</v>
      </c>
    </row>
    <row r="94" spans="1:22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661.38186513460391</v>
      </c>
      <c r="M94" s="5"/>
      <c r="N94" s="5"/>
      <c r="O94" s="5"/>
      <c r="P94" s="5"/>
      <c r="Q94" s="5">
        <f>LOOKUP(K94,Distribution!$C$15:$H$15,Distribution!$C$17:$H$17)</f>
        <v>28.447668904743534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  <c r="U94" s="5">
        <f>LOOKUP(K94,EOL_R!$C$15:$H$15,EOL_R!$C$17:$H$17)</f>
        <v>95.171011764705881</v>
      </c>
      <c r="V94" s="5">
        <f>LOOKUP(K94,Other_R!$C$15:$H$15,Other_R!$C$17:$H$17)</f>
        <v>276.70588235294116</v>
      </c>
    </row>
    <row r="95" spans="1:22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810.69196733363731</v>
      </c>
      <c r="M95" s="5"/>
      <c r="N95" s="5"/>
      <c r="O95" s="5"/>
      <c r="P95" s="5"/>
      <c r="Q95" s="5">
        <f>LOOKUP(K95,Distribution!$C$15:$H$15,Distribution!$C$17:$H$17)</f>
        <v>37.882473350992939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  <c r="U95" s="5">
        <f>LOOKUP(K95,EOL_R!$C$15:$H$15,EOL_R!$C$17:$H$17)</f>
        <v>125.02411764705884</v>
      </c>
      <c r="V95" s="5">
        <f>LOOKUP(K95,Other_R!$C$15:$H$15,Other_R!$C$17:$H$17)</f>
        <v>276.70588235294116</v>
      </c>
    </row>
    <row r="96" spans="1:22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917.34204033294714</v>
      </c>
      <c r="M96" s="5"/>
      <c r="N96" s="5"/>
      <c r="O96" s="5"/>
      <c r="P96" s="5"/>
      <c r="Q96" s="5">
        <f>LOOKUP(K96,Distribution!$C$15:$H$15,Distribution!$C$17:$H$17)</f>
        <v>44.621619384028236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  <c r="U96" s="5">
        <f>LOOKUP(K96,EOL_R!$C$15:$H$15,EOL_R!$C$17:$H$17)</f>
        <v>146.34776470588235</v>
      </c>
      <c r="V96" s="5">
        <f>LOOKUP(K96,Other_R!$C$15:$H$15,Other_R!$C$17:$H$17)</f>
        <v>276.70588235294116</v>
      </c>
    </row>
    <row r="97" spans="1:22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565.39679943522515</v>
      </c>
      <c r="M97" s="5"/>
      <c r="N97" s="5"/>
      <c r="O97" s="5"/>
      <c r="P97" s="5"/>
      <c r="Q97" s="5">
        <f>LOOKUP(K97,Distribution!$C$15:$H$15,Distribution!$C$17:$H$17)</f>
        <v>22.382437475011766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  <c r="U97" s="5">
        <f>LOOKUP(K97,EOL_R!$C$15:$H$15,EOL_R!$C$17:$H$17)</f>
        <v>75.979729411764694</v>
      </c>
      <c r="V97" s="5">
        <f>LOOKUP(K97,Other_R!$C$15:$H$15,Other_R!$C$17:$H$17)</f>
        <v>276.70588235294116</v>
      </c>
    </row>
    <row r="98" spans="1:22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661.38186513460391</v>
      </c>
      <c r="M98" s="5"/>
      <c r="N98" s="5"/>
      <c r="O98" s="5"/>
      <c r="P98" s="5"/>
      <c r="Q98" s="5">
        <f>LOOKUP(K98,Distribution!$C$15:$H$15,Distribution!$C$17:$H$17)</f>
        <v>28.447668904743534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  <c r="U98" s="5">
        <f>LOOKUP(K98,EOL_R!$C$15:$H$15,EOL_R!$C$17:$H$17)</f>
        <v>95.171011764705881</v>
      </c>
      <c r="V98" s="5">
        <f>LOOKUP(K98,Other_R!$C$15:$H$15,Other_R!$C$17:$H$17)</f>
        <v>276.70588235294116</v>
      </c>
    </row>
    <row r="99" spans="1:22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917.34204033294714</v>
      </c>
      <c r="M99" s="5"/>
      <c r="N99" s="5"/>
      <c r="O99" s="5"/>
      <c r="P99" s="5"/>
      <c r="Q99" s="5">
        <f>LOOKUP(K99,Distribution!$C$15:$H$15,Distribution!$C$17:$H$17)</f>
        <v>44.621619384028236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  <c r="U99" s="5">
        <f>LOOKUP(K99,EOL_R!$C$15:$H$15,EOL_R!$C$17:$H$17)</f>
        <v>146.34776470588235</v>
      </c>
      <c r="V99" s="5">
        <f>LOOKUP(K99,Other_R!$C$15:$H$15,Other_R!$C$17:$H$17)</f>
        <v>276.70588235294116</v>
      </c>
    </row>
    <row r="100" spans="1:22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3229.0311525848856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1527.2442702319445</v>
      </c>
      <c r="P100" s="8">
        <f>SUM(M100:O100)</f>
        <v>3229.0311525848856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120.12862954050001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123.41329411764707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489.20858823529414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2486.1702352941174</v>
      </c>
      <c r="U100" s="8" cm="1">
        <f t="array" ref="U100">_xlfn.SWITCH(K100,200,_xlfn.XLOOKUP(J100,EOL_R!$C$18:$N$18,EOL_R!$C$20:$N$20) + _xlfn.XLOOKUP(B100&amp;"|"&amp;E100,
        Calculate_cap_emi_sens!$L$14:$L$21&amp;"|"&amp;Calculate_cap_emi_sens!$I$14:$I$21,
        Calculate_cap_emi_sens!$BD$14:$BD$21, "Not found", 0), LOOKUP(K100,EOL_R!$C$24:$D$24,EOL_R!$C$26:$D$26) + _xlfn.XLOOKUP(J100,EOL_R!$C$18:$N$18,EOL_R!$C$20:$N$20) + _xlfn.XLOOKUP(B100&amp;"|"&amp;E100,
        Calculate_cap_emi_sens!$L$14:$L$21&amp;"|"&amp;Calculate_cap_emi_sens!$I$14:$I$21,
        Calculate_cap_emi_sens!$BD$14:$BD$21, "Not found", 0))</f>
        <v>339.14772987409265</v>
      </c>
      <c r="V100" s="8" cm="1">
        <f t="array" ref="V100">_xlfn.SWITCH(K100,200,_xlfn.XLOOKUP(J100,Other_R!$C$18:$N$18,Other_R!$C$20:$N$20) + _xlfn.XLOOKUP(B100&amp;"|"&amp;E100,
        Calculate_cap_emi_sens!$L$14:$L$21&amp;"|"&amp;Calculate_cap_emi_sens!$I$14:$I$21,
        Calculate_cap_emi_sens!$BK$14:$BK$21, "Not found", 0), LOOKUP(K100,Other_R!$C$24:$D$24,Other_R!$C$26:$D$26) + _xlfn.XLOOKUP(J100,Other_R!$C$18:$N$18,Other_R!$C$20:$N$20) + _xlfn.XLOOKUP(B100&amp;"|"&amp;E100,
        Calculate_cap_emi_sens!$L$14:$L$21&amp;"|"&amp;Calculate_cap_emi_sens!$I$14:$I$21,
        Calculate_cap_emi_sens!$BK$14:$BK$21, "Not found", 0))</f>
        <v>1978.2242042445912</v>
      </c>
    </row>
    <row r="101" spans="1:22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3450.2463878790031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1527.2442702319445</v>
      </c>
      <c r="P101" s="8">
        <f t="shared" ref="P101:P147" si="8">SUM(M101:O101)</f>
        <v>3450.2463878790031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124.76126228320589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162.80682352941179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533.87929411764708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2589.7348235294116</v>
      </c>
      <c r="U101" s="8" cm="1">
        <f t="array" ref="U101">_xlfn.SWITCH(K101,200,_xlfn.XLOOKUP(J101,EOL_R!$C$18:$N$18,EOL_R!$C$20:$N$20) + _xlfn.XLOOKUP(B101&amp;"|"&amp;E101,
        Calculate_cap_emi_sens!$L$14:$L$21&amp;"|"&amp;Calculate_cap_emi_sens!$I$14:$I$21,
        Calculate_cap_emi_sens!$BD$14:$BD$21, "Not found", 0), LOOKUP(K101,EOL_R!$C$24:$D$24,EOL_R!$C$26:$D$26) + _xlfn.XLOOKUP(J101,EOL_R!$C$18:$N$18,EOL_R!$C$20:$N$20) + _xlfn.XLOOKUP(B101&amp;"|"&amp;E101,
        Calculate_cap_emi_sens!$L$14:$L$21&amp;"|"&amp;Calculate_cap_emi_sens!$I$14:$I$21,
        Calculate_cap_emi_sens!$BD$14:$BD$21, "Not found", 0))</f>
        <v>363.31803240297245</v>
      </c>
      <c r="V101" s="8" cm="1">
        <f t="array" ref="V101">_xlfn.SWITCH(K101,200,_xlfn.XLOOKUP(J101,Other_R!$C$18:$N$18,Other_R!$C$20:$N$20) + _xlfn.XLOOKUP(B101&amp;"|"&amp;E101,
        Calculate_cap_emi_sens!$L$14:$L$21&amp;"|"&amp;Calculate_cap_emi_sens!$I$14:$I$21,
        Calculate_cap_emi_sens!$BK$14:$BK$21, "Not found", 0), LOOKUP(K101,Other_R!$C$24:$D$24,Other_R!$C$26:$D$26) + _xlfn.XLOOKUP(J101,Other_R!$C$18:$N$18,Other_R!$C$20:$N$20) + _xlfn.XLOOKUP(B101&amp;"|"&amp;E101,
        Calculate_cap_emi_sens!$L$14:$L$21&amp;"|"&amp;Calculate_cap_emi_sens!$I$14:$I$21,
        Calculate_cap_emi_sens!$BK$14:$BK$21, "Not found", 0))</f>
        <v>2012.3962897844365</v>
      </c>
    </row>
    <row r="102" spans="1:22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3597.723211408415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1527.2442702319445</v>
      </c>
      <c r="P102" s="8">
        <f t="shared" si="8"/>
        <v>3597.723211408415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127.84968411167645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189.06917647058827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563.65976470588225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2658.7778823529416</v>
      </c>
      <c r="U102" s="8" cm="1">
        <f t="array" ref="U102">_xlfn.SWITCH(K102,200,_xlfn.XLOOKUP(J102,EOL_R!$C$18:$N$18,EOL_R!$C$20:$N$20) + _xlfn.XLOOKUP(B102&amp;"|"&amp;E102,
        Calculate_cap_emi_sens!$L$14:$L$21&amp;"|"&amp;Calculate_cap_emi_sens!$I$14:$I$21,
        Calculate_cap_emi_sens!$BD$14:$BD$21, "Not found", 0), LOOKUP(K102,EOL_R!$C$24:$D$24,EOL_R!$C$26:$D$26) + _xlfn.XLOOKUP(J102,EOL_R!$C$18:$N$18,EOL_R!$C$20:$N$20) + _xlfn.XLOOKUP(B102&amp;"|"&amp;E102,
        Calculate_cap_emi_sens!$L$14:$L$21&amp;"|"&amp;Calculate_cap_emi_sens!$I$14:$I$21,
        Calculate_cap_emi_sens!$BD$14:$BD$21, "Not found", 0))</f>
        <v>382.11362970126527</v>
      </c>
      <c r="V102" s="8" cm="1">
        <f t="array" ref="V102">_xlfn.SWITCH(K102,200,_xlfn.XLOOKUP(J102,Other_R!$C$18:$N$18,Other_R!$C$20:$N$20) + _xlfn.XLOOKUP(B102&amp;"|"&amp;E102,
        Calculate_cap_emi_sens!$L$14:$L$21&amp;"|"&amp;Calculate_cap_emi_sens!$I$14:$I$21,
        Calculate_cap_emi_sens!$BK$14:$BK$21, "Not found", 0), LOOKUP(K102,Other_R!$C$24:$D$24,Other_R!$C$26:$D$26) + _xlfn.XLOOKUP(J102,Other_R!$C$18:$N$18,Other_R!$C$20:$N$20) + _xlfn.XLOOKUP(B102&amp;"|"&amp;E102,
        Calculate_cap_emi_sens!$L$14:$L$21&amp;"|"&amp;Calculate_cap_emi_sens!$I$14:$I$21,
        Calculate_cap_emi_sens!$BK$14:$BK$21, "Not found", 0))</f>
        <v>2044.2562826829553</v>
      </c>
    </row>
    <row r="103" spans="1:22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3259.2911418896983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325.21363636363634</v>
      </c>
      <c r="O103" s="5" cm="1">
        <f t="array" ref="O103">_xlfn.XLOOKUP(B103&amp;"|"&amp;E103,
        Calculate_cap_emi!$L$14:$L$21&amp;"|"&amp;Calculate_cap_emi!$I$14:$I$21,
        Calculate_cap_emi!$AI$14:$AI$21, "Not found", 0)</f>
        <v>1527.2442702319445</v>
      </c>
      <c r="P103" s="8">
        <f t="shared" si="8"/>
        <v>3259.2911418896983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121.504747065377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82.34313368983959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560.42037433155087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2348.084117647059</v>
      </c>
      <c r="U103" s="8" cm="1">
        <f t="array" ref="U103">_xlfn.SWITCH(K103,200,_xlfn.XLOOKUP(J103,EOL_R!$C$18:$N$18,EOL_R!$C$20:$N$20) + _xlfn.XLOOKUP(B103&amp;"|"&amp;E103,
        Calculate_cap_emi_sens!$L$14:$L$21&amp;"|"&amp;Calculate_cap_emi_sens!$I$14:$I$21,
        Calculate_cap_emi_sens!$BD$14:$BD$21, "Not found", 0), LOOKUP(K103,EOL_R!$C$24:$D$24,EOL_R!$C$26:$D$26) + _xlfn.XLOOKUP(J103,EOL_R!$C$18:$N$18,EOL_R!$C$20:$N$20) + _xlfn.XLOOKUP(B103&amp;"|"&amp;E103,
        Calculate_cap_emi_sens!$L$14:$L$21&amp;"|"&amp;Calculate_cap_emi_sens!$I$14:$I$21,
        Calculate_cap_emi_sens!$BD$14:$BD$21, "Not found", 0))</f>
        <v>452.2455591762772</v>
      </c>
      <c r="V103" s="8" cm="1">
        <f t="array" ref="V103">_xlfn.SWITCH(K103,200,_xlfn.XLOOKUP(J103,Other_R!$C$18:$N$18,Other_R!$C$20:$N$20) + _xlfn.XLOOKUP(B103&amp;"|"&amp;E103,
        Calculate_cap_emi_sens!$L$14:$L$21&amp;"|"&amp;Calculate_cap_emi_sens!$I$14:$I$21,
        Calculate_cap_emi_sens!$BK$14:$BK$21, "Not found", 0), LOOKUP(K103,Other_R!$C$24:$D$24,Other_R!$C$26:$D$26) + _xlfn.XLOOKUP(J103,Other_R!$C$18:$N$18,Other_R!$C$20:$N$20) + _xlfn.XLOOKUP(B103&amp;"|"&amp;E103,
        Calculate_cap_emi_sens!$L$14:$L$21&amp;"|"&amp;Calculate_cap_emi_sens!$I$14:$I$21,
        Calculate_cap_emi_sens!$BK$14:$BK$21, "Not found", 0))</f>
        <v>1981.511911637238</v>
      </c>
    </row>
    <row r="104" spans="1:22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3333.0295536544045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325.21363636363634</v>
      </c>
      <c r="O104" s="5" cm="1">
        <f t="array" ref="O104">_xlfn.XLOOKUP(B104&amp;"|"&amp;E104,
        Calculate_cap_emi!$L$14:$L$21&amp;"|"&amp;Calculate_cap_emi!$I$14:$I$21,
        Calculate_cap_emi!$AI$14:$AI$21, "Not found", 0)</f>
        <v>1527.2442702319445</v>
      </c>
      <c r="P104" s="8">
        <f t="shared" si="8"/>
        <v>3333.0295536544045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123.0489579796123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95.474310160427805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575.31060962566835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2382.6056470588237</v>
      </c>
      <c r="U104" s="8" cm="1">
        <f t="array" ref="U104">_xlfn.SWITCH(K104,200,_xlfn.XLOOKUP(J104,EOL_R!$C$18:$N$18,EOL_R!$C$20:$N$20) + _xlfn.XLOOKUP(B104&amp;"|"&amp;E104,
        Calculate_cap_emi_sens!$L$14:$L$21&amp;"|"&amp;Calculate_cap_emi_sens!$I$14:$I$21,
        Calculate_cap_emi_sens!$BD$14:$BD$21, "Not found", 0), LOOKUP(K104,EOL_R!$C$24:$D$24,EOL_R!$C$26:$D$26) + _xlfn.XLOOKUP(J104,EOL_R!$C$18:$N$18,EOL_R!$C$20:$N$20) + _xlfn.XLOOKUP(B104&amp;"|"&amp;E104,
        Calculate_cap_emi_sens!$L$14:$L$21&amp;"|"&amp;Calculate_cap_emi_sens!$I$14:$I$21,
        Calculate_cap_emi_sens!$BD$14:$BD$21, "Not found", 0))</f>
        <v>454.14344697214847</v>
      </c>
      <c r="V104" s="8" cm="1">
        <f t="array" ref="V104">_xlfn.SWITCH(K104,200,_xlfn.XLOOKUP(J104,Other_R!$C$18:$N$18,Other_R!$C$20:$N$20) + _xlfn.XLOOKUP(B104&amp;"|"&amp;E104,
        Calculate_cap_emi_sens!$L$14:$L$21&amp;"|"&amp;Calculate_cap_emi_sens!$I$14:$I$21,
        Calculate_cap_emi_sens!$BK$14:$BK$21, "Not found", 0), LOOKUP(K104,Other_R!$C$24:$D$24,Other_R!$C$26:$D$26) + _xlfn.XLOOKUP(J104,Other_R!$C$18:$N$18,Other_R!$C$20:$N$20) + _xlfn.XLOOKUP(B104&amp;"|"&amp;E104,
        Calculate_cap_emi_sens!$L$14:$L$21&amp;"|"&amp;Calculate_cap_emi_sens!$I$14:$I$21,
        Calculate_cap_emi_sens!$BK$14:$BK$21, "Not found", 0))</f>
        <v>1972.4628554239544</v>
      </c>
    </row>
    <row r="105" spans="1:22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3554.244788948522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325.21363636363634</v>
      </c>
      <c r="O105" s="5" cm="1">
        <f t="array" ref="O105">_xlfn.XLOOKUP(B105&amp;"|"&amp;E105,
        Calculate_cap_emi!$L$14:$L$21&amp;"|"&amp;Calculate_cap_emi!$I$14:$I$21,
        Calculate_cap_emi!$AI$14:$AI$21, "Not found", 0)</f>
        <v>1527.2442702319445</v>
      </c>
      <c r="P105" s="8">
        <f t="shared" si="8"/>
        <v>3554.244788948522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127.68159072231819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134.86783957219251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619.98131550802145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2486.1702352941174</v>
      </c>
      <c r="U105" s="8" cm="1">
        <f t="array" ref="U105">_xlfn.SWITCH(K105,200,_xlfn.XLOOKUP(J105,EOL_R!$C$18:$N$18,EOL_R!$C$20:$N$20) + _xlfn.XLOOKUP(B105&amp;"|"&amp;E105,
        Calculate_cap_emi_sens!$L$14:$L$21&amp;"|"&amp;Calculate_cap_emi_sens!$I$14:$I$21,
        Calculate_cap_emi_sens!$BD$14:$BD$21, "Not found", 0), LOOKUP(K105,EOL_R!$C$24:$D$24,EOL_R!$C$26:$D$26) + _xlfn.XLOOKUP(J105,EOL_R!$C$18:$N$18,EOL_R!$C$20:$N$20) + _xlfn.XLOOKUP(B105&amp;"|"&amp;E105,
        Calculate_cap_emi_sens!$L$14:$L$21&amp;"|"&amp;Calculate_cap_emi_sens!$I$14:$I$21,
        Calculate_cap_emi_sens!$BD$14:$BD$21, "Not found", 0))</f>
        <v>469.9204571468199</v>
      </c>
      <c r="V105" s="8" cm="1">
        <f t="array" ref="V105">_xlfn.SWITCH(K105,200,_xlfn.XLOOKUP(J105,Other_R!$C$18:$N$18,Other_R!$C$20:$N$20) + _xlfn.XLOOKUP(B105&amp;"|"&amp;E105,
        Calculate_cap_emi_sens!$L$14:$L$21&amp;"|"&amp;Calculate_cap_emi_sens!$I$14:$I$21,
        Calculate_cap_emi_sens!$BK$14:$BK$21, "Not found", 0), LOOKUP(K105,Other_R!$C$24:$D$24,Other_R!$C$26:$D$26) + _xlfn.XLOOKUP(J105,Other_R!$C$18:$N$18,Other_R!$C$20:$N$20) + _xlfn.XLOOKUP(B105&amp;"|"&amp;E105,
        Calculate_cap_emi_sens!$L$14:$L$21&amp;"|"&amp;Calculate_cap_emi_sens!$I$14:$I$21,
        Calculate_cap_emi_sens!$BK$14:$BK$21, "Not found", 0))</f>
        <v>1978.2242042445912</v>
      </c>
    </row>
    <row r="106" spans="1:22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3922.9368477720514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325.21363636363634</v>
      </c>
      <c r="O106" s="5" cm="1">
        <f t="array" ref="O106">_xlfn.XLOOKUP(B106&amp;"|"&amp;E106,
        Calculate_cap_emi!$L$14:$L$21&amp;"|"&amp;Calculate_cap_emi!$I$14:$I$21,
        Calculate_cap_emi!$AI$14:$AI$21, "Not found", 0)</f>
        <v>1527.2442702319445</v>
      </c>
      <c r="P106" s="8">
        <f t="shared" si="8"/>
        <v>3922.9368477720514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135.40264529349463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200.52372192513374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694.43249197860962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2658.7778823529416</v>
      </c>
      <c r="U106" s="8" cm="1">
        <f t="array" ref="U106">_xlfn.SWITCH(K106,200,_xlfn.XLOOKUP(J106,EOL_R!$C$18:$N$18,EOL_R!$C$20:$N$20) + _xlfn.XLOOKUP(B106&amp;"|"&amp;E106,
        Calculate_cap_emi_sens!$L$14:$L$21&amp;"|"&amp;Calculate_cap_emi_sens!$I$14:$I$21,
        Calculate_cap_emi_sens!$BD$14:$BD$21, "Not found", 0), LOOKUP(K106,EOL_R!$C$24:$D$24,EOL_R!$C$26:$D$26) + _xlfn.XLOOKUP(J106,EOL_R!$C$18:$N$18,EOL_R!$C$20:$N$20) + _xlfn.XLOOKUP(B106&amp;"|"&amp;E106,
        Calculate_cap_emi_sens!$L$14:$L$21&amp;"|"&amp;Calculate_cap_emi_sens!$I$14:$I$21,
        Calculate_cap_emi_sens!$BD$14:$BD$21, "Not found", 0))</f>
        <v>512.88635697399252</v>
      </c>
      <c r="V106" s="8" cm="1">
        <f t="array" ref="V106">_xlfn.SWITCH(K106,200,_xlfn.XLOOKUP(J106,Other_R!$C$18:$N$18,Other_R!$C$20:$N$20) + _xlfn.XLOOKUP(B106&amp;"|"&amp;E106,
        Calculate_cap_emi_sens!$L$14:$L$21&amp;"|"&amp;Calculate_cap_emi_sens!$I$14:$I$21,
        Calculate_cap_emi_sens!$BK$14:$BK$21, "Not found", 0), LOOKUP(K106,Other_R!$C$24:$D$24,Other_R!$C$26:$D$26) + _xlfn.XLOOKUP(J106,Other_R!$C$18:$N$18,Other_R!$C$20:$N$20) + _xlfn.XLOOKUP(B106&amp;"|"&amp;E106,
        Calculate_cap_emi_sens!$L$14:$L$21&amp;"|"&amp;Calculate_cap_emi_sens!$I$14:$I$21,
        Calculate_cap_emi_sens!$BK$14:$BK$21, "Not found", 0))</f>
        <v>2044.2562826829553</v>
      </c>
    </row>
    <row r="107" spans="1:22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3573.6229600715169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639.5454545454545</v>
      </c>
      <c r="O107" s="5" cm="1">
        <f t="array" ref="O107">_xlfn.XLOOKUP(B107&amp;"|"&amp;E107,
        Calculate_cap_emi!$L$14:$L$21&amp;"|"&amp;Calculate_cap_emi!$I$14:$I$21,
        Calculate_cap_emi!$AI$14:$AI$21, "Not found", 0)</f>
        <v>1527.2442702319445</v>
      </c>
      <c r="P107" s="8">
        <f>SUM(M107:O107)</f>
        <v>3573.6229600715169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128.80431858174063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82.34313368983959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698.82946524064175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2348.084117647059</v>
      </c>
      <c r="U107" s="8" cm="1">
        <f t="array" ref="U107">_xlfn.SWITCH(K107,200,_xlfn.XLOOKUP(J107,EOL_R!$C$18:$N$18,EOL_R!$C$20:$N$20) + _xlfn.XLOOKUP(B107&amp;"|"&amp;E107,
        Calculate_cap_emi_sens!$L$14:$L$21&amp;"|"&amp;Calculate_cap_emi_sens!$I$14:$I$21,
        Calculate_cap_emi_sens!$BD$14:$BD$21, "Not found", 0), LOOKUP(K107,EOL_R!$C$24:$D$24,EOL_R!$C$26:$D$26) + _xlfn.XLOOKUP(J107,EOL_R!$C$18:$N$18,EOL_R!$C$20:$N$20) + _xlfn.XLOOKUP(B107&amp;"|"&amp;E107,
        Calculate_cap_emi_sens!$L$14:$L$21&amp;"|"&amp;Calculate_cap_emi_sens!$I$14:$I$21,
        Calculate_cap_emi_sens!$BD$14:$BD$21, "Not found", 0))</f>
        <v>590.65465008536808</v>
      </c>
      <c r="V107" s="8" cm="1">
        <f t="array" ref="V107">_xlfn.SWITCH(K107,200,_xlfn.XLOOKUP(J107,Other_R!$C$18:$N$18,Other_R!$C$20:$N$20) + _xlfn.XLOOKUP(B107&amp;"|"&amp;E107,
        Calculate_cap_emi_sens!$L$14:$L$21&amp;"|"&amp;Calculate_cap_emi_sens!$I$14:$I$21,
        Calculate_cap_emi_sens!$BK$14:$BK$21, "Not found", 0), LOOKUP(K107,Other_R!$C$24:$D$24,Other_R!$C$26:$D$26) + _xlfn.XLOOKUP(J107,Other_R!$C$18:$N$18,Other_R!$C$20:$N$20) + _xlfn.XLOOKUP(B107&amp;"|"&amp;E107,
        Calculate_cap_emi_sens!$L$14:$L$21&amp;"|"&amp;Calculate_cap_emi_sens!$I$14:$I$21,
        Calculate_cap_emi_sens!$BK$14:$BK$21, "Not found", 0))</f>
        <v>1981.511911637238</v>
      </c>
    </row>
    <row r="108" spans="1:22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3647.3613718362226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639.5454545454545</v>
      </c>
      <c r="O108" s="5" cm="1">
        <f t="array" ref="O108">_xlfn.XLOOKUP(B108&amp;"|"&amp;E108,
        Calculate_cap_emi!$L$14:$L$21&amp;"|"&amp;Calculate_cap_emi!$I$14:$I$21,
        Calculate_cap_emi!$AI$14:$AI$21, "Not found", 0)</f>
        <v>1527.2442702319445</v>
      </c>
      <c r="P108" s="8">
        <f t="shared" si="8"/>
        <v>3647.3613718362226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130.34852949597592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95.474310160427805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713.71970053475934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2382.6056470588237</v>
      </c>
      <c r="U108" s="8" cm="1">
        <f t="array" ref="U108">_xlfn.SWITCH(K108,200,_xlfn.XLOOKUP(J108,EOL_R!$C$18:$N$18,EOL_R!$C$20:$N$20) + _xlfn.XLOOKUP(B108&amp;"|"&amp;E108,
        Calculate_cap_emi_sens!$L$14:$L$21&amp;"|"&amp;Calculate_cap_emi_sens!$I$14:$I$21,
        Calculate_cap_emi_sens!$BD$14:$BD$21, "Not found", 0), LOOKUP(K108,EOL_R!$C$24:$D$24,EOL_R!$C$26:$D$26) + _xlfn.XLOOKUP(J108,EOL_R!$C$18:$N$18,EOL_R!$C$20:$N$20) + _xlfn.XLOOKUP(B108&amp;"|"&amp;E108,
        Calculate_cap_emi_sens!$L$14:$L$21&amp;"|"&amp;Calculate_cap_emi_sens!$I$14:$I$21,
        Calculate_cap_emi_sens!$BD$14:$BD$21, "Not found", 0))</f>
        <v>592.55253788123935</v>
      </c>
      <c r="V108" s="8" cm="1">
        <f t="array" ref="V108">_xlfn.SWITCH(K108,200,_xlfn.XLOOKUP(J108,Other_R!$C$18:$N$18,Other_R!$C$20:$N$20) + _xlfn.XLOOKUP(B108&amp;"|"&amp;E108,
        Calculate_cap_emi_sens!$L$14:$L$21&amp;"|"&amp;Calculate_cap_emi_sens!$I$14:$I$21,
        Calculate_cap_emi_sens!$BK$14:$BK$21, "Not found", 0), LOOKUP(K108,Other_R!$C$24:$D$24,Other_R!$C$26:$D$26) + _xlfn.XLOOKUP(J108,Other_R!$C$18:$N$18,Other_R!$C$20:$N$20) + _xlfn.XLOOKUP(B108&amp;"|"&amp;E108,
        Calculate_cap_emi_sens!$L$14:$L$21&amp;"|"&amp;Calculate_cap_emi_sens!$I$14:$I$21,
        Calculate_cap_emi_sens!$BK$14:$BK$21, "Not found", 0))</f>
        <v>1972.4628554239544</v>
      </c>
    </row>
    <row r="109" spans="1:22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3868.5766071303401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639.5454545454545</v>
      </c>
      <c r="O109" s="5" cm="1">
        <f t="array" ref="O109">_xlfn.XLOOKUP(B109&amp;"|"&amp;E109,
        Calculate_cap_emi!$L$14:$L$21&amp;"|"&amp;Calculate_cap_emi!$I$14:$I$21,
        Calculate_cap_emi!$AI$14:$AI$21, "Not found", 0)</f>
        <v>1527.2442702319445</v>
      </c>
      <c r="P109" s="8">
        <f t="shared" si="8"/>
        <v>3868.5766071303401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134.98116223868183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134.86783957219251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758.39040641711233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2486.1702352941174</v>
      </c>
      <c r="U109" s="8" cm="1">
        <f t="array" ref="U109">_xlfn.SWITCH(K109,200,_xlfn.XLOOKUP(J109,EOL_R!$C$18:$N$18,EOL_R!$C$20:$N$20) + _xlfn.XLOOKUP(B109&amp;"|"&amp;E109,
        Calculate_cap_emi_sens!$L$14:$L$21&amp;"|"&amp;Calculate_cap_emi_sens!$I$14:$I$21,
        Calculate_cap_emi_sens!$BD$14:$BD$21, "Not found", 0), LOOKUP(K109,EOL_R!$C$24:$D$24,EOL_R!$C$26:$D$26) + _xlfn.XLOOKUP(J109,EOL_R!$C$18:$N$18,EOL_R!$C$20:$N$20) + _xlfn.XLOOKUP(B109&amp;"|"&amp;E109,
        Calculate_cap_emi_sens!$L$14:$L$21&amp;"|"&amp;Calculate_cap_emi_sens!$I$14:$I$21,
        Calculate_cap_emi_sens!$BD$14:$BD$21, "Not found", 0))</f>
        <v>608.32954805591089</v>
      </c>
      <c r="V109" s="8" cm="1">
        <f t="array" ref="V109">_xlfn.SWITCH(K109,200,_xlfn.XLOOKUP(J109,Other_R!$C$18:$N$18,Other_R!$C$20:$N$20) + _xlfn.XLOOKUP(B109&amp;"|"&amp;E109,
        Calculate_cap_emi_sens!$L$14:$L$21&amp;"|"&amp;Calculate_cap_emi_sens!$I$14:$I$21,
        Calculate_cap_emi_sens!$BK$14:$BK$21, "Not found", 0), LOOKUP(K109,Other_R!$C$24:$D$24,Other_R!$C$26:$D$26) + _xlfn.XLOOKUP(J109,Other_R!$C$18:$N$18,Other_R!$C$20:$N$20) + _xlfn.XLOOKUP(B109&amp;"|"&amp;E109,
        Calculate_cap_emi_sens!$L$14:$L$21&amp;"|"&amp;Calculate_cap_emi_sens!$I$14:$I$21,
        Calculate_cap_emi_sens!$BK$14:$BK$21, "Not found", 0))</f>
        <v>1978.2242042445912</v>
      </c>
    </row>
    <row r="110" spans="1:22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4089.7918424244576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639.5454545454545</v>
      </c>
      <c r="O110" s="5" cm="1">
        <f t="array" ref="O110">_xlfn.XLOOKUP(B110&amp;"|"&amp;E110,
        Calculate_cap_emi!$L$14:$L$21&amp;"|"&amp;Calculate_cap_emi!$I$14:$I$21,
        Calculate_cap_emi!$AI$14:$AI$21, "Not found", 0)</f>
        <v>1527.2442702319445</v>
      </c>
      <c r="P110" s="8">
        <f t="shared" si="8"/>
        <v>4089.7918424244576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139.61379498138771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174.26136898395725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803.06111229946521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2589.7348235294116</v>
      </c>
      <c r="U110" s="8" cm="1">
        <f t="array" ref="U110">_xlfn.SWITCH(K110,200,_xlfn.XLOOKUP(J110,EOL_R!$C$18:$N$18,EOL_R!$C$20:$N$20) + _xlfn.XLOOKUP(B110&amp;"|"&amp;E110,
        Calculate_cap_emi_sens!$L$14:$L$21&amp;"|"&amp;Calculate_cap_emi_sens!$I$14:$I$21,
        Calculate_cap_emi_sens!$BD$14:$BD$21, "Not found", 0), LOOKUP(K110,EOL_R!$C$24:$D$24,EOL_R!$C$26:$D$26) + _xlfn.XLOOKUP(J110,EOL_R!$C$18:$N$18,EOL_R!$C$20:$N$20) + _xlfn.XLOOKUP(B110&amp;"|"&amp;E110,
        Calculate_cap_emi_sens!$L$14:$L$21&amp;"|"&amp;Calculate_cap_emi_sens!$I$14:$I$21,
        Calculate_cap_emi_sens!$BD$14:$BD$21, "Not found", 0))</f>
        <v>632.49985058479069</v>
      </c>
      <c r="V110" s="8" cm="1">
        <f t="array" ref="V110">_xlfn.SWITCH(K110,200,_xlfn.XLOOKUP(J110,Other_R!$C$18:$N$18,Other_R!$C$20:$N$20) + _xlfn.XLOOKUP(B110&amp;"|"&amp;E110,
        Calculate_cap_emi_sens!$L$14:$L$21&amp;"|"&amp;Calculate_cap_emi_sens!$I$14:$I$21,
        Calculate_cap_emi_sens!$BK$14:$BK$21, "Not found", 0), LOOKUP(K110,Other_R!$C$24:$D$24,Other_R!$C$26:$D$26) + _xlfn.XLOOKUP(J110,Other_R!$C$18:$N$18,Other_R!$C$20:$N$20) + _xlfn.XLOOKUP(B110&amp;"|"&amp;E110,
        Calculate_cap_emi_sens!$L$14:$L$21&amp;"|"&amp;Calculate_cap_emi_sens!$I$14:$I$21,
        Calculate_cap_emi_sens!$BK$14:$BK$21, "Not found", 0))</f>
        <v>2012.3962897844365</v>
      </c>
    </row>
    <row r="111" spans="1:22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4237.2686659538695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639.5454545454545</v>
      </c>
      <c r="O111" s="5" cm="1">
        <f t="array" ref="O111">_xlfn.XLOOKUP(B111&amp;"|"&amp;E111,
        Calculate_cap_emi!$L$14:$L$21&amp;"|"&amp;Calculate_cap_emi!$I$14:$I$21,
        Calculate_cap_emi!$AI$14:$AI$21, "Not found", 0)</f>
        <v>1527.2442702319445</v>
      </c>
      <c r="P111" s="8">
        <f t="shared" si="8"/>
        <v>4237.2686659538695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142.70221680985827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200.52372192513374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832.8415828877005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2658.7778823529416</v>
      </c>
      <c r="U111" s="8" cm="1">
        <f t="array" ref="U111">_xlfn.SWITCH(K111,200,_xlfn.XLOOKUP(J111,EOL_R!$C$18:$N$18,EOL_R!$C$20:$N$20) + _xlfn.XLOOKUP(B111&amp;"|"&amp;E111,
        Calculate_cap_emi_sens!$L$14:$L$21&amp;"|"&amp;Calculate_cap_emi_sens!$I$14:$I$21,
        Calculate_cap_emi_sens!$BD$14:$BD$21, "Not found", 0), LOOKUP(K111,EOL_R!$C$24:$D$24,EOL_R!$C$26:$D$26) + _xlfn.XLOOKUP(J111,EOL_R!$C$18:$N$18,EOL_R!$C$20:$N$20) + _xlfn.XLOOKUP(B111&amp;"|"&amp;E111,
        Calculate_cap_emi_sens!$L$14:$L$21&amp;"|"&amp;Calculate_cap_emi_sens!$I$14:$I$21,
        Calculate_cap_emi_sens!$BD$14:$BD$21, "Not found", 0))</f>
        <v>651.2954478830834</v>
      </c>
      <c r="V111" s="8" cm="1">
        <f t="array" ref="V111">_xlfn.SWITCH(K111,200,_xlfn.XLOOKUP(J111,Other_R!$C$18:$N$18,Other_R!$C$20:$N$20) + _xlfn.XLOOKUP(B111&amp;"|"&amp;E111,
        Calculate_cap_emi_sens!$L$14:$L$21&amp;"|"&amp;Calculate_cap_emi_sens!$I$14:$I$21,
        Calculate_cap_emi_sens!$BK$14:$BK$21, "Not found", 0), LOOKUP(K111,Other_R!$C$24:$D$24,Other_R!$C$26:$D$26) + _xlfn.XLOOKUP(J111,Other_R!$C$18:$N$18,Other_R!$C$20:$N$20) + _xlfn.XLOOKUP(B111&amp;"|"&amp;E111,
        Calculate_cap_emi_sens!$L$14:$L$21&amp;"|"&amp;Calculate_cap_emi_sens!$I$14:$I$21,
        Calculate_cap_emi_sens!$BK$14:$BK$21, "Not found", 0))</f>
        <v>2044.2562826829553</v>
      </c>
    </row>
    <row r="112" spans="1:22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3651.1221711911357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1949.3352888381944</v>
      </c>
      <c r="P112" s="8">
        <f t="shared" si="8"/>
        <v>3651.1221711911357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129.70781978175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139.68829411764708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524.6460882352942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2772.2952352941174</v>
      </c>
      <c r="U112" s="8" cm="1">
        <f t="array" ref="U112">_xlfn.SWITCH(K112,200,_xlfn.XLOOKUP(J112,EOL_R!$C$18:$N$18,EOL_R!$C$20:$N$20) + _xlfn.XLOOKUP(B112&amp;"|"&amp;E112,
        Calculate_cap_emi_sens!$L$14:$L$21&amp;"|"&amp;Calculate_cap_emi_sens!$I$14:$I$21,
        Calculate_cap_emi_sens!$BD$14:$BD$21, "Not found", 0), LOOKUP(K112,EOL_R!$C$24:$D$24,EOL_R!$C$26:$D$26) + _xlfn.XLOOKUP(J112,EOL_R!$C$18:$N$18,EOL_R!$C$20:$N$20) + _xlfn.XLOOKUP(B112&amp;"|"&amp;E112,
        Calculate_cap_emi_sens!$L$14:$L$21&amp;"|"&amp;Calculate_cap_emi_sens!$I$14:$I$21,
        Calculate_cap_emi_sens!$BD$14:$BD$21, "Not found", 0))</f>
        <v>374.58522987409265</v>
      </c>
      <c r="V112" s="8" cm="1">
        <f t="array" ref="V112">_xlfn.SWITCH(K112,200,_xlfn.XLOOKUP(J112,Other_R!$C$18:$N$18,Other_R!$C$20:$N$20) + _xlfn.XLOOKUP(B112&amp;"|"&amp;E112,
        Calculate_cap_emi_sens!$L$14:$L$21&amp;"|"&amp;Calculate_cap_emi_sens!$I$14:$I$21,
        Calculate_cap_emi_sens!$BK$14:$BK$21, "Not found", 0), LOOKUP(K112,Other_R!$C$24:$D$24,Other_R!$C$26:$D$26) + _xlfn.XLOOKUP(J112,Other_R!$C$18:$N$18,Other_R!$C$20:$N$20) + _xlfn.XLOOKUP(B112&amp;"|"&amp;E112,
        Calculate_cap_emi_sens!$L$14:$L$21&amp;"|"&amp;Calculate_cap_emi_sens!$I$14:$I$21,
        Calculate_cap_emi_sens!$BK$14:$BK$21, "Not found", 0))</f>
        <v>2264.3492042445914</v>
      </c>
    </row>
    <row r="113" spans="1:22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3872.3374064852533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1949.3352888381944</v>
      </c>
      <c r="P113" s="8">
        <f t="shared" si="8"/>
        <v>3872.3374064852533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134.34045252445588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179.08182352941179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569.31679411764708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2875.8598235294116</v>
      </c>
      <c r="U113" s="8" cm="1">
        <f t="array" ref="U113">_xlfn.SWITCH(K113,200,_xlfn.XLOOKUP(J113,EOL_R!$C$18:$N$18,EOL_R!$C$20:$N$20) + _xlfn.XLOOKUP(B113&amp;"|"&amp;E113,
        Calculate_cap_emi_sens!$L$14:$L$21&amp;"|"&amp;Calculate_cap_emi_sens!$I$14:$I$21,
        Calculate_cap_emi_sens!$BD$14:$BD$21, "Not found", 0), LOOKUP(K113,EOL_R!$C$24:$D$24,EOL_R!$C$26:$D$26) + _xlfn.XLOOKUP(J113,EOL_R!$C$18:$N$18,EOL_R!$C$20:$N$20) + _xlfn.XLOOKUP(B113&amp;"|"&amp;E113,
        Calculate_cap_emi_sens!$L$14:$L$21&amp;"|"&amp;Calculate_cap_emi_sens!$I$14:$I$21,
        Calculate_cap_emi_sens!$BD$14:$BD$21, "Not found", 0))</f>
        <v>398.75553240297245</v>
      </c>
      <c r="V113" s="8" cm="1">
        <f t="array" ref="V113">_xlfn.SWITCH(K113,200,_xlfn.XLOOKUP(J113,Other_R!$C$18:$N$18,Other_R!$C$20:$N$20) + _xlfn.XLOOKUP(B113&amp;"|"&amp;E113,
        Calculate_cap_emi_sens!$L$14:$L$21&amp;"|"&amp;Calculate_cap_emi_sens!$I$14:$I$21,
        Calculate_cap_emi_sens!$BK$14:$BK$21, "Not found", 0), LOOKUP(K113,Other_R!$C$24:$D$24,Other_R!$C$26:$D$26) + _xlfn.XLOOKUP(J113,Other_R!$C$18:$N$18,Other_R!$C$20:$N$20) + _xlfn.XLOOKUP(B113&amp;"|"&amp;E113,
        Calculate_cap_emi_sens!$L$14:$L$21&amp;"|"&amp;Calculate_cap_emi_sens!$I$14:$I$21,
        Calculate_cap_emi_sens!$BK$14:$BK$21, "Not found", 0))</f>
        <v>2298.5212897844367</v>
      </c>
    </row>
    <row r="114" spans="1:22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4019.8142300146646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1949.3352888381944</v>
      </c>
      <c r="P114" s="8">
        <f t="shared" si="8"/>
        <v>4019.8142300146646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137.42887435292644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205.34417647058828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599.09726470588225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2944.9028823529416</v>
      </c>
      <c r="U114" s="8" cm="1">
        <f t="array" ref="U114">_xlfn.SWITCH(K114,200,_xlfn.XLOOKUP(J114,EOL_R!$C$18:$N$18,EOL_R!$C$20:$N$20) + _xlfn.XLOOKUP(B114&amp;"|"&amp;E114,
        Calculate_cap_emi_sens!$L$14:$L$21&amp;"|"&amp;Calculate_cap_emi_sens!$I$14:$I$21,
        Calculate_cap_emi_sens!$BD$14:$BD$21, "Not found", 0), LOOKUP(K114,EOL_R!$C$24:$D$24,EOL_R!$C$26:$D$26) + _xlfn.XLOOKUP(J114,EOL_R!$C$18:$N$18,EOL_R!$C$20:$N$20) + _xlfn.XLOOKUP(B114&amp;"|"&amp;E114,
        Calculate_cap_emi_sens!$L$14:$L$21&amp;"|"&amp;Calculate_cap_emi_sens!$I$14:$I$21,
        Calculate_cap_emi_sens!$BD$14:$BD$21, "Not found", 0))</f>
        <v>417.55112970126527</v>
      </c>
      <c r="V114" s="8" cm="1">
        <f t="array" ref="V114">_xlfn.SWITCH(K114,200,_xlfn.XLOOKUP(J114,Other_R!$C$18:$N$18,Other_R!$C$20:$N$20) + _xlfn.XLOOKUP(B114&amp;"|"&amp;E114,
        Calculate_cap_emi_sens!$L$14:$L$21&amp;"|"&amp;Calculate_cap_emi_sens!$I$14:$I$21,
        Calculate_cap_emi_sens!$BK$14:$BK$21, "Not found", 0), LOOKUP(K114,Other_R!$C$24:$D$24,Other_R!$C$26:$D$26) + _xlfn.XLOOKUP(J114,Other_R!$C$18:$N$18,Other_R!$C$20:$N$20) + _xlfn.XLOOKUP(B114&amp;"|"&amp;E114,
        Calculate_cap_emi_sens!$L$14:$L$21&amp;"|"&amp;Calculate_cap_emi_sens!$I$14:$I$21,
        Calculate_cap_emi_sens!$BK$14:$BK$21, "Not found", 0))</f>
        <v>2330.3812826829553</v>
      </c>
    </row>
    <row r="115" spans="1:22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3681.3821604959485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325.21363636363634</v>
      </c>
      <c r="O115" s="5" cm="1">
        <f t="array" ref="O115">_xlfn.XLOOKUP(B115&amp;"|"&amp;E115,
        Calculate_cap_emi!$L$14:$L$21&amp;"|"&amp;Calculate_cap_emi!$I$14:$I$21,
        Calculate_cap_emi!$AI$14:$AI$21, "Not found", 0)</f>
        <v>1949.3352888381944</v>
      </c>
      <c r="P115" s="8">
        <f>SUM(M115:O115)</f>
        <v>3681.3821604959485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131.08393730662701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98.618133689839595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595.85787433155087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2634.209117647059</v>
      </c>
      <c r="U115" s="8" cm="1">
        <f t="array" ref="U115">_xlfn.SWITCH(K115,200,_xlfn.XLOOKUP(J115,EOL_R!$C$18:$N$18,EOL_R!$C$20:$N$20) + _xlfn.XLOOKUP(B115&amp;"|"&amp;E115,
        Calculate_cap_emi_sens!$L$14:$L$21&amp;"|"&amp;Calculate_cap_emi_sens!$I$14:$I$21,
        Calculate_cap_emi_sens!$BD$14:$BD$21, "Not found", 0), LOOKUP(K115,EOL_R!$C$24:$D$24,EOL_R!$C$26:$D$26) + _xlfn.XLOOKUP(J115,EOL_R!$C$18:$N$18,EOL_R!$C$20:$N$20) + _xlfn.XLOOKUP(B115&amp;"|"&amp;E115,
        Calculate_cap_emi_sens!$L$14:$L$21&amp;"|"&amp;Calculate_cap_emi_sens!$I$14:$I$21,
        Calculate_cap_emi_sens!$BD$14:$BD$21, "Not found", 0))</f>
        <v>487.6830591762772</v>
      </c>
      <c r="V115" s="8" cm="1">
        <f t="array" ref="V115">_xlfn.SWITCH(K115,200,_xlfn.XLOOKUP(J115,Other_R!$C$18:$N$18,Other_R!$C$20:$N$20) + _xlfn.XLOOKUP(B115&amp;"|"&amp;E115,
        Calculate_cap_emi_sens!$L$14:$L$21&amp;"|"&amp;Calculate_cap_emi_sens!$I$14:$I$21,
        Calculate_cap_emi_sens!$BK$14:$BK$21, "Not found", 0), LOOKUP(K115,Other_R!$C$24:$D$24,Other_R!$C$26:$D$26) + _xlfn.XLOOKUP(J115,Other_R!$C$18:$N$18,Other_R!$C$20:$N$20) + _xlfn.XLOOKUP(B115&amp;"|"&amp;E115,
        Calculate_cap_emi_sens!$L$14:$L$21&amp;"|"&amp;Calculate_cap_emi_sens!$I$14:$I$21,
        Calculate_cap_emi_sens!$BK$14:$BK$21, "Not found", 0))</f>
        <v>2267.636911637238</v>
      </c>
    </row>
    <row r="116" spans="1:22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3755.1205722606546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325.21363636363634</v>
      </c>
      <c r="O116" s="5" cm="1">
        <f t="array" ref="O116">_xlfn.XLOOKUP(B116&amp;"|"&amp;E116,
        Calculate_cap_emi!$L$14:$L$21&amp;"|"&amp;Calculate_cap_emi!$I$14:$I$21,
        Calculate_cap_emi!$AI$14:$AI$21, "Not found", 0)</f>
        <v>1949.3352888381944</v>
      </c>
      <c r="P116" s="8">
        <f t="shared" si="8"/>
        <v>3755.1205722606546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132.6281482208623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111.74931016042781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610.74810962566835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2668.7306470588237</v>
      </c>
      <c r="U116" s="8" cm="1">
        <f t="array" ref="U116">_xlfn.SWITCH(K116,200,_xlfn.XLOOKUP(J116,EOL_R!$C$18:$N$18,EOL_R!$C$20:$N$20) + _xlfn.XLOOKUP(B116&amp;"|"&amp;E116,
        Calculate_cap_emi_sens!$L$14:$L$21&amp;"|"&amp;Calculate_cap_emi_sens!$I$14:$I$21,
        Calculate_cap_emi_sens!$BD$14:$BD$21, "Not found", 0), LOOKUP(K116,EOL_R!$C$24:$D$24,EOL_R!$C$26:$D$26) + _xlfn.XLOOKUP(J116,EOL_R!$C$18:$N$18,EOL_R!$C$20:$N$20) + _xlfn.XLOOKUP(B116&amp;"|"&amp;E116,
        Calculate_cap_emi_sens!$L$14:$L$21&amp;"|"&amp;Calculate_cap_emi_sens!$I$14:$I$21,
        Calculate_cap_emi_sens!$BD$14:$BD$21, "Not found", 0))</f>
        <v>489.58094697214847</v>
      </c>
      <c r="V116" s="8" cm="1">
        <f t="array" ref="V116">_xlfn.SWITCH(K116,200,_xlfn.XLOOKUP(J116,Other_R!$C$18:$N$18,Other_R!$C$20:$N$20) + _xlfn.XLOOKUP(B116&amp;"|"&amp;E116,
        Calculate_cap_emi_sens!$L$14:$L$21&amp;"|"&amp;Calculate_cap_emi_sens!$I$14:$I$21,
        Calculate_cap_emi_sens!$BK$14:$BK$21, "Not found", 0), LOOKUP(K116,Other_R!$C$24:$D$24,Other_R!$C$26:$D$26) + _xlfn.XLOOKUP(J116,Other_R!$C$18:$N$18,Other_R!$C$20:$N$20) + _xlfn.XLOOKUP(B116&amp;"|"&amp;E116,
        Calculate_cap_emi_sens!$L$14:$L$21&amp;"|"&amp;Calculate_cap_emi_sens!$I$14:$I$21,
        Calculate_cap_emi_sens!$BK$14:$BK$21, "Not found", 0))</f>
        <v>2258.5878554239544</v>
      </c>
    </row>
    <row r="117" spans="1:22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3976.3358075547721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325.21363636363634</v>
      </c>
      <c r="O117" s="5" cm="1">
        <f t="array" ref="O117">_xlfn.XLOOKUP(B117&amp;"|"&amp;E117,
        Calculate_cap_emi!$L$14:$L$21&amp;"|"&amp;Calculate_cap_emi!$I$14:$I$21,
        Calculate_cap_emi!$AI$14:$AI$21, "Not found", 0)</f>
        <v>1949.3352888381944</v>
      </c>
      <c r="P117" s="8">
        <f t="shared" si="8"/>
        <v>3976.3358075547721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137.26078096356818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151.14283957219251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655.41881550802145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2772.2952352941174</v>
      </c>
      <c r="U117" s="8" cm="1">
        <f t="array" ref="U117">_xlfn.SWITCH(K117,200,_xlfn.XLOOKUP(J117,EOL_R!$C$18:$N$18,EOL_R!$C$20:$N$20) + _xlfn.XLOOKUP(B117&amp;"|"&amp;E117,
        Calculate_cap_emi_sens!$L$14:$L$21&amp;"|"&amp;Calculate_cap_emi_sens!$I$14:$I$21,
        Calculate_cap_emi_sens!$BD$14:$BD$21, "Not found", 0), LOOKUP(K117,EOL_R!$C$24:$D$24,EOL_R!$C$26:$D$26) + _xlfn.XLOOKUP(J117,EOL_R!$C$18:$N$18,EOL_R!$C$20:$N$20) + _xlfn.XLOOKUP(B117&amp;"|"&amp;E117,
        Calculate_cap_emi_sens!$L$14:$L$21&amp;"|"&amp;Calculate_cap_emi_sens!$I$14:$I$21,
        Calculate_cap_emi_sens!$BD$14:$BD$21, "Not found", 0))</f>
        <v>505.3579571468199</v>
      </c>
      <c r="V117" s="8" cm="1">
        <f t="array" ref="V117">_xlfn.SWITCH(K117,200,_xlfn.XLOOKUP(J117,Other_R!$C$18:$N$18,Other_R!$C$20:$N$20) + _xlfn.XLOOKUP(B117&amp;"|"&amp;E117,
        Calculate_cap_emi_sens!$L$14:$L$21&amp;"|"&amp;Calculate_cap_emi_sens!$I$14:$I$21,
        Calculate_cap_emi_sens!$BK$14:$BK$21, "Not found", 0), LOOKUP(K117,Other_R!$C$24:$D$24,Other_R!$C$26:$D$26) + _xlfn.XLOOKUP(J117,Other_R!$C$18:$N$18,Other_R!$C$20:$N$20) + _xlfn.XLOOKUP(B117&amp;"|"&amp;E117,
        Calculate_cap_emi_sens!$L$14:$L$21&amp;"|"&amp;Calculate_cap_emi_sens!$I$14:$I$21,
        Calculate_cap_emi_sens!$BK$14:$BK$21, "Not found", 0))</f>
        <v>2264.3492042445914</v>
      </c>
    </row>
    <row r="118" spans="1:22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4345.027866378301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325.21363636363634</v>
      </c>
      <c r="O118" s="5" cm="1">
        <f t="array" ref="O118">_xlfn.XLOOKUP(B118&amp;"|"&amp;E118,
        Calculate_cap_emi!$L$14:$L$21&amp;"|"&amp;Calculate_cap_emi!$I$14:$I$21,
        Calculate_cap_emi!$AI$14:$AI$21, "Not found", 0)</f>
        <v>1949.3352888381944</v>
      </c>
      <c r="P118" s="8">
        <f t="shared" si="8"/>
        <v>4345.027866378301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144.98183553474462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216.79872192513375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729.86999197860962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2944.9028823529416</v>
      </c>
      <c r="U118" s="8" cm="1">
        <f t="array" ref="U118">_xlfn.SWITCH(K118,200,_xlfn.XLOOKUP(J118,EOL_R!$C$18:$N$18,EOL_R!$C$20:$N$20) + _xlfn.XLOOKUP(B118&amp;"|"&amp;E118,
        Calculate_cap_emi_sens!$L$14:$L$21&amp;"|"&amp;Calculate_cap_emi_sens!$I$14:$I$21,
        Calculate_cap_emi_sens!$BD$14:$BD$21, "Not found", 0), LOOKUP(K118,EOL_R!$C$24:$D$24,EOL_R!$C$26:$D$26) + _xlfn.XLOOKUP(J118,EOL_R!$C$18:$N$18,EOL_R!$C$20:$N$20) + _xlfn.XLOOKUP(B118&amp;"|"&amp;E118,
        Calculate_cap_emi_sens!$L$14:$L$21&amp;"|"&amp;Calculate_cap_emi_sens!$I$14:$I$21,
        Calculate_cap_emi_sens!$BD$14:$BD$21, "Not found", 0))</f>
        <v>548.32385697399252</v>
      </c>
      <c r="V118" s="8" cm="1">
        <f t="array" ref="V118">_xlfn.SWITCH(K118,200,_xlfn.XLOOKUP(J118,Other_R!$C$18:$N$18,Other_R!$C$20:$N$20) + _xlfn.XLOOKUP(B118&amp;"|"&amp;E118,
        Calculate_cap_emi_sens!$L$14:$L$21&amp;"|"&amp;Calculate_cap_emi_sens!$I$14:$I$21,
        Calculate_cap_emi_sens!$BK$14:$BK$21, "Not found", 0), LOOKUP(K118,Other_R!$C$24:$D$24,Other_R!$C$26:$D$26) + _xlfn.XLOOKUP(J118,Other_R!$C$18:$N$18,Other_R!$C$20:$N$20) + _xlfn.XLOOKUP(B118&amp;"|"&amp;E118,
        Calculate_cap_emi_sens!$L$14:$L$21&amp;"|"&amp;Calculate_cap_emi_sens!$I$14:$I$21,
        Calculate_cap_emi_sens!$BK$14:$BK$21, "Not found", 0))</f>
        <v>2330.3812826829553</v>
      </c>
    </row>
    <row r="119" spans="1:22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3995.7139786777666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639.5454545454545</v>
      </c>
      <c r="O119" s="5" cm="1">
        <f t="array" ref="O119">_xlfn.XLOOKUP(B119&amp;"|"&amp;E119,
        Calculate_cap_emi!$L$14:$L$21&amp;"|"&amp;Calculate_cap_emi!$I$14:$I$21,
        Calculate_cap_emi!$AI$14:$AI$21, "Not found", 0)</f>
        <v>1949.3352888381944</v>
      </c>
      <c r="P119" s="8">
        <f>SUM(M119:O119)</f>
        <v>3995.7139786777666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138.38350882299065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98.618133689839595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734.26696524064175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2634.209117647059</v>
      </c>
      <c r="U119" s="8" cm="1">
        <f t="array" ref="U119">_xlfn.SWITCH(K119,200,_xlfn.XLOOKUP(J119,EOL_R!$C$18:$N$18,EOL_R!$C$20:$N$20) + _xlfn.XLOOKUP(B119&amp;"|"&amp;E119,
        Calculate_cap_emi_sens!$L$14:$L$21&amp;"|"&amp;Calculate_cap_emi_sens!$I$14:$I$21,
        Calculate_cap_emi_sens!$BD$14:$BD$21, "Not found", 0), LOOKUP(K119,EOL_R!$C$24:$D$24,EOL_R!$C$26:$D$26) + _xlfn.XLOOKUP(J119,EOL_R!$C$18:$N$18,EOL_R!$C$20:$N$20) + _xlfn.XLOOKUP(B119&amp;"|"&amp;E119,
        Calculate_cap_emi_sens!$L$14:$L$21&amp;"|"&amp;Calculate_cap_emi_sens!$I$14:$I$21,
        Calculate_cap_emi_sens!$BD$14:$BD$21, "Not found", 0))</f>
        <v>626.09215008536808</v>
      </c>
      <c r="V119" s="8" cm="1">
        <f t="array" ref="V119">_xlfn.SWITCH(K119,200,_xlfn.XLOOKUP(J119,Other_R!$C$18:$N$18,Other_R!$C$20:$N$20) + _xlfn.XLOOKUP(B119&amp;"|"&amp;E119,
        Calculate_cap_emi_sens!$L$14:$L$21&amp;"|"&amp;Calculate_cap_emi_sens!$I$14:$I$21,
        Calculate_cap_emi_sens!$BK$14:$BK$21, "Not found", 0), LOOKUP(K119,Other_R!$C$24:$D$24,Other_R!$C$26:$D$26) + _xlfn.XLOOKUP(J119,Other_R!$C$18:$N$18,Other_R!$C$20:$N$20) + _xlfn.XLOOKUP(B119&amp;"|"&amp;E119,
        Calculate_cap_emi_sens!$L$14:$L$21&amp;"|"&amp;Calculate_cap_emi_sens!$I$14:$I$21,
        Calculate_cap_emi_sens!$BK$14:$BK$21, "Not found", 0))</f>
        <v>2267.636911637238</v>
      </c>
    </row>
    <row r="120" spans="1:22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4069.4523904424723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639.5454545454545</v>
      </c>
      <c r="O120" s="5" cm="1">
        <f t="array" ref="O120">_xlfn.XLOOKUP(B120&amp;"|"&amp;E120,
        Calculate_cap_emi!$L$14:$L$21&amp;"|"&amp;Calculate_cap_emi!$I$14:$I$21,
        Calculate_cap_emi!$AI$14:$AI$21, "Not found", 0)</f>
        <v>1949.3352888381944</v>
      </c>
      <c r="P120" s="8">
        <f t="shared" si="8"/>
        <v>4069.4523904424723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139.92771973722594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111.74931016042781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749.15720053475934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2668.7306470588237</v>
      </c>
      <c r="U120" s="8" cm="1">
        <f t="array" ref="U120">_xlfn.SWITCH(K120,200,_xlfn.XLOOKUP(J120,EOL_R!$C$18:$N$18,EOL_R!$C$20:$N$20) + _xlfn.XLOOKUP(B120&amp;"|"&amp;E120,
        Calculate_cap_emi_sens!$L$14:$L$21&amp;"|"&amp;Calculate_cap_emi_sens!$I$14:$I$21,
        Calculate_cap_emi_sens!$BD$14:$BD$21, "Not found", 0), LOOKUP(K120,EOL_R!$C$24:$D$24,EOL_R!$C$26:$D$26) + _xlfn.XLOOKUP(J120,EOL_R!$C$18:$N$18,EOL_R!$C$20:$N$20) + _xlfn.XLOOKUP(B120&amp;"|"&amp;E120,
        Calculate_cap_emi_sens!$L$14:$L$21&amp;"|"&amp;Calculate_cap_emi_sens!$I$14:$I$21,
        Calculate_cap_emi_sens!$BD$14:$BD$21, "Not found", 0))</f>
        <v>627.99003788123935</v>
      </c>
      <c r="V120" s="8" cm="1">
        <f t="array" ref="V120">_xlfn.SWITCH(K120,200,_xlfn.XLOOKUP(J120,Other_R!$C$18:$N$18,Other_R!$C$20:$N$20) + _xlfn.XLOOKUP(B120&amp;"|"&amp;E120,
        Calculate_cap_emi_sens!$L$14:$L$21&amp;"|"&amp;Calculate_cap_emi_sens!$I$14:$I$21,
        Calculate_cap_emi_sens!$BK$14:$BK$21, "Not found", 0), LOOKUP(K120,Other_R!$C$24:$D$24,Other_R!$C$26:$D$26) + _xlfn.XLOOKUP(J120,Other_R!$C$18:$N$18,Other_R!$C$20:$N$20) + _xlfn.XLOOKUP(B120&amp;"|"&amp;E120,
        Calculate_cap_emi_sens!$L$14:$L$21&amp;"|"&amp;Calculate_cap_emi_sens!$I$14:$I$21,
        Calculate_cap_emi_sens!$BK$14:$BK$21, "Not found", 0))</f>
        <v>2258.5878554239544</v>
      </c>
    </row>
    <row r="121" spans="1:22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4290.6676257365898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639.5454545454545</v>
      </c>
      <c r="O121" s="5" cm="1">
        <f t="array" ref="O121">_xlfn.XLOOKUP(B121&amp;"|"&amp;E121,
        Calculate_cap_emi!$L$14:$L$21&amp;"|"&amp;Calculate_cap_emi!$I$14:$I$21,
        Calculate_cap_emi!$AI$14:$AI$21, "Not found", 0)</f>
        <v>1949.3352888381944</v>
      </c>
      <c r="P121" s="8">
        <f t="shared" si="8"/>
        <v>4290.6676257365898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144.56035247993182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151.14283957219251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793.82790641711233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2772.2952352941174</v>
      </c>
      <c r="U121" s="8" cm="1">
        <f t="array" ref="U121">_xlfn.SWITCH(K121,200,_xlfn.XLOOKUP(J121,EOL_R!$C$18:$N$18,EOL_R!$C$20:$N$20) + _xlfn.XLOOKUP(B121&amp;"|"&amp;E121,
        Calculate_cap_emi_sens!$L$14:$L$21&amp;"|"&amp;Calculate_cap_emi_sens!$I$14:$I$21,
        Calculate_cap_emi_sens!$BD$14:$BD$21, "Not found", 0), LOOKUP(K121,EOL_R!$C$24:$D$24,EOL_R!$C$26:$D$26) + _xlfn.XLOOKUP(J121,EOL_R!$C$18:$N$18,EOL_R!$C$20:$N$20) + _xlfn.XLOOKUP(B121&amp;"|"&amp;E121,
        Calculate_cap_emi_sens!$L$14:$L$21&amp;"|"&amp;Calculate_cap_emi_sens!$I$14:$I$21,
        Calculate_cap_emi_sens!$BD$14:$BD$21, "Not found", 0))</f>
        <v>643.76704805591089</v>
      </c>
      <c r="V121" s="8" cm="1">
        <f t="array" ref="V121">_xlfn.SWITCH(K121,200,_xlfn.XLOOKUP(J121,Other_R!$C$18:$N$18,Other_R!$C$20:$N$20) + _xlfn.XLOOKUP(B121&amp;"|"&amp;E121,
        Calculate_cap_emi_sens!$L$14:$L$21&amp;"|"&amp;Calculate_cap_emi_sens!$I$14:$I$21,
        Calculate_cap_emi_sens!$BK$14:$BK$21, "Not found", 0), LOOKUP(K121,Other_R!$C$24:$D$24,Other_R!$C$26:$D$26) + _xlfn.XLOOKUP(J121,Other_R!$C$18:$N$18,Other_R!$C$20:$N$20) + _xlfn.XLOOKUP(B121&amp;"|"&amp;E121,
        Calculate_cap_emi_sens!$L$14:$L$21&amp;"|"&amp;Calculate_cap_emi_sens!$I$14:$I$21,
        Calculate_cap_emi_sens!$BK$14:$BK$21, "Not found", 0))</f>
        <v>2264.3492042445914</v>
      </c>
    </row>
    <row r="122" spans="1:22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4511.8828610307073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639.5454545454545</v>
      </c>
      <c r="O122" s="5" cm="1">
        <f t="array" ref="O122">_xlfn.XLOOKUP(B122&amp;"|"&amp;E122,
        Calculate_cap_emi!$L$14:$L$21&amp;"|"&amp;Calculate_cap_emi!$I$14:$I$21,
        Calculate_cap_emi!$AI$14:$AI$21, "Not found", 0)</f>
        <v>1949.3352888381944</v>
      </c>
      <c r="P122" s="8">
        <f t="shared" si="8"/>
        <v>4511.8828610307073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149.1929852226377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190.53636898395726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838.49861229946521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2875.8598235294116</v>
      </c>
      <c r="U122" s="8" cm="1">
        <f t="array" ref="U122">_xlfn.SWITCH(K122,200,_xlfn.XLOOKUP(J122,EOL_R!$C$18:$N$18,EOL_R!$C$20:$N$20) + _xlfn.XLOOKUP(B122&amp;"|"&amp;E122,
        Calculate_cap_emi_sens!$L$14:$L$21&amp;"|"&amp;Calculate_cap_emi_sens!$I$14:$I$21,
        Calculate_cap_emi_sens!$BD$14:$BD$21, "Not found", 0), LOOKUP(K122,EOL_R!$C$24:$D$24,EOL_R!$C$26:$D$26) + _xlfn.XLOOKUP(J122,EOL_R!$C$18:$N$18,EOL_R!$C$20:$N$20) + _xlfn.XLOOKUP(B122&amp;"|"&amp;E122,
        Calculate_cap_emi_sens!$L$14:$L$21&amp;"|"&amp;Calculate_cap_emi_sens!$I$14:$I$21,
        Calculate_cap_emi_sens!$BD$14:$BD$21, "Not found", 0))</f>
        <v>667.93735058479069</v>
      </c>
      <c r="V122" s="8" cm="1">
        <f t="array" ref="V122">_xlfn.SWITCH(K122,200,_xlfn.XLOOKUP(J122,Other_R!$C$18:$N$18,Other_R!$C$20:$N$20) + _xlfn.XLOOKUP(B122&amp;"|"&amp;E122,
        Calculate_cap_emi_sens!$L$14:$L$21&amp;"|"&amp;Calculate_cap_emi_sens!$I$14:$I$21,
        Calculate_cap_emi_sens!$BK$14:$BK$21, "Not found", 0), LOOKUP(K122,Other_R!$C$24:$D$24,Other_R!$C$26:$D$26) + _xlfn.XLOOKUP(J122,Other_R!$C$18:$N$18,Other_R!$C$20:$N$20) + _xlfn.XLOOKUP(B122&amp;"|"&amp;E122,
        Calculate_cap_emi_sens!$L$14:$L$21&amp;"|"&amp;Calculate_cap_emi_sens!$I$14:$I$21,
        Calculate_cap_emi_sens!$BK$14:$BK$21, "Not found", 0))</f>
        <v>2298.5212897844367</v>
      </c>
    </row>
    <row r="123" spans="1:22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4659.3596845601196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639.5454545454545</v>
      </c>
      <c r="O123" s="5" cm="1">
        <f t="array" ref="O123">_xlfn.XLOOKUP(B123&amp;"|"&amp;E123,
        Calculate_cap_emi!$L$14:$L$21&amp;"|"&amp;Calculate_cap_emi!$I$14:$I$21,
        Calculate_cap_emi!$AI$14:$AI$21, "Not found", 0)</f>
        <v>1949.3352888381944</v>
      </c>
      <c r="P123" s="8">
        <f t="shared" si="8"/>
        <v>4659.3596845601196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152.28140705110826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216.79872192513375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868.2790828877005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2944.9028823529416</v>
      </c>
      <c r="U123" s="8" cm="1">
        <f t="array" ref="U123">_xlfn.SWITCH(K123,200,_xlfn.XLOOKUP(J123,EOL_R!$C$18:$N$18,EOL_R!$C$20:$N$20) + _xlfn.XLOOKUP(B123&amp;"|"&amp;E123,
        Calculate_cap_emi_sens!$L$14:$L$21&amp;"|"&amp;Calculate_cap_emi_sens!$I$14:$I$21,
        Calculate_cap_emi_sens!$BD$14:$BD$21, "Not found", 0), LOOKUP(K123,EOL_R!$C$24:$D$24,EOL_R!$C$26:$D$26) + _xlfn.XLOOKUP(J123,EOL_R!$C$18:$N$18,EOL_R!$C$20:$N$20) + _xlfn.XLOOKUP(B123&amp;"|"&amp;E123,
        Calculate_cap_emi_sens!$L$14:$L$21&amp;"|"&amp;Calculate_cap_emi_sens!$I$14:$I$21,
        Calculate_cap_emi_sens!$BD$14:$BD$21, "Not found", 0))</f>
        <v>686.7329478830834</v>
      </c>
      <c r="V123" s="8" cm="1">
        <f t="array" ref="V123">_xlfn.SWITCH(K123,200,_xlfn.XLOOKUP(J123,Other_R!$C$18:$N$18,Other_R!$C$20:$N$20) + _xlfn.XLOOKUP(B123&amp;"|"&amp;E123,
        Calculate_cap_emi_sens!$L$14:$L$21&amp;"|"&amp;Calculate_cap_emi_sens!$I$14:$I$21,
        Calculate_cap_emi_sens!$BK$14:$BK$21, "Not found", 0), LOOKUP(K123,Other_R!$C$24:$D$24,Other_R!$C$26:$D$26) + _xlfn.XLOOKUP(J123,Other_R!$C$18:$N$18,Other_R!$C$20:$N$20) + _xlfn.XLOOKUP(B123&amp;"|"&amp;E123,
        Calculate_cap_emi_sens!$L$14:$L$21&amp;"|"&amp;Calculate_cap_emi_sens!$I$14:$I$21,
        Calculate_cap_emi_sens!$BK$14:$BK$21, "Not found", 0))</f>
        <v>2330.3812826829553</v>
      </c>
    </row>
    <row r="124" spans="1:22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3546.0094372897465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1844.2225549368054</v>
      </c>
      <c r="P124" s="8">
        <f t="shared" si="8"/>
        <v>3546.0094372897465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127.7893693755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123.41329411764707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552.2085882352942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3028.2327352941174</v>
      </c>
      <c r="U124" s="8" cm="1">
        <f t="array" ref="U124">_xlfn.SWITCH(K124,200,_xlfn.XLOOKUP(J124,EOL_R!$C$18:$N$18,EOL_R!$C$20:$N$20) + _xlfn.XLOOKUP(B124&amp;"|"&amp;E124,
        Calculate_cap_emi_sens!$L$14:$L$21&amp;"|"&amp;Calculate_cap_emi_sens!$I$14:$I$21,
        Calculate_cap_emi_sens!$BD$14:$BD$21, "Not found", 0), LOOKUP(K124,EOL_R!$C$24:$D$24,EOL_R!$C$26:$D$26) + _xlfn.XLOOKUP(J124,EOL_R!$C$18:$N$18,EOL_R!$C$20:$N$20) + _xlfn.XLOOKUP(B124&amp;"|"&amp;E124,
        Calculate_cap_emi_sens!$L$14:$L$21&amp;"|"&amp;Calculate_cap_emi_sens!$I$14:$I$21,
        Calculate_cap_emi_sens!$BD$14:$BD$21, "Not found", 0))</f>
        <v>402.14772987409265</v>
      </c>
      <c r="V124" s="8" cm="1">
        <f t="array" ref="V124">_xlfn.SWITCH(K124,200,_xlfn.XLOOKUP(J124,Other_R!$C$18:$N$18,Other_R!$C$20:$N$20) + _xlfn.XLOOKUP(B124&amp;"|"&amp;E124,
        Calculate_cap_emi_sens!$L$14:$L$21&amp;"|"&amp;Calculate_cap_emi_sens!$I$14:$I$21,
        Calculate_cap_emi_sens!$BK$14:$BK$21, "Not found", 0), LOOKUP(K124,Other_R!$C$24:$D$24,Other_R!$C$26:$D$26) + _xlfn.XLOOKUP(J124,Other_R!$C$18:$N$18,Other_R!$C$20:$N$20) + _xlfn.XLOOKUP(B124&amp;"|"&amp;E124,
        Calculate_cap_emi_sens!$L$14:$L$21&amp;"|"&amp;Calculate_cap_emi_sens!$I$14:$I$21,
        Calculate_cap_emi_sens!$BK$14:$BK$21, "Not found", 0))</f>
        <v>2520.2867042445914</v>
      </c>
    </row>
    <row r="125" spans="1:22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3767.224672583864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1844.2225549368054</v>
      </c>
      <c r="P125" s="8">
        <f t="shared" si="8"/>
        <v>3767.224672583864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132.42200211820588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162.80682352941179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596.87929411764708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3131.7973235294116</v>
      </c>
      <c r="U125" s="8" cm="1">
        <f t="array" ref="U125">_xlfn.SWITCH(K125,200,_xlfn.XLOOKUP(J125,EOL_R!$C$18:$N$18,EOL_R!$C$20:$N$20) + _xlfn.XLOOKUP(B125&amp;"|"&amp;E125,
        Calculate_cap_emi_sens!$L$14:$L$21&amp;"|"&amp;Calculate_cap_emi_sens!$I$14:$I$21,
        Calculate_cap_emi_sens!$BD$14:$BD$21, "Not found", 0), LOOKUP(K125,EOL_R!$C$24:$D$24,EOL_R!$C$26:$D$26) + _xlfn.XLOOKUP(J125,EOL_R!$C$18:$N$18,EOL_R!$C$20:$N$20) + _xlfn.XLOOKUP(B125&amp;"|"&amp;E125,
        Calculate_cap_emi_sens!$L$14:$L$21&amp;"|"&amp;Calculate_cap_emi_sens!$I$14:$I$21,
        Calculate_cap_emi_sens!$BD$14:$BD$21, "Not found", 0))</f>
        <v>426.31803240297245</v>
      </c>
      <c r="V125" s="8" cm="1">
        <f t="array" ref="V125">_xlfn.SWITCH(K125,200,_xlfn.XLOOKUP(J125,Other_R!$C$18:$N$18,Other_R!$C$20:$N$20) + _xlfn.XLOOKUP(B125&amp;"|"&amp;E125,
        Calculate_cap_emi_sens!$L$14:$L$21&amp;"|"&amp;Calculate_cap_emi_sens!$I$14:$I$21,
        Calculate_cap_emi_sens!$BK$14:$BK$21, "Not found", 0), LOOKUP(K125,Other_R!$C$24:$D$24,Other_R!$C$26:$D$26) + _xlfn.XLOOKUP(J125,Other_R!$C$18:$N$18,Other_R!$C$20:$N$20) + _xlfn.XLOOKUP(B125&amp;"|"&amp;E125,
        Calculate_cap_emi_sens!$L$14:$L$21&amp;"|"&amp;Calculate_cap_emi_sens!$I$14:$I$21,
        Calculate_cap_emi_sens!$BK$14:$BK$21, "Not found", 0))</f>
        <v>2554.4587897844367</v>
      </c>
    </row>
    <row r="126" spans="1:22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3914.7014961132759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1844.2225549368054</v>
      </c>
      <c r="P126" s="8">
        <f t="shared" si="8"/>
        <v>3914.7014961132759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135.51042394667644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189.06917647058827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626.65976470588225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3200.8403823529416</v>
      </c>
      <c r="U126" s="8" cm="1">
        <f t="array" ref="U126">_xlfn.SWITCH(K126,200,_xlfn.XLOOKUP(J126,EOL_R!$C$18:$N$18,EOL_R!$C$20:$N$20) + _xlfn.XLOOKUP(B126&amp;"|"&amp;E126,
        Calculate_cap_emi_sens!$L$14:$L$21&amp;"|"&amp;Calculate_cap_emi_sens!$I$14:$I$21,
        Calculate_cap_emi_sens!$BD$14:$BD$21, "Not found", 0), LOOKUP(K126,EOL_R!$C$24:$D$24,EOL_R!$C$26:$D$26) + _xlfn.XLOOKUP(J126,EOL_R!$C$18:$N$18,EOL_R!$C$20:$N$20) + _xlfn.XLOOKUP(B126&amp;"|"&amp;E126,
        Calculate_cap_emi_sens!$L$14:$L$21&amp;"|"&amp;Calculate_cap_emi_sens!$I$14:$I$21,
        Calculate_cap_emi_sens!$BD$14:$BD$21, "Not found", 0))</f>
        <v>445.11362970126527</v>
      </c>
      <c r="V126" s="8" cm="1">
        <f t="array" ref="V126">_xlfn.SWITCH(K126,200,_xlfn.XLOOKUP(J126,Other_R!$C$18:$N$18,Other_R!$C$20:$N$20) + _xlfn.XLOOKUP(B126&amp;"|"&amp;E126,
        Calculate_cap_emi_sens!$L$14:$L$21&amp;"|"&amp;Calculate_cap_emi_sens!$I$14:$I$21,
        Calculate_cap_emi_sens!$BK$14:$BK$21, "Not found", 0), LOOKUP(K126,Other_R!$C$24:$D$24,Other_R!$C$26:$D$26) + _xlfn.XLOOKUP(J126,Other_R!$C$18:$N$18,Other_R!$C$20:$N$20) + _xlfn.XLOOKUP(B126&amp;"|"&amp;E126,
        Calculate_cap_emi_sens!$L$14:$L$21&amp;"|"&amp;Calculate_cap_emi_sens!$I$14:$I$21,
        Calculate_cap_emi_sens!$BK$14:$BK$21, "Not found", 0))</f>
        <v>2586.3187826829553</v>
      </c>
    </row>
    <row r="127" spans="1:22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3576.2694265945593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325.21363636363634</v>
      </c>
      <c r="O127" s="5" cm="1">
        <f t="array" ref="O127">_xlfn.XLOOKUP(B127&amp;"|"&amp;E127,
        Calculate_cap_emi!$L$14:$L$21&amp;"|"&amp;Calculate_cap_emi!$I$14:$I$21,
        Calculate_cap_emi!$AI$14:$AI$21, "Not found", 0)</f>
        <v>1844.2225549368054</v>
      </c>
      <c r="P127" s="8">
        <f t="shared" si="8"/>
        <v>3576.2694265945593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129.165486900377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82.34313368983959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623.42037433155087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2890.146617647059</v>
      </c>
      <c r="U127" s="8" cm="1">
        <f t="array" ref="U127">_xlfn.SWITCH(K127,200,_xlfn.XLOOKUP(J127,EOL_R!$C$18:$N$18,EOL_R!$C$20:$N$20) + _xlfn.XLOOKUP(B127&amp;"|"&amp;E127,
        Calculate_cap_emi_sens!$L$14:$L$21&amp;"|"&amp;Calculate_cap_emi_sens!$I$14:$I$21,
        Calculate_cap_emi_sens!$BD$14:$BD$21, "Not found", 0), LOOKUP(K127,EOL_R!$C$24:$D$24,EOL_R!$C$26:$D$26) + _xlfn.XLOOKUP(J127,EOL_R!$C$18:$N$18,EOL_R!$C$20:$N$20) + _xlfn.XLOOKUP(B127&amp;"|"&amp;E127,
        Calculate_cap_emi_sens!$L$14:$L$21&amp;"|"&amp;Calculate_cap_emi_sens!$I$14:$I$21,
        Calculate_cap_emi_sens!$BD$14:$BD$21, "Not found", 0))</f>
        <v>515.2455591762772</v>
      </c>
      <c r="V127" s="8" cm="1">
        <f t="array" ref="V127">_xlfn.SWITCH(K127,200,_xlfn.XLOOKUP(J127,Other_R!$C$18:$N$18,Other_R!$C$20:$N$20) + _xlfn.XLOOKUP(B127&amp;"|"&amp;E127,
        Calculate_cap_emi_sens!$L$14:$L$21&amp;"|"&amp;Calculate_cap_emi_sens!$I$14:$I$21,
        Calculate_cap_emi_sens!$BK$14:$BK$21, "Not found", 0), LOOKUP(K127,Other_R!$C$24:$D$24,Other_R!$C$26:$D$26) + _xlfn.XLOOKUP(J127,Other_R!$C$18:$N$18,Other_R!$C$20:$N$20) + _xlfn.XLOOKUP(B127&amp;"|"&amp;E127,
        Calculate_cap_emi_sens!$L$14:$L$21&amp;"|"&amp;Calculate_cap_emi_sens!$I$14:$I$21,
        Calculate_cap_emi_sens!$BK$14:$BK$21, "Not found", 0))</f>
        <v>2523.574411637238</v>
      </c>
    </row>
    <row r="128" spans="1:22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3650.0078383592654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325.21363636363634</v>
      </c>
      <c r="O128" s="5" cm="1">
        <f t="array" ref="O128">_xlfn.XLOOKUP(B128&amp;"|"&amp;E128,
        Calculate_cap_emi!$L$14:$L$21&amp;"|"&amp;Calculate_cap_emi!$I$14:$I$21,
        Calculate_cap_emi!$AI$14:$AI$21, "Not found", 0)</f>
        <v>1844.2225549368054</v>
      </c>
      <c r="P128" s="8">
        <f t="shared" si="8"/>
        <v>3650.0078383592654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130.7096978146123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95.474310160427805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638.31060962566835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2924.6681470588237</v>
      </c>
      <c r="U128" s="8" cm="1">
        <f t="array" ref="U128">_xlfn.SWITCH(K128,200,_xlfn.XLOOKUP(J128,EOL_R!$C$18:$N$18,EOL_R!$C$20:$N$20) + _xlfn.XLOOKUP(B128&amp;"|"&amp;E128,
        Calculate_cap_emi_sens!$L$14:$L$21&amp;"|"&amp;Calculate_cap_emi_sens!$I$14:$I$21,
        Calculate_cap_emi_sens!$BD$14:$BD$21, "Not found", 0), LOOKUP(K128,EOL_R!$C$24:$D$24,EOL_R!$C$26:$D$26) + _xlfn.XLOOKUP(J128,EOL_R!$C$18:$N$18,EOL_R!$C$20:$N$20) + _xlfn.XLOOKUP(B128&amp;"|"&amp;E128,
        Calculate_cap_emi_sens!$L$14:$L$21&amp;"|"&amp;Calculate_cap_emi_sens!$I$14:$I$21,
        Calculate_cap_emi_sens!$BD$14:$BD$21, "Not found", 0))</f>
        <v>517.14344697214847</v>
      </c>
      <c r="V128" s="8" cm="1">
        <f t="array" ref="V128">_xlfn.SWITCH(K128,200,_xlfn.XLOOKUP(J128,Other_R!$C$18:$N$18,Other_R!$C$20:$N$20) + _xlfn.XLOOKUP(B128&amp;"|"&amp;E128,
        Calculate_cap_emi_sens!$L$14:$L$21&amp;"|"&amp;Calculate_cap_emi_sens!$I$14:$I$21,
        Calculate_cap_emi_sens!$BK$14:$BK$21, "Not found", 0), LOOKUP(K128,Other_R!$C$24:$D$24,Other_R!$C$26:$D$26) + _xlfn.XLOOKUP(J128,Other_R!$C$18:$N$18,Other_R!$C$20:$N$20) + _xlfn.XLOOKUP(B128&amp;"|"&amp;E128,
        Calculate_cap_emi_sens!$L$14:$L$21&amp;"|"&amp;Calculate_cap_emi_sens!$I$14:$I$21,
        Calculate_cap_emi_sens!$BK$14:$BK$21, "Not found", 0))</f>
        <v>2514.5253554239544</v>
      </c>
    </row>
    <row r="129" spans="1:22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3871.2230736533829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325.21363636363634</v>
      </c>
      <c r="O129" s="5" cm="1">
        <f t="array" ref="O129">_xlfn.XLOOKUP(B129&amp;"|"&amp;E129,
        Calculate_cap_emi!$L$14:$L$21&amp;"|"&amp;Calculate_cap_emi!$I$14:$I$21,
        Calculate_cap_emi!$AI$14:$AI$21, "Not found", 0)</f>
        <v>1844.2225549368054</v>
      </c>
      <c r="P129" s="8">
        <f t="shared" si="8"/>
        <v>3871.2230736533829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135.34233055731818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134.86783957219251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682.98131550802145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3028.2327352941174</v>
      </c>
      <c r="U129" s="8" cm="1">
        <f t="array" ref="U129">_xlfn.SWITCH(K129,200,_xlfn.XLOOKUP(J129,EOL_R!$C$18:$N$18,EOL_R!$C$20:$N$20) + _xlfn.XLOOKUP(B129&amp;"|"&amp;E129,
        Calculate_cap_emi_sens!$L$14:$L$21&amp;"|"&amp;Calculate_cap_emi_sens!$I$14:$I$21,
        Calculate_cap_emi_sens!$BD$14:$BD$21, "Not found", 0), LOOKUP(K129,EOL_R!$C$24:$D$24,EOL_R!$C$26:$D$26) + _xlfn.XLOOKUP(J129,EOL_R!$C$18:$N$18,EOL_R!$C$20:$N$20) + _xlfn.XLOOKUP(B129&amp;"|"&amp;E129,
        Calculate_cap_emi_sens!$L$14:$L$21&amp;"|"&amp;Calculate_cap_emi_sens!$I$14:$I$21,
        Calculate_cap_emi_sens!$BD$14:$BD$21, "Not found", 0))</f>
        <v>532.9204571468199</v>
      </c>
      <c r="V129" s="8" cm="1">
        <f t="array" ref="V129">_xlfn.SWITCH(K129,200,_xlfn.XLOOKUP(J129,Other_R!$C$18:$N$18,Other_R!$C$20:$N$20) + _xlfn.XLOOKUP(B129&amp;"|"&amp;E129,
        Calculate_cap_emi_sens!$L$14:$L$21&amp;"|"&amp;Calculate_cap_emi_sens!$I$14:$I$21,
        Calculate_cap_emi_sens!$BK$14:$BK$21, "Not found", 0), LOOKUP(K129,Other_R!$C$24:$D$24,Other_R!$C$26:$D$26) + _xlfn.XLOOKUP(J129,Other_R!$C$18:$N$18,Other_R!$C$20:$N$20) + _xlfn.XLOOKUP(B129&amp;"|"&amp;E129,
        Calculate_cap_emi_sens!$L$14:$L$21&amp;"|"&amp;Calculate_cap_emi_sens!$I$14:$I$21,
        Calculate_cap_emi_sens!$BK$14:$BK$21, "Not found", 0))</f>
        <v>2520.2867042445914</v>
      </c>
    </row>
    <row r="130" spans="1:22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4239.9151324769118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325.21363636363634</v>
      </c>
      <c r="O130" s="5" cm="1">
        <f t="array" ref="O130">_xlfn.XLOOKUP(B130&amp;"|"&amp;E130,
        Calculate_cap_emi!$L$14:$L$21&amp;"|"&amp;Calculate_cap_emi!$I$14:$I$21,
        Calculate_cap_emi!$AI$14:$AI$21, "Not found", 0)</f>
        <v>1844.2225549368054</v>
      </c>
      <c r="P130" s="8">
        <f t="shared" si="8"/>
        <v>4239.9151324769118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143.06338512849462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200.52372192513374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757.43249197860962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3200.8403823529416</v>
      </c>
      <c r="U130" s="8" cm="1">
        <f t="array" ref="U130">_xlfn.SWITCH(K130,200,_xlfn.XLOOKUP(J130,EOL_R!$C$18:$N$18,EOL_R!$C$20:$N$20) + _xlfn.XLOOKUP(B130&amp;"|"&amp;E130,
        Calculate_cap_emi_sens!$L$14:$L$21&amp;"|"&amp;Calculate_cap_emi_sens!$I$14:$I$21,
        Calculate_cap_emi_sens!$BD$14:$BD$21, "Not found", 0), LOOKUP(K130,EOL_R!$C$24:$D$24,EOL_R!$C$26:$D$26) + _xlfn.XLOOKUP(J130,EOL_R!$C$18:$N$18,EOL_R!$C$20:$N$20) + _xlfn.XLOOKUP(B130&amp;"|"&amp;E130,
        Calculate_cap_emi_sens!$L$14:$L$21&amp;"|"&amp;Calculate_cap_emi_sens!$I$14:$I$21,
        Calculate_cap_emi_sens!$BD$14:$BD$21, "Not found", 0))</f>
        <v>575.88635697399252</v>
      </c>
      <c r="V130" s="8" cm="1">
        <f t="array" ref="V130">_xlfn.SWITCH(K130,200,_xlfn.XLOOKUP(J130,Other_R!$C$18:$N$18,Other_R!$C$20:$N$20) + _xlfn.XLOOKUP(B130&amp;"|"&amp;E130,
        Calculate_cap_emi_sens!$L$14:$L$21&amp;"|"&amp;Calculate_cap_emi_sens!$I$14:$I$21,
        Calculate_cap_emi_sens!$BK$14:$BK$21, "Not found", 0), LOOKUP(K130,Other_R!$C$24:$D$24,Other_R!$C$26:$D$26) + _xlfn.XLOOKUP(J130,Other_R!$C$18:$N$18,Other_R!$C$20:$N$20) + _xlfn.XLOOKUP(B130&amp;"|"&amp;E130,
        Calculate_cap_emi_sens!$L$14:$L$21&amp;"|"&amp;Calculate_cap_emi_sens!$I$14:$I$21,
        Calculate_cap_emi_sens!$BK$14:$BK$21, "Not found", 0))</f>
        <v>2586.3187826829553</v>
      </c>
    </row>
    <row r="131" spans="1:22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3890.6012447763778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639.5454545454545</v>
      </c>
      <c r="O131" s="5" cm="1">
        <f t="array" ref="O131">_xlfn.XLOOKUP(B131&amp;"|"&amp;E131,
        Calculate_cap_emi!$L$14:$L$21&amp;"|"&amp;Calculate_cap_emi!$I$14:$I$21,
        Calculate_cap_emi!$AI$14:$AI$21, "Not found", 0)</f>
        <v>1844.2225549368054</v>
      </c>
      <c r="P131" s="8">
        <f t="shared" si="8"/>
        <v>3890.6012447763778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136.46505841674065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82.34313368983959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761.82946524064175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2890.146617647059</v>
      </c>
      <c r="U131" s="8" cm="1">
        <f t="array" ref="U131">_xlfn.SWITCH(K131,200,_xlfn.XLOOKUP(J131,EOL_R!$C$18:$N$18,EOL_R!$C$20:$N$20) + _xlfn.XLOOKUP(B131&amp;"|"&amp;E131,
        Calculate_cap_emi_sens!$L$14:$L$21&amp;"|"&amp;Calculate_cap_emi_sens!$I$14:$I$21,
        Calculate_cap_emi_sens!$BD$14:$BD$21, "Not found", 0), LOOKUP(K131,EOL_R!$C$24:$D$24,EOL_R!$C$26:$D$26) + _xlfn.XLOOKUP(J131,EOL_R!$C$18:$N$18,EOL_R!$C$20:$N$20) + _xlfn.XLOOKUP(B131&amp;"|"&amp;E131,
        Calculate_cap_emi_sens!$L$14:$L$21&amp;"|"&amp;Calculate_cap_emi_sens!$I$14:$I$21,
        Calculate_cap_emi_sens!$BD$14:$BD$21, "Not found", 0))</f>
        <v>653.65465008536808</v>
      </c>
      <c r="V131" s="8" cm="1">
        <f t="array" ref="V131">_xlfn.SWITCH(K131,200,_xlfn.XLOOKUP(J131,Other_R!$C$18:$N$18,Other_R!$C$20:$N$20) + _xlfn.XLOOKUP(B131&amp;"|"&amp;E131,
        Calculate_cap_emi_sens!$L$14:$L$21&amp;"|"&amp;Calculate_cap_emi_sens!$I$14:$I$21,
        Calculate_cap_emi_sens!$BK$14:$BK$21, "Not found", 0), LOOKUP(K131,Other_R!$C$24:$D$24,Other_R!$C$26:$D$26) + _xlfn.XLOOKUP(J131,Other_R!$C$18:$N$18,Other_R!$C$20:$N$20) + _xlfn.XLOOKUP(B131&amp;"|"&amp;E131,
        Calculate_cap_emi_sens!$L$14:$L$21&amp;"|"&amp;Calculate_cap_emi_sens!$I$14:$I$21,
        Calculate_cap_emi_sens!$BK$14:$BK$21, "Not found", 0))</f>
        <v>2523.574411637238</v>
      </c>
    </row>
    <row r="132" spans="1:22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3964.3396565410835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639.5454545454545</v>
      </c>
      <c r="O132" s="5" cm="1">
        <f t="array" ref="O132">_xlfn.XLOOKUP(B132&amp;"|"&amp;E132,
        Calculate_cap_emi!$L$14:$L$21&amp;"|"&amp;Calculate_cap_emi!$I$14:$I$21,
        Calculate_cap_emi!$AI$14:$AI$21, "Not found", 0)</f>
        <v>1844.2225549368054</v>
      </c>
      <c r="P132" s="8">
        <f t="shared" si="8"/>
        <v>3964.3396565410835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138.00926933097594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95.474310160427805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776.71970053475934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2924.6681470588237</v>
      </c>
      <c r="U132" s="8" cm="1">
        <f t="array" ref="U132">_xlfn.SWITCH(K132,200,_xlfn.XLOOKUP(J132,EOL_R!$C$18:$N$18,EOL_R!$C$20:$N$20) + _xlfn.XLOOKUP(B132&amp;"|"&amp;E132,
        Calculate_cap_emi_sens!$L$14:$L$21&amp;"|"&amp;Calculate_cap_emi_sens!$I$14:$I$21,
        Calculate_cap_emi_sens!$BD$14:$BD$21, "Not found", 0), LOOKUP(K132,EOL_R!$C$24:$D$24,EOL_R!$C$26:$D$26) + _xlfn.XLOOKUP(J132,EOL_R!$C$18:$N$18,EOL_R!$C$20:$N$20) + _xlfn.XLOOKUP(B132&amp;"|"&amp;E132,
        Calculate_cap_emi_sens!$L$14:$L$21&amp;"|"&amp;Calculate_cap_emi_sens!$I$14:$I$21,
        Calculate_cap_emi_sens!$BD$14:$BD$21, "Not found", 0))</f>
        <v>655.55253788123935</v>
      </c>
      <c r="V132" s="8" cm="1">
        <f t="array" ref="V132">_xlfn.SWITCH(K132,200,_xlfn.XLOOKUP(J132,Other_R!$C$18:$N$18,Other_R!$C$20:$N$20) + _xlfn.XLOOKUP(B132&amp;"|"&amp;E132,
        Calculate_cap_emi_sens!$L$14:$L$21&amp;"|"&amp;Calculate_cap_emi_sens!$I$14:$I$21,
        Calculate_cap_emi_sens!$BK$14:$BK$21, "Not found", 0), LOOKUP(K132,Other_R!$C$24:$D$24,Other_R!$C$26:$D$26) + _xlfn.XLOOKUP(J132,Other_R!$C$18:$N$18,Other_R!$C$20:$N$20) + _xlfn.XLOOKUP(B132&amp;"|"&amp;E132,
        Calculate_cap_emi_sens!$L$14:$L$21&amp;"|"&amp;Calculate_cap_emi_sens!$I$14:$I$21,
        Calculate_cap_emi_sens!$BK$14:$BK$21, "Not found", 0))</f>
        <v>2514.5253554239544</v>
      </c>
    </row>
    <row r="133" spans="1:22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4185.5548918352015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639.5454545454545</v>
      </c>
      <c r="O133" s="5" cm="1">
        <f t="array" ref="O133">_xlfn.XLOOKUP(B133&amp;"|"&amp;E133,
        Calculate_cap_emi!$L$14:$L$21&amp;"|"&amp;Calculate_cap_emi!$I$14:$I$21,
        Calculate_cap_emi!$AI$14:$AI$21, "Not found", 0)</f>
        <v>1844.2225549368054</v>
      </c>
      <c r="P133" s="8">
        <f t="shared" si="8"/>
        <v>4185.5548918352015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142.64190207368182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134.86783957219251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821.39040641711233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3028.2327352941174</v>
      </c>
      <c r="U133" s="8" cm="1">
        <f t="array" ref="U133">_xlfn.SWITCH(K133,200,_xlfn.XLOOKUP(J133,EOL_R!$C$18:$N$18,EOL_R!$C$20:$N$20) + _xlfn.XLOOKUP(B133&amp;"|"&amp;E133,
        Calculate_cap_emi_sens!$L$14:$L$21&amp;"|"&amp;Calculate_cap_emi_sens!$I$14:$I$21,
        Calculate_cap_emi_sens!$BD$14:$BD$21, "Not found", 0), LOOKUP(K133,EOL_R!$C$24:$D$24,EOL_R!$C$26:$D$26) + _xlfn.XLOOKUP(J133,EOL_R!$C$18:$N$18,EOL_R!$C$20:$N$20) + _xlfn.XLOOKUP(B133&amp;"|"&amp;E133,
        Calculate_cap_emi_sens!$L$14:$L$21&amp;"|"&amp;Calculate_cap_emi_sens!$I$14:$I$21,
        Calculate_cap_emi_sens!$BD$14:$BD$21, "Not found", 0))</f>
        <v>671.32954805591089</v>
      </c>
      <c r="V133" s="8" cm="1">
        <f t="array" ref="V133">_xlfn.SWITCH(K133,200,_xlfn.XLOOKUP(J133,Other_R!$C$18:$N$18,Other_R!$C$20:$N$20) + _xlfn.XLOOKUP(B133&amp;"|"&amp;E133,
        Calculate_cap_emi_sens!$L$14:$L$21&amp;"|"&amp;Calculate_cap_emi_sens!$I$14:$I$21,
        Calculate_cap_emi_sens!$BK$14:$BK$21, "Not found", 0), LOOKUP(K133,Other_R!$C$24:$D$24,Other_R!$C$26:$D$26) + _xlfn.XLOOKUP(J133,Other_R!$C$18:$N$18,Other_R!$C$20:$N$20) + _xlfn.XLOOKUP(B133&amp;"|"&amp;E133,
        Calculate_cap_emi_sens!$L$14:$L$21&amp;"|"&amp;Calculate_cap_emi_sens!$I$14:$I$21,
        Calculate_cap_emi_sens!$BK$14:$BK$21, "Not found", 0))</f>
        <v>2520.2867042445914</v>
      </c>
    </row>
    <row r="134" spans="1:22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4406.770127129319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639.5454545454545</v>
      </c>
      <c r="O134" s="5" cm="1">
        <f t="array" ref="O134">_xlfn.XLOOKUP(B134&amp;"|"&amp;E134,
        Calculate_cap_emi!$L$14:$L$21&amp;"|"&amp;Calculate_cap_emi!$I$14:$I$21,
        Calculate_cap_emi!$AI$14:$AI$21, "Not found", 0)</f>
        <v>1844.2225549368054</v>
      </c>
      <c r="P134" s="8">
        <f t="shared" si="8"/>
        <v>4406.770127129319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147.2745348163877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174.26136898395725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866.06111229946521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3131.7973235294116</v>
      </c>
      <c r="U134" s="8" cm="1">
        <f t="array" ref="U134">_xlfn.SWITCH(K134,200,_xlfn.XLOOKUP(J134,EOL_R!$C$18:$N$18,EOL_R!$C$20:$N$20) + _xlfn.XLOOKUP(B134&amp;"|"&amp;E134,
        Calculate_cap_emi_sens!$L$14:$L$21&amp;"|"&amp;Calculate_cap_emi_sens!$I$14:$I$21,
        Calculate_cap_emi_sens!$BD$14:$BD$21, "Not found", 0), LOOKUP(K134,EOL_R!$C$24:$D$24,EOL_R!$C$26:$D$26) + _xlfn.XLOOKUP(J134,EOL_R!$C$18:$N$18,EOL_R!$C$20:$N$20) + _xlfn.XLOOKUP(B134&amp;"|"&amp;E134,
        Calculate_cap_emi_sens!$L$14:$L$21&amp;"|"&amp;Calculate_cap_emi_sens!$I$14:$I$21,
        Calculate_cap_emi_sens!$BD$14:$BD$21, "Not found", 0))</f>
        <v>695.49985058479069</v>
      </c>
      <c r="V134" s="8" cm="1">
        <f t="array" ref="V134">_xlfn.SWITCH(K134,200,_xlfn.XLOOKUP(J134,Other_R!$C$18:$N$18,Other_R!$C$20:$N$20) + _xlfn.XLOOKUP(B134&amp;"|"&amp;E134,
        Calculate_cap_emi_sens!$L$14:$L$21&amp;"|"&amp;Calculate_cap_emi_sens!$I$14:$I$21,
        Calculate_cap_emi_sens!$BK$14:$BK$21, "Not found", 0), LOOKUP(K134,Other_R!$C$24:$D$24,Other_R!$C$26:$D$26) + _xlfn.XLOOKUP(J134,Other_R!$C$18:$N$18,Other_R!$C$20:$N$20) + _xlfn.XLOOKUP(B134&amp;"|"&amp;E134,
        Calculate_cap_emi_sens!$L$14:$L$21&amp;"|"&amp;Calculate_cap_emi_sens!$I$14:$I$21,
        Calculate_cap_emi_sens!$BK$14:$BK$21, "Not found", 0))</f>
        <v>2554.4587897844367</v>
      </c>
    </row>
    <row r="135" spans="1:22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4554.2469506587304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639.5454545454545</v>
      </c>
      <c r="O135" s="5" cm="1">
        <f t="array" ref="O135">_xlfn.XLOOKUP(B135&amp;"|"&amp;E135,
        Calculate_cap_emi!$L$14:$L$21&amp;"|"&amp;Calculate_cap_emi!$I$14:$I$21,
        Calculate_cap_emi!$AI$14:$AI$21, "Not found", 0)</f>
        <v>1844.2225549368054</v>
      </c>
      <c r="P135" s="8">
        <f t="shared" si="8"/>
        <v>4554.2469506587304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150.36295664485826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200.52372192513374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895.8415828877005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3200.8403823529416</v>
      </c>
      <c r="U135" s="8" cm="1">
        <f t="array" ref="U135">_xlfn.SWITCH(K135,200,_xlfn.XLOOKUP(J135,EOL_R!$C$18:$N$18,EOL_R!$C$20:$N$20) + _xlfn.XLOOKUP(B135&amp;"|"&amp;E135,
        Calculate_cap_emi_sens!$L$14:$L$21&amp;"|"&amp;Calculate_cap_emi_sens!$I$14:$I$21,
        Calculate_cap_emi_sens!$BD$14:$BD$21, "Not found", 0), LOOKUP(K135,EOL_R!$C$24:$D$24,EOL_R!$C$26:$D$26) + _xlfn.XLOOKUP(J135,EOL_R!$C$18:$N$18,EOL_R!$C$20:$N$20) + _xlfn.XLOOKUP(B135&amp;"|"&amp;E135,
        Calculate_cap_emi_sens!$L$14:$L$21&amp;"|"&amp;Calculate_cap_emi_sens!$I$14:$I$21,
        Calculate_cap_emi_sens!$BD$14:$BD$21, "Not found", 0))</f>
        <v>714.2954478830834</v>
      </c>
      <c r="V135" s="8" cm="1">
        <f t="array" ref="V135">_xlfn.SWITCH(K135,200,_xlfn.XLOOKUP(J135,Other_R!$C$18:$N$18,Other_R!$C$20:$N$20) + _xlfn.XLOOKUP(B135&amp;"|"&amp;E135,
        Calculate_cap_emi_sens!$L$14:$L$21&amp;"|"&amp;Calculate_cap_emi_sens!$I$14:$I$21,
        Calculate_cap_emi_sens!$BK$14:$BK$21, "Not found", 0), LOOKUP(K135,Other_R!$C$24:$D$24,Other_R!$C$26:$D$26) + _xlfn.XLOOKUP(J135,Other_R!$C$18:$N$18,Other_R!$C$20:$N$20) + _xlfn.XLOOKUP(B135&amp;"|"&amp;E135,
        Calculate_cap_emi_sens!$L$14:$L$21&amp;"|"&amp;Calculate_cap_emi_sens!$I$14:$I$21,
        Calculate_cap_emi_sens!$BK$14:$BK$21, "Not found", 0))</f>
        <v>2586.3187826829553</v>
      </c>
    </row>
    <row r="136" spans="1:22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3995.7771633848856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2293.9902810319445</v>
      </c>
      <c r="P136" s="8">
        <f t="shared" si="8"/>
        <v>3995.7771633848856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138.90070758375001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139.68829411764708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578.4585882352942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3368.1702352941174</v>
      </c>
      <c r="U136" s="8" cm="1">
        <f t="array" ref="U136">_xlfn.SWITCH(K136,200,_xlfn.XLOOKUP(J136,EOL_R!$C$18:$N$18,EOL_R!$C$20:$N$20) + _xlfn.XLOOKUP(B136&amp;"|"&amp;E136,
        Calculate_cap_emi_sens!$L$14:$L$21&amp;"|"&amp;Calculate_cap_emi_sens!$I$14:$I$21,
        Calculate_cap_emi_sens!$BD$14:$BD$21, "Not found", 0), LOOKUP(K136,EOL_R!$C$24:$D$24,EOL_R!$C$26:$D$26) + _xlfn.XLOOKUP(J136,EOL_R!$C$18:$N$18,EOL_R!$C$20:$N$20) + _xlfn.XLOOKUP(B136&amp;"|"&amp;E136,
        Calculate_cap_emi_sens!$L$14:$L$21&amp;"|"&amp;Calculate_cap_emi_sens!$I$14:$I$21,
        Calculate_cap_emi_sens!$BD$14:$BD$21, "Not found", 0))</f>
        <v>428.39772987409265</v>
      </c>
      <c r="V136" s="8" cm="1">
        <f t="array" ref="V136">_xlfn.SWITCH(K136,200,_xlfn.XLOOKUP(J136,Other_R!$C$18:$N$18,Other_R!$C$20:$N$20) + _xlfn.XLOOKUP(B136&amp;"|"&amp;E136,
        Calculate_cap_emi_sens!$L$14:$L$21&amp;"|"&amp;Calculate_cap_emi_sens!$I$14:$I$21,
        Calculate_cap_emi_sens!$BK$14:$BK$21, "Not found", 0), LOOKUP(K136,Other_R!$C$24:$D$24,Other_R!$C$26:$D$26) + _xlfn.XLOOKUP(J136,Other_R!$C$18:$N$18,Other_R!$C$20:$N$20) + _xlfn.XLOOKUP(B136&amp;"|"&amp;E136,
        Calculate_cap_emi_sens!$L$14:$L$21&amp;"|"&amp;Calculate_cap_emi_sens!$I$14:$I$21,
        Calculate_cap_emi_sens!$BK$14:$BK$21, "Not found", 0))</f>
        <v>2860.2242042445914</v>
      </c>
    </row>
    <row r="137" spans="1:22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4216.9923986790036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2293.9902810319445</v>
      </c>
      <c r="P137" s="8">
        <f t="shared" si="8"/>
        <v>4216.9923986790036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143.53334032645589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179.08182352941179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623.12929411764708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3471.7348235294116</v>
      </c>
      <c r="U137" s="8" cm="1">
        <f t="array" ref="U137">_xlfn.SWITCH(K137,200,_xlfn.XLOOKUP(J137,EOL_R!$C$18:$N$18,EOL_R!$C$20:$N$20) + _xlfn.XLOOKUP(B137&amp;"|"&amp;E137,
        Calculate_cap_emi_sens!$L$14:$L$21&amp;"|"&amp;Calculate_cap_emi_sens!$I$14:$I$21,
        Calculate_cap_emi_sens!$BD$14:$BD$21, "Not found", 0), LOOKUP(K137,EOL_R!$C$24:$D$24,EOL_R!$C$26:$D$26) + _xlfn.XLOOKUP(J137,EOL_R!$C$18:$N$18,EOL_R!$C$20:$N$20) + _xlfn.XLOOKUP(B137&amp;"|"&amp;E137,
        Calculate_cap_emi_sens!$L$14:$L$21&amp;"|"&amp;Calculate_cap_emi_sens!$I$14:$I$21,
        Calculate_cap_emi_sens!$BD$14:$BD$21, "Not found", 0))</f>
        <v>452.56803240297245</v>
      </c>
      <c r="V137" s="8" cm="1">
        <f t="array" ref="V137">_xlfn.SWITCH(K137,200,_xlfn.XLOOKUP(J137,Other_R!$C$18:$N$18,Other_R!$C$20:$N$20) + _xlfn.XLOOKUP(B137&amp;"|"&amp;E137,
        Calculate_cap_emi_sens!$L$14:$L$21&amp;"|"&amp;Calculate_cap_emi_sens!$I$14:$I$21,
        Calculate_cap_emi_sens!$BK$14:$BK$21, "Not found", 0), LOOKUP(K137,Other_R!$C$24:$D$24,Other_R!$C$26:$D$26) + _xlfn.XLOOKUP(J137,Other_R!$C$18:$N$18,Other_R!$C$20:$N$20) + _xlfn.XLOOKUP(B137&amp;"|"&amp;E137,
        Calculate_cap_emi_sens!$L$14:$L$21&amp;"|"&amp;Calculate_cap_emi_sens!$I$14:$I$21,
        Calculate_cap_emi_sens!$BK$14:$BK$21, "Not found", 0))</f>
        <v>2894.3962897844367</v>
      </c>
    </row>
    <row r="138" spans="1:22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4364.469222208415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2293.9902810319445</v>
      </c>
      <c r="P138" s="8">
        <f t="shared" si="8"/>
        <v>4364.469222208415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146.62176215492644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205.34417647058828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652.90976470588225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3540.7778823529416</v>
      </c>
      <c r="U138" s="8" cm="1">
        <f t="array" ref="U138">_xlfn.SWITCH(K138,200,_xlfn.XLOOKUP(J138,EOL_R!$C$18:$N$18,EOL_R!$C$20:$N$20) + _xlfn.XLOOKUP(B138&amp;"|"&amp;E138,
        Calculate_cap_emi_sens!$L$14:$L$21&amp;"|"&amp;Calculate_cap_emi_sens!$I$14:$I$21,
        Calculate_cap_emi_sens!$BD$14:$BD$21, "Not found", 0), LOOKUP(K138,EOL_R!$C$24:$D$24,EOL_R!$C$26:$D$26) + _xlfn.XLOOKUP(J138,EOL_R!$C$18:$N$18,EOL_R!$C$20:$N$20) + _xlfn.XLOOKUP(B138&amp;"|"&amp;E138,
        Calculate_cap_emi_sens!$L$14:$L$21&amp;"|"&amp;Calculate_cap_emi_sens!$I$14:$I$21,
        Calculate_cap_emi_sens!$BD$14:$BD$21, "Not found", 0))</f>
        <v>471.36362970126527</v>
      </c>
      <c r="V138" s="8" cm="1">
        <f t="array" ref="V138">_xlfn.SWITCH(K138,200,_xlfn.XLOOKUP(J138,Other_R!$C$18:$N$18,Other_R!$C$20:$N$20) + _xlfn.XLOOKUP(B138&amp;"|"&amp;E138,
        Calculate_cap_emi_sens!$L$14:$L$21&amp;"|"&amp;Calculate_cap_emi_sens!$I$14:$I$21,
        Calculate_cap_emi_sens!$BK$14:$BK$21, "Not found", 0), LOOKUP(K138,Other_R!$C$24:$D$24,Other_R!$C$26:$D$26) + _xlfn.XLOOKUP(J138,Other_R!$C$18:$N$18,Other_R!$C$20:$N$20) + _xlfn.XLOOKUP(B138&amp;"|"&amp;E138,
        Calculate_cap_emi_sens!$L$14:$L$21&amp;"|"&amp;Calculate_cap_emi_sens!$I$14:$I$21,
        Calculate_cap_emi_sens!$BK$14:$BK$21, "Not found", 0))</f>
        <v>2926.2562826829553</v>
      </c>
    </row>
    <row r="139" spans="1:22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4026.0371526896988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325.21363636363634</v>
      </c>
      <c r="O139" s="5" cm="1">
        <f t="array" ref="O139">_xlfn.XLOOKUP(B139&amp;"|"&amp;E139,
        Calculate_cap_emi!$L$14:$L$21&amp;"|"&amp;Calculate_cap_emi!$I$14:$I$21,
        Calculate_cap_emi!$AI$14:$AI$21, "Not found", 0)</f>
        <v>2293.9902810319445</v>
      </c>
      <c r="P139" s="8">
        <f t="shared" si="8"/>
        <v>4026.0371526896988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140.27682510862701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98.618133689839595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649.67037433155087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3230.084117647059</v>
      </c>
      <c r="U139" s="8" cm="1">
        <f t="array" ref="U139">_xlfn.SWITCH(K139,200,_xlfn.XLOOKUP(J139,EOL_R!$C$18:$N$18,EOL_R!$C$20:$N$20) + _xlfn.XLOOKUP(B139&amp;"|"&amp;E139,
        Calculate_cap_emi_sens!$L$14:$L$21&amp;"|"&amp;Calculate_cap_emi_sens!$I$14:$I$21,
        Calculate_cap_emi_sens!$BD$14:$BD$21, "Not found", 0), LOOKUP(K139,EOL_R!$C$24:$D$24,EOL_R!$C$26:$D$26) + _xlfn.XLOOKUP(J139,EOL_R!$C$18:$N$18,EOL_R!$C$20:$N$20) + _xlfn.XLOOKUP(B139&amp;"|"&amp;E139,
        Calculate_cap_emi_sens!$L$14:$L$21&amp;"|"&amp;Calculate_cap_emi_sens!$I$14:$I$21,
        Calculate_cap_emi_sens!$BD$14:$BD$21, "Not found", 0))</f>
        <v>541.4955591762772</v>
      </c>
      <c r="V139" s="8" cm="1">
        <f t="array" ref="V139">_xlfn.SWITCH(K139,200,_xlfn.XLOOKUP(J139,Other_R!$C$18:$N$18,Other_R!$C$20:$N$20) + _xlfn.XLOOKUP(B139&amp;"|"&amp;E139,
        Calculate_cap_emi_sens!$L$14:$L$21&amp;"|"&amp;Calculate_cap_emi_sens!$I$14:$I$21,
        Calculate_cap_emi_sens!$BK$14:$BK$21, "Not found", 0), LOOKUP(K139,Other_R!$C$24:$D$24,Other_R!$C$26:$D$26) + _xlfn.XLOOKUP(J139,Other_R!$C$18:$N$18,Other_R!$C$20:$N$20) + _xlfn.XLOOKUP(B139&amp;"|"&amp;E139,
        Calculate_cap_emi_sens!$L$14:$L$21&amp;"|"&amp;Calculate_cap_emi_sens!$I$14:$I$21,
        Calculate_cap_emi_sens!$BK$14:$BK$21, "Not found", 0))</f>
        <v>2863.511911637238</v>
      </c>
    </row>
    <row r="140" spans="1:22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4099.775564454405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325.21363636363634</v>
      </c>
      <c r="O140" s="5" cm="1">
        <f t="array" ref="O140">_xlfn.XLOOKUP(B140&amp;"|"&amp;E140,
        Calculate_cap_emi!$L$14:$L$21&amp;"|"&amp;Calculate_cap_emi!$I$14:$I$21,
        Calculate_cap_emi!$AI$14:$AI$21, "Not found", 0)</f>
        <v>2293.9902810319445</v>
      </c>
      <c r="P140" s="8">
        <f t="shared" si="8"/>
        <v>4099.775564454405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141.8210360228623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111.74931016042781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664.56060962566835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3264.6056470588237</v>
      </c>
      <c r="U140" s="8" cm="1">
        <f t="array" ref="U140">_xlfn.SWITCH(K140,200,_xlfn.XLOOKUP(J140,EOL_R!$C$18:$N$18,EOL_R!$C$20:$N$20) + _xlfn.XLOOKUP(B140&amp;"|"&amp;E140,
        Calculate_cap_emi_sens!$L$14:$L$21&amp;"|"&amp;Calculate_cap_emi_sens!$I$14:$I$21,
        Calculate_cap_emi_sens!$BD$14:$BD$21, "Not found", 0), LOOKUP(K140,EOL_R!$C$24:$D$24,EOL_R!$C$26:$D$26) + _xlfn.XLOOKUP(J140,EOL_R!$C$18:$N$18,EOL_R!$C$20:$N$20) + _xlfn.XLOOKUP(B140&amp;"|"&amp;E140,
        Calculate_cap_emi_sens!$L$14:$L$21&amp;"|"&amp;Calculate_cap_emi_sens!$I$14:$I$21,
        Calculate_cap_emi_sens!$BD$14:$BD$21, "Not found", 0))</f>
        <v>543.39344697214847</v>
      </c>
      <c r="V140" s="8" cm="1">
        <f t="array" ref="V140">_xlfn.SWITCH(K140,200,_xlfn.XLOOKUP(J140,Other_R!$C$18:$N$18,Other_R!$C$20:$N$20) + _xlfn.XLOOKUP(B140&amp;"|"&amp;E140,
        Calculate_cap_emi_sens!$L$14:$L$21&amp;"|"&amp;Calculate_cap_emi_sens!$I$14:$I$21,
        Calculate_cap_emi_sens!$BK$14:$BK$21, "Not found", 0), LOOKUP(K140,Other_R!$C$24:$D$24,Other_R!$C$26:$D$26) + _xlfn.XLOOKUP(J140,Other_R!$C$18:$N$18,Other_R!$C$20:$N$20) + _xlfn.XLOOKUP(B140&amp;"|"&amp;E140,
        Calculate_cap_emi_sens!$L$14:$L$21&amp;"|"&amp;Calculate_cap_emi_sens!$I$14:$I$21,
        Calculate_cap_emi_sens!$BK$14:$BK$21, "Not found", 0))</f>
        <v>2854.4628554239544</v>
      </c>
    </row>
    <row r="141" spans="1:22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4320.9907997485225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325.21363636363634</v>
      </c>
      <c r="O141" s="5" cm="1">
        <f t="array" ref="O141">_xlfn.XLOOKUP(B141&amp;"|"&amp;E141,
        Calculate_cap_emi!$L$14:$L$21&amp;"|"&amp;Calculate_cap_emi!$I$14:$I$21,
        Calculate_cap_emi!$AI$14:$AI$21, "Not found", 0)</f>
        <v>2293.9902810319445</v>
      </c>
      <c r="P141" s="8">
        <f t="shared" si="8"/>
        <v>4320.9907997485225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146.45366876556818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151.14283957219251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709.23131550802145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3368.1702352941174</v>
      </c>
      <c r="U141" s="8" cm="1">
        <f t="array" ref="U141">_xlfn.SWITCH(K141,200,_xlfn.XLOOKUP(J141,EOL_R!$C$18:$N$18,EOL_R!$C$20:$N$20) + _xlfn.XLOOKUP(B141&amp;"|"&amp;E141,
        Calculate_cap_emi_sens!$L$14:$L$21&amp;"|"&amp;Calculate_cap_emi_sens!$I$14:$I$21,
        Calculate_cap_emi_sens!$BD$14:$BD$21, "Not found", 0), LOOKUP(K141,EOL_R!$C$24:$D$24,EOL_R!$C$26:$D$26) + _xlfn.XLOOKUP(J141,EOL_R!$C$18:$N$18,EOL_R!$C$20:$N$20) + _xlfn.XLOOKUP(B141&amp;"|"&amp;E141,
        Calculate_cap_emi_sens!$L$14:$L$21&amp;"|"&amp;Calculate_cap_emi_sens!$I$14:$I$21,
        Calculate_cap_emi_sens!$BD$14:$BD$21, "Not found", 0))</f>
        <v>559.1704571468199</v>
      </c>
      <c r="V141" s="8" cm="1">
        <f t="array" ref="V141">_xlfn.SWITCH(K141,200,_xlfn.XLOOKUP(J141,Other_R!$C$18:$N$18,Other_R!$C$20:$N$20) + _xlfn.XLOOKUP(B141&amp;"|"&amp;E141,
        Calculate_cap_emi_sens!$L$14:$L$21&amp;"|"&amp;Calculate_cap_emi_sens!$I$14:$I$21,
        Calculate_cap_emi_sens!$BK$14:$BK$21, "Not found", 0), LOOKUP(K141,Other_R!$C$24:$D$24,Other_R!$C$26:$D$26) + _xlfn.XLOOKUP(J141,Other_R!$C$18:$N$18,Other_R!$C$20:$N$20) + _xlfn.XLOOKUP(B141&amp;"|"&amp;E141,
        Calculate_cap_emi_sens!$L$14:$L$21&amp;"|"&amp;Calculate_cap_emi_sens!$I$14:$I$21,
        Calculate_cap_emi_sens!$BK$14:$BK$21, "Not found", 0))</f>
        <v>2860.2242042445914</v>
      </c>
    </row>
    <row r="142" spans="1:22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4689.6828585720514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325.21363636363634</v>
      </c>
      <c r="O142" s="5" cm="1">
        <f t="array" ref="O142">_xlfn.XLOOKUP(B142&amp;"|"&amp;E142,
        Calculate_cap_emi!$L$14:$L$21&amp;"|"&amp;Calculate_cap_emi!$I$14:$I$21,
        Calculate_cap_emi!$AI$14:$AI$21, "Not found", 0)</f>
        <v>2293.9902810319445</v>
      </c>
      <c r="P142" s="8">
        <f t="shared" si="8"/>
        <v>4689.6828585720514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154.17472333674462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216.79872192513375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783.68249197860962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3540.7778823529416</v>
      </c>
      <c r="U142" s="8" cm="1">
        <f t="array" ref="U142">_xlfn.SWITCH(K142,200,_xlfn.XLOOKUP(J142,EOL_R!$C$18:$N$18,EOL_R!$C$20:$N$20) + _xlfn.XLOOKUP(B142&amp;"|"&amp;E142,
        Calculate_cap_emi_sens!$L$14:$L$21&amp;"|"&amp;Calculate_cap_emi_sens!$I$14:$I$21,
        Calculate_cap_emi_sens!$BD$14:$BD$21, "Not found", 0), LOOKUP(K142,EOL_R!$C$24:$D$24,EOL_R!$C$26:$D$26) + _xlfn.XLOOKUP(J142,EOL_R!$C$18:$N$18,EOL_R!$C$20:$N$20) + _xlfn.XLOOKUP(B142&amp;"|"&amp;E142,
        Calculate_cap_emi_sens!$L$14:$L$21&amp;"|"&amp;Calculate_cap_emi_sens!$I$14:$I$21,
        Calculate_cap_emi_sens!$BD$14:$BD$21, "Not found", 0))</f>
        <v>602.13635697399252</v>
      </c>
      <c r="V142" s="8" cm="1">
        <f t="array" ref="V142">_xlfn.SWITCH(K142,200,_xlfn.XLOOKUP(J142,Other_R!$C$18:$N$18,Other_R!$C$20:$N$20) + _xlfn.XLOOKUP(B142&amp;"|"&amp;E142,
        Calculate_cap_emi_sens!$L$14:$L$21&amp;"|"&amp;Calculate_cap_emi_sens!$I$14:$I$21,
        Calculate_cap_emi_sens!$BK$14:$BK$21, "Not found", 0), LOOKUP(K142,Other_R!$C$24:$D$24,Other_R!$C$26:$D$26) + _xlfn.XLOOKUP(J142,Other_R!$C$18:$N$18,Other_R!$C$20:$N$20) + _xlfn.XLOOKUP(B142&amp;"|"&amp;E142,
        Calculate_cap_emi_sens!$L$14:$L$21&amp;"|"&amp;Calculate_cap_emi_sens!$I$14:$I$21,
        Calculate_cap_emi_sens!$BK$14:$BK$21, "Not found", 0))</f>
        <v>2926.2562826829553</v>
      </c>
    </row>
    <row r="143" spans="1:22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4340.3689708715165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639.5454545454545</v>
      </c>
      <c r="O143" s="5" cm="1">
        <f t="array" ref="O143">_xlfn.XLOOKUP(B143&amp;"|"&amp;E143,
        Calculate_cap_emi!$L$14:$L$21&amp;"|"&amp;Calculate_cap_emi!$I$14:$I$21,
        Calculate_cap_emi!$AI$14:$AI$21, "Not found", 0)</f>
        <v>2293.9902810319445</v>
      </c>
      <c r="P143" s="8">
        <f t="shared" si="8"/>
        <v>4340.3689708715165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147.57639662499065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98.618133689839595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788.07946524064175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3230.084117647059</v>
      </c>
      <c r="U143" s="8" cm="1">
        <f t="array" ref="U143">_xlfn.SWITCH(K143,200,_xlfn.XLOOKUP(J143,EOL_R!$C$18:$N$18,EOL_R!$C$20:$N$20) + _xlfn.XLOOKUP(B143&amp;"|"&amp;E143,
        Calculate_cap_emi_sens!$L$14:$L$21&amp;"|"&amp;Calculate_cap_emi_sens!$I$14:$I$21,
        Calculate_cap_emi_sens!$BD$14:$BD$21, "Not found", 0), LOOKUP(K143,EOL_R!$C$24:$D$24,EOL_R!$C$26:$D$26) + _xlfn.XLOOKUP(J143,EOL_R!$C$18:$N$18,EOL_R!$C$20:$N$20) + _xlfn.XLOOKUP(B143&amp;"|"&amp;E143,
        Calculate_cap_emi_sens!$L$14:$L$21&amp;"|"&amp;Calculate_cap_emi_sens!$I$14:$I$21,
        Calculate_cap_emi_sens!$BD$14:$BD$21, "Not found", 0))</f>
        <v>679.90465008536808</v>
      </c>
      <c r="V143" s="8" cm="1">
        <f t="array" ref="V143">_xlfn.SWITCH(K143,200,_xlfn.XLOOKUP(J143,Other_R!$C$18:$N$18,Other_R!$C$20:$N$20) + _xlfn.XLOOKUP(B143&amp;"|"&amp;E143,
        Calculate_cap_emi_sens!$L$14:$L$21&amp;"|"&amp;Calculate_cap_emi_sens!$I$14:$I$21,
        Calculate_cap_emi_sens!$BK$14:$BK$21, "Not found", 0), LOOKUP(K143,Other_R!$C$24:$D$24,Other_R!$C$26:$D$26) + _xlfn.XLOOKUP(J143,Other_R!$C$18:$N$18,Other_R!$C$20:$N$20) + _xlfn.XLOOKUP(B143&amp;"|"&amp;E143,
        Calculate_cap_emi_sens!$L$14:$L$21&amp;"|"&amp;Calculate_cap_emi_sens!$I$14:$I$21,
        Calculate_cap_emi_sens!$BK$14:$BK$21, "Not found", 0))</f>
        <v>2863.511911637238</v>
      </c>
    </row>
    <row r="144" spans="1:22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4414.1073826362226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639.5454545454545</v>
      </c>
      <c r="O144" s="5" cm="1">
        <f t="array" ref="O144">_xlfn.XLOOKUP(B144&amp;"|"&amp;E144,
        Calculate_cap_emi!$L$14:$L$21&amp;"|"&amp;Calculate_cap_emi!$I$14:$I$21,
        Calculate_cap_emi!$AI$14:$AI$21, "Not found", 0)</f>
        <v>2293.9902810319445</v>
      </c>
      <c r="P144" s="8">
        <f t="shared" si="8"/>
        <v>4414.1073826362226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149.12060753922594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111.74931016042781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802.96970053475934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3264.6056470588237</v>
      </c>
      <c r="U144" s="8" cm="1">
        <f t="array" ref="U144">_xlfn.SWITCH(K144,200,_xlfn.XLOOKUP(J144,EOL_R!$C$18:$N$18,EOL_R!$C$20:$N$20) + _xlfn.XLOOKUP(B144&amp;"|"&amp;E144,
        Calculate_cap_emi_sens!$L$14:$L$21&amp;"|"&amp;Calculate_cap_emi_sens!$I$14:$I$21,
        Calculate_cap_emi_sens!$BD$14:$BD$21, "Not found", 0), LOOKUP(K144,EOL_R!$C$24:$D$24,EOL_R!$C$26:$D$26) + _xlfn.XLOOKUP(J144,EOL_R!$C$18:$N$18,EOL_R!$C$20:$N$20) + _xlfn.XLOOKUP(B144&amp;"|"&amp;E144,
        Calculate_cap_emi_sens!$L$14:$L$21&amp;"|"&amp;Calculate_cap_emi_sens!$I$14:$I$21,
        Calculate_cap_emi_sens!$BD$14:$BD$21, "Not found", 0))</f>
        <v>681.80253788123935</v>
      </c>
      <c r="V144" s="8" cm="1">
        <f t="array" ref="V144">_xlfn.SWITCH(K144,200,_xlfn.XLOOKUP(J144,Other_R!$C$18:$N$18,Other_R!$C$20:$N$20) + _xlfn.XLOOKUP(B144&amp;"|"&amp;E144,
        Calculate_cap_emi_sens!$L$14:$L$21&amp;"|"&amp;Calculate_cap_emi_sens!$I$14:$I$21,
        Calculate_cap_emi_sens!$BK$14:$BK$21, "Not found", 0), LOOKUP(K144,Other_R!$C$24:$D$24,Other_R!$C$26:$D$26) + _xlfn.XLOOKUP(J144,Other_R!$C$18:$N$18,Other_R!$C$20:$N$20) + _xlfn.XLOOKUP(B144&amp;"|"&amp;E144,
        Calculate_cap_emi_sens!$L$14:$L$21&amp;"|"&amp;Calculate_cap_emi_sens!$I$14:$I$21,
        Calculate_cap_emi_sens!$BK$14:$BK$21, "Not found", 0))</f>
        <v>2854.4628554239544</v>
      </c>
    </row>
    <row r="145" spans="1:22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4635.3226179303401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639.5454545454545</v>
      </c>
      <c r="O145" s="5" cm="1">
        <f t="array" ref="O145">_xlfn.XLOOKUP(B145&amp;"|"&amp;E145,
        Calculate_cap_emi!$L$14:$L$21&amp;"|"&amp;Calculate_cap_emi!$I$14:$I$21,
        Calculate_cap_emi!$AI$14:$AI$21, "Not found", 0)</f>
        <v>2293.9902810319445</v>
      </c>
      <c r="P145" s="8">
        <f t="shared" si="8"/>
        <v>4635.3226179303401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153.75324028193182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151.14283957219251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847.64040641711233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3368.1702352941174</v>
      </c>
      <c r="U145" s="8" cm="1">
        <f t="array" ref="U145">_xlfn.SWITCH(K145,200,_xlfn.XLOOKUP(J145,EOL_R!$C$18:$N$18,EOL_R!$C$20:$N$20) + _xlfn.XLOOKUP(B145&amp;"|"&amp;E145,
        Calculate_cap_emi_sens!$L$14:$L$21&amp;"|"&amp;Calculate_cap_emi_sens!$I$14:$I$21,
        Calculate_cap_emi_sens!$BD$14:$BD$21, "Not found", 0), LOOKUP(K145,EOL_R!$C$24:$D$24,EOL_R!$C$26:$D$26) + _xlfn.XLOOKUP(J145,EOL_R!$C$18:$N$18,EOL_R!$C$20:$N$20) + _xlfn.XLOOKUP(B145&amp;"|"&amp;E145,
        Calculate_cap_emi_sens!$L$14:$L$21&amp;"|"&amp;Calculate_cap_emi_sens!$I$14:$I$21,
        Calculate_cap_emi_sens!$BD$14:$BD$21, "Not found", 0))</f>
        <v>697.57954805591089</v>
      </c>
      <c r="V145" s="8" cm="1">
        <f t="array" ref="V145">_xlfn.SWITCH(K145,200,_xlfn.XLOOKUP(J145,Other_R!$C$18:$N$18,Other_R!$C$20:$N$20) + _xlfn.XLOOKUP(B145&amp;"|"&amp;E145,
        Calculate_cap_emi_sens!$L$14:$L$21&amp;"|"&amp;Calculate_cap_emi_sens!$I$14:$I$21,
        Calculate_cap_emi_sens!$BK$14:$BK$21, "Not found", 0), LOOKUP(K145,Other_R!$C$24:$D$24,Other_R!$C$26:$D$26) + _xlfn.XLOOKUP(J145,Other_R!$C$18:$N$18,Other_R!$C$20:$N$20) + _xlfn.XLOOKUP(B145&amp;"|"&amp;E145,
        Calculate_cap_emi_sens!$L$14:$L$21&amp;"|"&amp;Calculate_cap_emi_sens!$I$14:$I$21,
        Calculate_cap_emi_sens!$BK$14:$BK$21, "Not found", 0))</f>
        <v>2860.2242042445914</v>
      </c>
    </row>
    <row r="146" spans="1:22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4856.5378532244576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639.5454545454545</v>
      </c>
      <c r="O146" s="5" cm="1">
        <f t="array" ref="O146">_xlfn.XLOOKUP(B146&amp;"|"&amp;E146,
        Calculate_cap_emi!$L$14:$L$21&amp;"|"&amp;Calculate_cap_emi!$I$14:$I$21,
        Calculate_cap_emi!$AI$14:$AI$21, "Not found", 0)</f>
        <v>2293.9902810319445</v>
      </c>
      <c r="P146" s="8">
        <f t="shared" si="8"/>
        <v>4856.5378532244576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158.3858730246377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190.53636898395726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892.31111229946521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3471.7348235294116</v>
      </c>
      <c r="U146" s="8" cm="1">
        <f t="array" ref="U146">_xlfn.SWITCH(K146,200,_xlfn.XLOOKUP(J146,EOL_R!$C$18:$N$18,EOL_R!$C$20:$N$20) + _xlfn.XLOOKUP(B146&amp;"|"&amp;E146,
        Calculate_cap_emi_sens!$L$14:$L$21&amp;"|"&amp;Calculate_cap_emi_sens!$I$14:$I$21,
        Calculate_cap_emi_sens!$BD$14:$BD$21, "Not found", 0), LOOKUP(K146,EOL_R!$C$24:$D$24,EOL_R!$C$26:$D$26) + _xlfn.XLOOKUP(J146,EOL_R!$C$18:$N$18,EOL_R!$C$20:$N$20) + _xlfn.XLOOKUP(B146&amp;"|"&amp;E146,
        Calculate_cap_emi_sens!$L$14:$L$21&amp;"|"&amp;Calculate_cap_emi_sens!$I$14:$I$21,
        Calculate_cap_emi_sens!$BD$14:$BD$21, "Not found", 0))</f>
        <v>721.74985058479069</v>
      </c>
      <c r="V146" s="8" cm="1">
        <f t="array" ref="V146">_xlfn.SWITCH(K146,200,_xlfn.XLOOKUP(J146,Other_R!$C$18:$N$18,Other_R!$C$20:$N$20) + _xlfn.XLOOKUP(B146&amp;"|"&amp;E146,
        Calculate_cap_emi_sens!$L$14:$L$21&amp;"|"&amp;Calculate_cap_emi_sens!$I$14:$I$21,
        Calculate_cap_emi_sens!$BK$14:$BK$21, "Not found", 0), LOOKUP(K146,Other_R!$C$24:$D$24,Other_R!$C$26:$D$26) + _xlfn.XLOOKUP(J146,Other_R!$C$18:$N$18,Other_R!$C$20:$N$20) + _xlfn.XLOOKUP(B146&amp;"|"&amp;E146,
        Calculate_cap_emi_sens!$L$14:$L$21&amp;"|"&amp;Calculate_cap_emi_sens!$I$14:$I$21,
        Calculate_cap_emi_sens!$BK$14:$BK$21, "Not found", 0))</f>
        <v>2894.3962897844367</v>
      </c>
    </row>
    <row r="147" spans="1:22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5004.0146767538699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639.5454545454545</v>
      </c>
      <c r="O147" s="5" cm="1">
        <f t="array" ref="O147">_xlfn.XLOOKUP(B147&amp;"|"&amp;E147,
        Calculate_cap_emi!$L$14:$L$21&amp;"|"&amp;Calculate_cap_emi!$I$14:$I$21,
        Calculate_cap_emi!$AI$14:$AI$21, "Not found", 0)</f>
        <v>2293.9902810319445</v>
      </c>
      <c r="P147" s="8">
        <f t="shared" si="8"/>
        <v>5004.0146767538699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161.47429485310826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216.79872192513375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922.0915828877005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3540.7778823529416</v>
      </c>
      <c r="U147" s="8" cm="1">
        <f t="array" ref="U147">_xlfn.SWITCH(K147,200,_xlfn.XLOOKUP(J147,EOL_R!$C$18:$N$18,EOL_R!$C$20:$N$20) + _xlfn.XLOOKUP(B147&amp;"|"&amp;E147,
        Calculate_cap_emi_sens!$L$14:$L$21&amp;"|"&amp;Calculate_cap_emi_sens!$I$14:$I$21,
        Calculate_cap_emi_sens!$BD$14:$BD$21, "Not found", 0), LOOKUP(K147,EOL_R!$C$24:$D$24,EOL_R!$C$26:$D$26) + _xlfn.XLOOKUP(J147,EOL_R!$C$18:$N$18,EOL_R!$C$20:$N$20) + _xlfn.XLOOKUP(B147&amp;"|"&amp;E147,
        Calculate_cap_emi_sens!$L$14:$L$21&amp;"|"&amp;Calculate_cap_emi_sens!$I$14:$I$21,
        Calculate_cap_emi_sens!$BD$14:$BD$21, "Not found", 0))</f>
        <v>740.5454478830834</v>
      </c>
      <c r="V147" s="8" cm="1">
        <f t="array" ref="V147">_xlfn.SWITCH(K147,200,_xlfn.XLOOKUP(J147,Other_R!$C$18:$N$18,Other_R!$C$20:$N$20) + _xlfn.XLOOKUP(B147&amp;"|"&amp;E147,
        Calculate_cap_emi_sens!$L$14:$L$21&amp;"|"&amp;Calculate_cap_emi_sens!$I$14:$I$21,
        Calculate_cap_emi_sens!$BK$14:$BK$21, "Not found", 0), LOOKUP(K147,Other_R!$C$24:$D$24,Other_R!$C$26:$D$26) + _xlfn.XLOOKUP(J147,Other_R!$C$18:$N$18,Other_R!$C$20:$N$20) + _xlfn.XLOOKUP(B147&amp;"|"&amp;E147,
        Calculate_cap_emi_sens!$L$14:$L$21&amp;"|"&amp;Calculate_cap_emi_sens!$I$14:$I$21,
        Calculate_cap_emi_sens!$BK$14:$BK$21, "Not found", 0))</f>
        <v>2926.2562826829553</v>
      </c>
    </row>
    <row r="148" spans="1:22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3014.0895561640518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1312.3026738111109</v>
      </c>
      <c r="P148" s="8">
        <f>SUM(M148:O148)</f>
        <v>3014.0895561640518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114.00003767250001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123.41329411764707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441.95858823529414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2060.9202352941174</v>
      </c>
      <c r="U148" s="8" cm="1">
        <f t="array" ref="U148">_xlfn.SWITCH(K148,200,_xlfn.XLOOKUP(J148,EOL_R!$C$18:$N$18,EOL_R!$C$20:$N$20) + _xlfn.XLOOKUP(B148&amp;"|"&amp;E148,
        Calculate_cap_emi_sens!$L$14:$L$21&amp;"|"&amp;Calculate_cap_emi_sens!$I$14:$I$21,
        Calculate_cap_emi_sens!$BD$14:$BD$21, "Not found", 0), LOOKUP(K148,EOL_R!$C$24:$D$24,EOL_R!$C$26:$D$26) + _xlfn.XLOOKUP(J148,EOL_R!$C$18:$N$18,EOL_R!$C$20:$N$20) + _xlfn.XLOOKUP(B148&amp;"|"&amp;E148,
        Calculate_cap_emi_sens!$L$14:$L$21&amp;"|"&amp;Calculate_cap_emi_sens!$I$14:$I$21,
        Calculate_cap_emi_sens!$BD$14:$BD$21, "Not found", 0))</f>
        <v>291.89772987409265</v>
      </c>
      <c r="V148" s="8" cm="1">
        <f t="array" ref="V148">_xlfn.SWITCH(K148,200,_xlfn.XLOOKUP(J148,Other_R!$C$18:$N$18,Other_R!$C$20:$N$20) + _xlfn.XLOOKUP(B148&amp;"|"&amp;E148,
        Calculate_cap_emi_sens!$L$14:$L$21&amp;"|"&amp;Calculate_cap_emi_sens!$I$14:$I$21,
        Calculate_cap_emi_sens!$BK$14:$BK$21, "Not found", 0), LOOKUP(K148,Other_R!$C$24:$D$24,Other_R!$C$26:$D$26) + _xlfn.XLOOKUP(J148,Other_R!$C$18:$N$18,Other_R!$C$20:$N$20) + _xlfn.XLOOKUP(B148&amp;"|"&amp;E148,
        Calculate_cap_emi_sens!$L$14:$L$21&amp;"|"&amp;Calculate_cap_emi_sens!$I$14:$I$21,
        Calculate_cap_emi_sens!$BK$14:$BK$21, "Not found", 0))</f>
        <v>1552.9742042445912</v>
      </c>
    </row>
    <row r="149" spans="1:22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3235.3047914581693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1312.3026738111109</v>
      </c>
      <c r="P149" s="8">
        <f t="shared" ref="P149:P195" si="12">SUM(M149:O149)</f>
        <v>3235.3047914581693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118.63267041520589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162.80682352941179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486.62929411764702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2164.4848235294116</v>
      </c>
      <c r="U149" s="8" cm="1">
        <f t="array" ref="U149">_xlfn.SWITCH(K149,200,_xlfn.XLOOKUP(J149,EOL_R!$C$18:$N$18,EOL_R!$C$20:$N$20) + _xlfn.XLOOKUP(B149&amp;"|"&amp;E149,
        Calculate_cap_emi_sens!$L$14:$L$21&amp;"|"&amp;Calculate_cap_emi_sens!$I$14:$I$21,
        Calculate_cap_emi_sens!$BD$14:$BD$21, "Not found", 0), LOOKUP(K149,EOL_R!$C$24:$D$24,EOL_R!$C$26:$D$26) + _xlfn.XLOOKUP(J149,EOL_R!$C$18:$N$18,EOL_R!$C$20:$N$20) + _xlfn.XLOOKUP(B149&amp;"|"&amp;E149,
        Calculate_cap_emi_sens!$L$14:$L$21&amp;"|"&amp;Calculate_cap_emi_sens!$I$14:$I$21,
        Calculate_cap_emi_sens!$BD$14:$BD$21, "Not found", 0))</f>
        <v>316.06803240297245</v>
      </c>
      <c r="V149" s="8" cm="1">
        <f t="array" ref="V149">_xlfn.SWITCH(K149,200,_xlfn.XLOOKUP(J149,Other_R!$C$18:$N$18,Other_R!$C$20:$N$20) + _xlfn.XLOOKUP(B149&amp;"|"&amp;E149,
        Calculate_cap_emi_sens!$L$14:$L$21&amp;"|"&amp;Calculate_cap_emi_sens!$I$14:$I$21,
        Calculate_cap_emi_sens!$BK$14:$BK$21, "Not found", 0), LOOKUP(K149,Other_R!$C$24:$D$24,Other_R!$C$26:$D$26) + _xlfn.XLOOKUP(J149,Other_R!$C$18:$N$18,Other_R!$C$20:$N$20) + _xlfn.XLOOKUP(B149&amp;"|"&amp;E149,
        Calculate_cap_emi_sens!$L$14:$L$21&amp;"|"&amp;Calculate_cap_emi_sens!$I$14:$I$21,
        Calculate_cap_emi_sens!$BK$14:$BK$21, "Not found", 0))</f>
        <v>1587.1462897844365</v>
      </c>
    </row>
    <row r="150" spans="1:22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3382.7816149875816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1312.3026738111109</v>
      </c>
      <c r="P150" s="8">
        <f t="shared" si="12"/>
        <v>3382.7816149875816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121.72109224367645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189.06917647058827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516.40976470588225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2233.5278823529416</v>
      </c>
      <c r="U150" s="8" cm="1">
        <f t="array" ref="U150">_xlfn.SWITCH(K150,200,_xlfn.XLOOKUP(J150,EOL_R!$C$18:$N$18,EOL_R!$C$20:$N$20) + _xlfn.XLOOKUP(B150&amp;"|"&amp;E150,
        Calculate_cap_emi_sens!$L$14:$L$21&amp;"|"&amp;Calculate_cap_emi_sens!$I$14:$I$21,
        Calculate_cap_emi_sens!$BD$14:$BD$21, "Not found", 0), LOOKUP(K150,EOL_R!$C$24:$D$24,EOL_R!$C$26:$D$26) + _xlfn.XLOOKUP(J150,EOL_R!$C$18:$N$18,EOL_R!$C$20:$N$20) + _xlfn.XLOOKUP(B150&amp;"|"&amp;E150,
        Calculate_cap_emi_sens!$L$14:$L$21&amp;"|"&amp;Calculate_cap_emi_sens!$I$14:$I$21,
        Calculate_cap_emi_sens!$BD$14:$BD$21, "Not found", 0))</f>
        <v>334.86362970126527</v>
      </c>
      <c r="V150" s="8" cm="1">
        <f t="array" ref="V150">_xlfn.SWITCH(K150,200,_xlfn.XLOOKUP(J150,Other_R!$C$18:$N$18,Other_R!$C$20:$N$20) + _xlfn.XLOOKUP(B150&amp;"|"&amp;E150,
        Calculate_cap_emi_sens!$L$14:$L$21&amp;"|"&amp;Calculate_cap_emi_sens!$I$14:$I$21,
        Calculate_cap_emi_sens!$BK$14:$BK$21, "Not found", 0), LOOKUP(K150,Other_R!$C$24:$D$24,Other_R!$C$26:$D$26) + _xlfn.XLOOKUP(J150,Other_R!$C$18:$N$18,Other_R!$C$20:$N$20) + _xlfn.XLOOKUP(B150&amp;"|"&amp;E150,
        Calculate_cap_emi_sens!$L$14:$L$21&amp;"|"&amp;Calculate_cap_emi_sens!$I$14:$I$21,
        Calculate_cap_emi_sens!$BK$14:$BK$21, "Not found", 0))</f>
        <v>1619.0062826829553</v>
      </c>
    </row>
    <row r="151" spans="1:22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3044.349545468865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325.21363636363634</v>
      </c>
      <c r="O151" s="5" cm="1">
        <f t="array" ref="O151">_xlfn.XLOOKUP(B151&amp;"|"&amp;E151,
        Calculate_cap_emi!$L$14:$L$21&amp;"|"&amp;Calculate_cap_emi!$I$14:$I$21,
        Calculate_cap_emi!$AI$14:$AI$21, "Not found", 0)</f>
        <v>1312.3026738111109</v>
      </c>
      <c r="P151" s="8">
        <f t="shared" si="12"/>
        <v>3044.349545468865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115.37615519737699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82.34313368983959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513.17037433155087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1922.834117647059</v>
      </c>
      <c r="U151" s="8" cm="1">
        <f t="array" ref="U151">_xlfn.SWITCH(K151,200,_xlfn.XLOOKUP(J151,EOL_R!$C$18:$N$18,EOL_R!$C$20:$N$20) + _xlfn.XLOOKUP(B151&amp;"|"&amp;E151,
        Calculate_cap_emi_sens!$L$14:$L$21&amp;"|"&amp;Calculate_cap_emi_sens!$I$14:$I$21,
        Calculate_cap_emi_sens!$BD$14:$BD$21, "Not found", 0), LOOKUP(K151,EOL_R!$C$24:$D$24,EOL_R!$C$26:$D$26) + _xlfn.XLOOKUP(J151,EOL_R!$C$18:$N$18,EOL_R!$C$20:$N$20) + _xlfn.XLOOKUP(B151&amp;"|"&amp;E151,
        Calculate_cap_emi_sens!$L$14:$L$21&amp;"|"&amp;Calculate_cap_emi_sens!$I$14:$I$21,
        Calculate_cap_emi_sens!$BD$14:$BD$21, "Not found", 0))</f>
        <v>404.9955591762772</v>
      </c>
      <c r="V151" s="8" cm="1">
        <f t="array" ref="V151">_xlfn.SWITCH(K151,200,_xlfn.XLOOKUP(J151,Other_R!$C$18:$N$18,Other_R!$C$20:$N$20) + _xlfn.XLOOKUP(B151&amp;"|"&amp;E151,
        Calculate_cap_emi_sens!$L$14:$L$21&amp;"|"&amp;Calculate_cap_emi_sens!$I$14:$I$21,
        Calculate_cap_emi_sens!$BK$14:$BK$21, "Not found", 0), LOOKUP(K151,Other_R!$C$24:$D$24,Other_R!$C$26:$D$26) + _xlfn.XLOOKUP(J151,Other_R!$C$18:$N$18,Other_R!$C$20:$N$20) + _xlfn.XLOOKUP(B151&amp;"|"&amp;E151,
        Calculate_cap_emi_sens!$L$14:$L$21&amp;"|"&amp;Calculate_cap_emi_sens!$I$14:$I$21,
        Calculate_cap_emi_sens!$BK$14:$BK$21, "Not found", 0))</f>
        <v>1556.261911637238</v>
      </c>
    </row>
    <row r="152" spans="1:22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3118.0879572335707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325.21363636363634</v>
      </c>
      <c r="O152" s="5" cm="1">
        <f t="array" ref="O152">_xlfn.XLOOKUP(B152&amp;"|"&amp;E152,
        Calculate_cap_emi!$L$14:$L$21&amp;"|"&amp;Calculate_cap_emi!$I$14:$I$21,
        Calculate_cap_emi!$AI$14:$AI$21, "Not found", 0)</f>
        <v>1312.3026738111109</v>
      </c>
      <c r="P152" s="8">
        <f t="shared" si="12"/>
        <v>3118.0879572335707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116.92036611161228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95.474310160427805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528.06060962566835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1957.3556470588237</v>
      </c>
      <c r="U152" s="8" cm="1">
        <f t="array" ref="U152">_xlfn.SWITCH(K152,200,_xlfn.XLOOKUP(J152,EOL_R!$C$18:$N$18,EOL_R!$C$20:$N$20) + _xlfn.XLOOKUP(B152&amp;"|"&amp;E152,
        Calculate_cap_emi_sens!$L$14:$L$21&amp;"|"&amp;Calculate_cap_emi_sens!$I$14:$I$21,
        Calculate_cap_emi_sens!$BD$14:$BD$21, "Not found", 0), LOOKUP(K152,EOL_R!$C$24:$D$24,EOL_R!$C$26:$D$26) + _xlfn.XLOOKUP(J152,EOL_R!$C$18:$N$18,EOL_R!$C$20:$N$20) + _xlfn.XLOOKUP(B152&amp;"|"&amp;E152,
        Calculate_cap_emi_sens!$L$14:$L$21&amp;"|"&amp;Calculate_cap_emi_sens!$I$14:$I$21,
        Calculate_cap_emi_sens!$BD$14:$BD$21, "Not found", 0))</f>
        <v>406.89344697214847</v>
      </c>
      <c r="V152" s="8" cm="1">
        <f t="array" ref="V152">_xlfn.SWITCH(K152,200,_xlfn.XLOOKUP(J152,Other_R!$C$18:$N$18,Other_R!$C$20:$N$20) + _xlfn.XLOOKUP(B152&amp;"|"&amp;E152,
        Calculate_cap_emi_sens!$L$14:$L$21&amp;"|"&amp;Calculate_cap_emi_sens!$I$14:$I$21,
        Calculate_cap_emi_sens!$BK$14:$BK$21, "Not found", 0), LOOKUP(K152,Other_R!$C$24:$D$24,Other_R!$C$26:$D$26) + _xlfn.XLOOKUP(J152,Other_R!$C$18:$N$18,Other_R!$C$20:$N$20) + _xlfn.XLOOKUP(B152&amp;"|"&amp;E152,
        Calculate_cap_emi_sens!$L$14:$L$21&amp;"|"&amp;Calculate_cap_emi_sens!$I$14:$I$21,
        Calculate_cap_emi_sens!$BK$14:$BK$21, "Not found", 0))</f>
        <v>1547.2128554239544</v>
      </c>
    </row>
    <row r="153" spans="1:22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3339.3031925276882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325.21363636363634</v>
      </c>
      <c r="O153" s="5" cm="1">
        <f t="array" ref="O153">_xlfn.XLOOKUP(B153&amp;"|"&amp;E153,
        Calculate_cap_emi!$L$14:$L$21&amp;"|"&amp;Calculate_cap_emi!$I$14:$I$21,
        Calculate_cap_emi!$AI$14:$AI$21, "Not found", 0)</f>
        <v>1312.3026738111109</v>
      </c>
      <c r="P153" s="8">
        <f t="shared" si="12"/>
        <v>3339.3031925276882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121.55299885431819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134.86783957219251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572.73131550802145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2060.9202352941174</v>
      </c>
      <c r="U153" s="8" cm="1">
        <f t="array" ref="U153">_xlfn.SWITCH(K153,200,_xlfn.XLOOKUP(J153,EOL_R!$C$18:$N$18,EOL_R!$C$20:$N$20) + _xlfn.XLOOKUP(B153&amp;"|"&amp;E153,
        Calculate_cap_emi_sens!$L$14:$L$21&amp;"|"&amp;Calculate_cap_emi_sens!$I$14:$I$21,
        Calculate_cap_emi_sens!$BD$14:$BD$21, "Not found", 0), LOOKUP(K153,EOL_R!$C$24:$D$24,EOL_R!$C$26:$D$26) + _xlfn.XLOOKUP(J153,EOL_R!$C$18:$N$18,EOL_R!$C$20:$N$20) + _xlfn.XLOOKUP(B153&amp;"|"&amp;E153,
        Calculate_cap_emi_sens!$L$14:$L$21&amp;"|"&amp;Calculate_cap_emi_sens!$I$14:$I$21,
        Calculate_cap_emi_sens!$BD$14:$BD$21, "Not found", 0))</f>
        <v>422.6704571468199</v>
      </c>
      <c r="V153" s="8" cm="1">
        <f t="array" ref="V153">_xlfn.SWITCH(K153,200,_xlfn.XLOOKUP(J153,Other_R!$C$18:$N$18,Other_R!$C$20:$N$20) + _xlfn.XLOOKUP(B153&amp;"|"&amp;E153,
        Calculate_cap_emi_sens!$L$14:$L$21&amp;"|"&amp;Calculate_cap_emi_sens!$I$14:$I$21,
        Calculate_cap_emi_sens!$BK$14:$BK$21, "Not found", 0), LOOKUP(K153,Other_R!$C$24:$D$24,Other_R!$C$26:$D$26) + _xlfn.XLOOKUP(J153,Other_R!$C$18:$N$18,Other_R!$C$20:$N$20) + _xlfn.XLOOKUP(B153&amp;"|"&amp;E153,
        Calculate_cap_emi_sens!$L$14:$L$21&amp;"|"&amp;Calculate_cap_emi_sens!$I$14:$I$21,
        Calculate_cap_emi_sens!$BK$14:$BK$21, "Not found", 0))</f>
        <v>1552.9742042445912</v>
      </c>
    </row>
    <row r="154" spans="1:22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3707.995251351218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325.21363636363634</v>
      </c>
      <c r="O154" s="5" cm="1">
        <f t="array" ref="O154">_xlfn.XLOOKUP(B154&amp;"|"&amp;E154,
        Calculate_cap_emi!$L$14:$L$21&amp;"|"&amp;Calculate_cap_emi!$I$14:$I$21,
        Calculate_cap_emi!$AI$14:$AI$21, "Not found", 0)</f>
        <v>1312.3026738111109</v>
      </c>
      <c r="P154" s="8">
        <f t="shared" si="12"/>
        <v>3707.995251351218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129.27405342549463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200.52372192513374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647.18249197860962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2233.5278823529416</v>
      </c>
      <c r="U154" s="8" cm="1">
        <f t="array" ref="U154">_xlfn.SWITCH(K154,200,_xlfn.XLOOKUP(J154,EOL_R!$C$18:$N$18,EOL_R!$C$20:$N$20) + _xlfn.XLOOKUP(B154&amp;"|"&amp;E154,
        Calculate_cap_emi_sens!$L$14:$L$21&amp;"|"&amp;Calculate_cap_emi_sens!$I$14:$I$21,
        Calculate_cap_emi_sens!$BD$14:$BD$21, "Not found", 0), LOOKUP(K154,EOL_R!$C$24:$D$24,EOL_R!$C$26:$D$26) + _xlfn.XLOOKUP(J154,EOL_R!$C$18:$N$18,EOL_R!$C$20:$N$20) + _xlfn.XLOOKUP(B154&amp;"|"&amp;E154,
        Calculate_cap_emi_sens!$L$14:$L$21&amp;"|"&amp;Calculate_cap_emi_sens!$I$14:$I$21,
        Calculate_cap_emi_sens!$BD$14:$BD$21, "Not found", 0))</f>
        <v>465.63635697399252</v>
      </c>
      <c r="V154" s="8" cm="1">
        <f t="array" ref="V154">_xlfn.SWITCH(K154,200,_xlfn.XLOOKUP(J154,Other_R!$C$18:$N$18,Other_R!$C$20:$N$20) + _xlfn.XLOOKUP(B154&amp;"|"&amp;E154,
        Calculate_cap_emi_sens!$L$14:$L$21&amp;"|"&amp;Calculate_cap_emi_sens!$I$14:$I$21,
        Calculate_cap_emi_sens!$BK$14:$BK$21, "Not found", 0), LOOKUP(K154,Other_R!$C$24:$D$24,Other_R!$C$26:$D$26) + _xlfn.XLOOKUP(J154,Other_R!$C$18:$N$18,Other_R!$C$20:$N$20) + _xlfn.XLOOKUP(B154&amp;"|"&amp;E154,
        Calculate_cap_emi_sens!$L$14:$L$21&amp;"|"&amp;Calculate_cap_emi_sens!$I$14:$I$21,
        Calculate_cap_emi_sens!$BK$14:$BK$21, "Not found", 0))</f>
        <v>1619.0062826829553</v>
      </c>
    </row>
    <row r="155" spans="1:22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3358.6813636506831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639.5454545454545</v>
      </c>
      <c r="O155" s="5" cm="1">
        <f t="array" ref="O155">_xlfn.XLOOKUP(B155&amp;"|"&amp;E155,
        Calculate_cap_emi!$L$14:$L$21&amp;"|"&amp;Calculate_cap_emi!$I$14:$I$21,
        Calculate_cap_emi!$AI$14:$AI$21, "Not found", 0)</f>
        <v>1312.3026738111109</v>
      </c>
      <c r="P155" s="8">
        <f t="shared" si="12"/>
        <v>3358.6813636506831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122.67572671374063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82.34313368983959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651.57946524064175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1922.834117647059</v>
      </c>
      <c r="U155" s="8" cm="1">
        <f t="array" ref="U155">_xlfn.SWITCH(K155,200,_xlfn.XLOOKUP(J155,EOL_R!$C$18:$N$18,EOL_R!$C$20:$N$20) + _xlfn.XLOOKUP(B155&amp;"|"&amp;E155,
        Calculate_cap_emi_sens!$L$14:$L$21&amp;"|"&amp;Calculate_cap_emi_sens!$I$14:$I$21,
        Calculate_cap_emi_sens!$BD$14:$BD$21, "Not found", 0), LOOKUP(K155,EOL_R!$C$24:$D$24,EOL_R!$C$26:$D$26) + _xlfn.XLOOKUP(J155,EOL_R!$C$18:$N$18,EOL_R!$C$20:$N$20) + _xlfn.XLOOKUP(B155&amp;"|"&amp;E155,
        Calculate_cap_emi_sens!$L$14:$L$21&amp;"|"&amp;Calculate_cap_emi_sens!$I$14:$I$21,
        Calculate_cap_emi_sens!$BD$14:$BD$21, "Not found", 0))</f>
        <v>543.40465008536808</v>
      </c>
      <c r="V155" s="8" cm="1">
        <f t="array" ref="V155">_xlfn.SWITCH(K155,200,_xlfn.XLOOKUP(J155,Other_R!$C$18:$N$18,Other_R!$C$20:$N$20) + _xlfn.XLOOKUP(B155&amp;"|"&amp;E155,
        Calculate_cap_emi_sens!$L$14:$L$21&amp;"|"&amp;Calculate_cap_emi_sens!$I$14:$I$21,
        Calculate_cap_emi_sens!$BK$14:$BK$21, "Not found", 0), LOOKUP(K155,Other_R!$C$24:$D$24,Other_R!$C$26:$D$26) + _xlfn.XLOOKUP(J155,Other_R!$C$18:$N$18,Other_R!$C$20:$N$20) + _xlfn.XLOOKUP(B155&amp;"|"&amp;E155,
        Calculate_cap_emi_sens!$L$14:$L$21&amp;"|"&amp;Calculate_cap_emi_sens!$I$14:$I$21,
        Calculate_cap_emi_sens!$BK$14:$BK$21, "Not found", 0))</f>
        <v>1556.261911637238</v>
      </c>
    </row>
    <row r="156" spans="1:22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3432.4197754153893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639.5454545454545</v>
      </c>
      <c r="O156" s="5" cm="1">
        <f t="array" ref="O156">_xlfn.XLOOKUP(B156&amp;"|"&amp;E156,
        Calculate_cap_emi!$L$14:$L$21&amp;"|"&amp;Calculate_cap_emi!$I$14:$I$21,
        Calculate_cap_emi!$AI$14:$AI$21, "Not found", 0)</f>
        <v>1312.3026738111109</v>
      </c>
      <c r="P156" s="8">
        <f t="shared" si="12"/>
        <v>3432.4197754153893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124.21993762797592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95.474310160427805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666.46970053475934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1957.3556470588237</v>
      </c>
      <c r="U156" s="8" cm="1">
        <f t="array" ref="U156">_xlfn.SWITCH(K156,200,_xlfn.XLOOKUP(J156,EOL_R!$C$18:$N$18,EOL_R!$C$20:$N$20) + _xlfn.XLOOKUP(B156&amp;"|"&amp;E156,
        Calculate_cap_emi_sens!$L$14:$L$21&amp;"|"&amp;Calculate_cap_emi_sens!$I$14:$I$21,
        Calculate_cap_emi_sens!$BD$14:$BD$21, "Not found", 0), LOOKUP(K156,EOL_R!$C$24:$D$24,EOL_R!$C$26:$D$26) + _xlfn.XLOOKUP(J156,EOL_R!$C$18:$N$18,EOL_R!$C$20:$N$20) + _xlfn.XLOOKUP(B156&amp;"|"&amp;E156,
        Calculate_cap_emi_sens!$L$14:$L$21&amp;"|"&amp;Calculate_cap_emi_sens!$I$14:$I$21,
        Calculate_cap_emi_sens!$BD$14:$BD$21, "Not found", 0))</f>
        <v>545.30253788123935</v>
      </c>
      <c r="V156" s="8" cm="1">
        <f t="array" ref="V156">_xlfn.SWITCH(K156,200,_xlfn.XLOOKUP(J156,Other_R!$C$18:$N$18,Other_R!$C$20:$N$20) + _xlfn.XLOOKUP(B156&amp;"|"&amp;E156,
        Calculate_cap_emi_sens!$L$14:$L$21&amp;"|"&amp;Calculate_cap_emi_sens!$I$14:$I$21,
        Calculate_cap_emi_sens!$BK$14:$BK$21, "Not found", 0), LOOKUP(K156,Other_R!$C$24:$D$24,Other_R!$C$26:$D$26) + _xlfn.XLOOKUP(J156,Other_R!$C$18:$N$18,Other_R!$C$20:$N$20) + _xlfn.XLOOKUP(B156&amp;"|"&amp;E156,
        Calculate_cap_emi_sens!$L$14:$L$21&amp;"|"&amp;Calculate_cap_emi_sens!$I$14:$I$21,
        Calculate_cap_emi_sens!$BK$14:$BK$21, "Not found", 0))</f>
        <v>1547.2128554239544</v>
      </c>
    </row>
    <row r="157" spans="1:22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3653.6350107095068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639.5454545454545</v>
      </c>
      <c r="O157" s="5" cm="1">
        <f t="array" ref="O157">_xlfn.XLOOKUP(B157&amp;"|"&amp;E157,
        Calculate_cap_emi!$L$14:$L$21&amp;"|"&amp;Calculate_cap_emi!$I$14:$I$21,
        Calculate_cap_emi!$AI$14:$AI$21, "Not found", 0)</f>
        <v>1312.3026738111109</v>
      </c>
      <c r="P157" s="8">
        <f t="shared" si="12"/>
        <v>3653.6350107095068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128.85257037068183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134.86783957219251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711.14040641711233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2060.9202352941174</v>
      </c>
      <c r="U157" s="8" cm="1">
        <f t="array" ref="U157">_xlfn.SWITCH(K157,200,_xlfn.XLOOKUP(J157,EOL_R!$C$18:$N$18,EOL_R!$C$20:$N$20) + _xlfn.XLOOKUP(B157&amp;"|"&amp;E157,
        Calculate_cap_emi_sens!$L$14:$L$21&amp;"|"&amp;Calculate_cap_emi_sens!$I$14:$I$21,
        Calculate_cap_emi_sens!$BD$14:$BD$21, "Not found", 0), LOOKUP(K157,EOL_R!$C$24:$D$24,EOL_R!$C$26:$D$26) + _xlfn.XLOOKUP(J157,EOL_R!$C$18:$N$18,EOL_R!$C$20:$N$20) + _xlfn.XLOOKUP(B157&amp;"|"&amp;E157,
        Calculate_cap_emi_sens!$L$14:$L$21&amp;"|"&amp;Calculate_cap_emi_sens!$I$14:$I$21,
        Calculate_cap_emi_sens!$BD$14:$BD$21, "Not found", 0))</f>
        <v>561.07954805591089</v>
      </c>
      <c r="V157" s="8" cm="1">
        <f t="array" ref="V157">_xlfn.SWITCH(K157,200,_xlfn.XLOOKUP(J157,Other_R!$C$18:$N$18,Other_R!$C$20:$N$20) + _xlfn.XLOOKUP(B157&amp;"|"&amp;E157,
        Calculate_cap_emi_sens!$L$14:$L$21&amp;"|"&amp;Calculate_cap_emi_sens!$I$14:$I$21,
        Calculate_cap_emi_sens!$BK$14:$BK$21, "Not found", 0), LOOKUP(K157,Other_R!$C$24:$D$24,Other_R!$C$26:$D$26) + _xlfn.XLOOKUP(J157,Other_R!$C$18:$N$18,Other_R!$C$20:$N$20) + _xlfn.XLOOKUP(B157&amp;"|"&amp;E157,
        Calculate_cap_emi_sens!$L$14:$L$21&amp;"|"&amp;Calculate_cap_emi_sens!$I$14:$I$21,
        Calculate_cap_emi_sens!$BK$14:$BK$21, "Not found", 0))</f>
        <v>1552.9742042445912</v>
      </c>
    </row>
    <row r="158" spans="1:22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3874.8502460036243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639.5454545454545</v>
      </c>
      <c r="O158" s="5" cm="1">
        <f t="array" ref="O158">_xlfn.XLOOKUP(B158&amp;"|"&amp;E158,
        Calculate_cap_emi!$L$14:$L$21&amp;"|"&amp;Calculate_cap_emi!$I$14:$I$21,
        Calculate_cap_emi!$AI$14:$AI$21, "Not found", 0)</f>
        <v>1312.3026738111109</v>
      </c>
      <c r="P158" s="8">
        <f t="shared" si="12"/>
        <v>3874.8502460036243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133.48520311338771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174.26136898395725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755.81111229946521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2164.4848235294116</v>
      </c>
      <c r="U158" s="8" cm="1">
        <f t="array" ref="U158">_xlfn.SWITCH(K158,200,_xlfn.XLOOKUP(J158,EOL_R!$C$18:$N$18,EOL_R!$C$20:$N$20) + _xlfn.XLOOKUP(B158&amp;"|"&amp;E158,
        Calculate_cap_emi_sens!$L$14:$L$21&amp;"|"&amp;Calculate_cap_emi_sens!$I$14:$I$21,
        Calculate_cap_emi_sens!$BD$14:$BD$21, "Not found", 0), LOOKUP(K158,EOL_R!$C$24:$D$24,EOL_R!$C$26:$D$26) + _xlfn.XLOOKUP(J158,EOL_R!$C$18:$N$18,EOL_R!$C$20:$N$20) + _xlfn.XLOOKUP(B158&amp;"|"&amp;E158,
        Calculate_cap_emi_sens!$L$14:$L$21&amp;"|"&amp;Calculate_cap_emi_sens!$I$14:$I$21,
        Calculate_cap_emi_sens!$BD$14:$BD$21, "Not found", 0))</f>
        <v>585.24985058479069</v>
      </c>
      <c r="V158" s="8" cm="1">
        <f t="array" ref="V158">_xlfn.SWITCH(K158,200,_xlfn.XLOOKUP(J158,Other_R!$C$18:$N$18,Other_R!$C$20:$N$20) + _xlfn.XLOOKUP(B158&amp;"|"&amp;E158,
        Calculate_cap_emi_sens!$L$14:$L$21&amp;"|"&amp;Calculate_cap_emi_sens!$I$14:$I$21,
        Calculate_cap_emi_sens!$BK$14:$BK$21, "Not found", 0), LOOKUP(K158,Other_R!$C$24:$D$24,Other_R!$C$26:$D$26) + _xlfn.XLOOKUP(J158,Other_R!$C$18:$N$18,Other_R!$C$20:$N$20) + _xlfn.XLOOKUP(B158&amp;"|"&amp;E158,
        Calculate_cap_emi_sens!$L$14:$L$21&amp;"|"&amp;Calculate_cap_emi_sens!$I$14:$I$21,
        Calculate_cap_emi_sens!$BK$14:$BK$21, "Not found", 0))</f>
        <v>1587.1462897844365</v>
      </c>
    </row>
    <row r="159" spans="1:22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4022.3270695330357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639.5454545454545</v>
      </c>
      <c r="O159" s="5" cm="1">
        <f t="array" ref="O159">_xlfn.XLOOKUP(B159&amp;"|"&amp;E159,
        Calculate_cap_emi!$L$14:$L$21&amp;"|"&amp;Calculate_cap_emi!$I$14:$I$21,
        Calculate_cap_emi!$AI$14:$AI$21, "Not found", 0)</f>
        <v>1312.3026738111109</v>
      </c>
      <c r="P159" s="8">
        <f t="shared" si="12"/>
        <v>4022.3270695330357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136.57362494185827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200.52372192513374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785.5915828877005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2233.5278823529416</v>
      </c>
      <c r="U159" s="8" cm="1">
        <f t="array" ref="U159">_xlfn.SWITCH(K159,200,_xlfn.XLOOKUP(J159,EOL_R!$C$18:$N$18,EOL_R!$C$20:$N$20) + _xlfn.XLOOKUP(B159&amp;"|"&amp;E159,
        Calculate_cap_emi_sens!$L$14:$L$21&amp;"|"&amp;Calculate_cap_emi_sens!$I$14:$I$21,
        Calculate_cap_emi_sens!$BD$14:$BD$21, "Not found", 0), LOOKUP(K159,EOL_R!$C$24:$D$24,EOL_R!$C$26:$D$26) + _xlfn.XLOOKUP(J159,EOL_R!$C$18:$N$18,EOL_R!$C$20:$N$20) + _xlfn.XLOOKUP(B159&amp;"|"&amp;E159,
        Calculate_cap_emi_sens!$L$14:$L$21&amp;"|"&amp;Calculate_cap_emi_sens!$I$14:$I$21,
        Calculate_cap_emi_sens!$BD$14:$BD$21, "Not found", 0))</f>
        <v>604.0454478830834</v>
      </c>
      <c r="V159" s="8" cm="1">
        <f t="array" ref="V159">_xlfn.SWITCH(K159,200,_xlfn.XLOOKUP(J159,Other_R!$C$18:$N$18,Other_R!$C$20:$N$20) + _xlfn.XLOOKUP(B159&amp;"|"&amp;E159,
        Calculate_cap_emi_sens!$L$14:$L$21&amp;"|"&amp;Calculate_cap_emi_sens!$I$14:$I$21,
        Calculate_cap_emi_sens!$BK$14:$BK$21, "Not found", 0), LOOKUP(K159,Other_R!$C$24:$D$24,Other_R!$C$26:$D$26) + _xlfn.XLOOKUP(J159,Other_R!$C$18:$N$18,Other_R!$C$20:$N$20) + _xlfn.XLOOKUP(B159&amp;"|"&amp;E159,
        Calculate_cap_emi_sens!$L$14:$L$21&amp;"|"&amp;Calculate_cap_emi_sens!$I$14:$I$21,
        Calculate_cap_emi_sens!$BK$14:$BK$21, "Not found", 0))</f>
        <v>1619.0062826829553</v>
      </c>
    </row>
    <row r="160" spans="1:22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3460.3104252314133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1758.5235428784722</v>
      </c>
      <c r="P160" s="8">
        <f t="shared" si="12"/>
        <v>3460.3104252314133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125.11137588075002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139.68829411764708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487.89608823529414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2437.6077352941174</v>
      </c>
      <c r="U160" s="8" cm="1">
        <f t="array" ref="U160">_xlfn.SWITCH(K160,200,_xlfn.XLOOKUP(J160,EOL_R!$C$18:$N$18,EOL_R!$C$20:$N$20) + _xlfn.XLOOKUP(B160&amp;"|"&amp;E160,
        Calculate_cap_emi_sens!$L$14:$L$21&amp;"|"&amp;Calculate_cap_emi_sens!$I$14:$I$21,
        Calculate_cap_emi_sens!$BD$14:$BD$21, "Not found", 0), LOOKUP(K160,EOL_R!$C$24:$D$24,EOL_R!$C$26:$D$26) + _xlfn.XLOOKUP(J160,EOL_R!$C$18:$N$18,EOL_R!$C$20:$N$20) + _xlfn.XLOOKUP(B160&amp;"|"&amp;E160,
        Calculate_cap_emi_sens!$L$14:$L$21&amp;"|"&amp;Calculate_cap_emi_sens!$I$14:$I$21,
        Calculate_cap_emi_sens!$BD$14:$BD$21, "Not found", 0))</f>
        <v>337.83522987409265</v>
      </c>
      <c r="V160" s="8" cm="1">
        <f t="array" ref="V160">_xlfn.SWITCH(K160,200,_xlfn.XLOOKUP(J160,Other_R!$C$18:$N$18,Other_R!$C$20:$N$20) + _xlfn.XLOOKUP(B160&amp;"|"&amp;E160,
        Calculate_cap_emi_sens!$L$14:$L$21&amp;"|"&amp;Calculate_cap_emi_sens!$I$14:$I$21,
        Calculate_cap_emi_sens!$BK$14:$BK$21, "Not found", 0), LOOKUP(K160,Other_R!$C$24:$D$24,Other_R!$C$26:$D$26) + _xlfn.XLOOKUP(J160,Other_R!$C$18:$N$18,Other_R!$C$20:$N$20) + _xlfn.XLOOKUP(B160&amp;"|"&amp;E160,
        Calculate_cap_emi_sens!$L$14:$L$21&amp;"|"&amp;Calculate_cap_emi_sens!$I$14:$I$21,
        Calculate_cap_emi_sens!$BK$14:$BK$21, "Not found", 0))</f>
        <v>1929.6617042445912</v>
      </c>
    </row>
    <row r="161" spans="1:22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3681.5256605255308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1758.5235428784722</v>
      </c>
      <c r="P161" s="8">
        <f t="shared" si="12"/>
        <v>3681.5256605255308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129.7440086234559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179.08182352941179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532.56679411764708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2541.1723235294116</v>
      </c>
      <c r="U161" s="8" cm="1">
        <f t="array" ref="U161">_xlfn.SWITCH(K161,200,_xlfn.XLOOKUP(J161,EOL_R!$C$18:$N$18,EOL_R!$C$20:$N$20) + _xlfn.XLOOKUP(B161&amp;"|"&amp;E161,
        Calculate_cap_emi_sens!$L$14:$L$21&amp;"|"&amp;Calculate_cap_emi_sens!$I$14:$I$21,
        Calculate_cap_emi_sens!$BD$14:$BD$21, "Not found", 0), LOOKUP(K161,EOL_R!$C$24:$D$24,EOL_R!$C$26:$D$26) + _xlfn.XLOOKUP(J161,EOL_R!$C$18:$N$18,EOL_R!$C$20:$N$20) + _xlfn.XLOOKUP(B161&amp;"|"&amp;E161,
        Calculate_cap_emi_sens!$L$14:$L$21&amp;"|"&amp;Calculate_cap_emi_sens!$I$14:$I$21,
        Calculate_cap_emi_sens!$BD$14:$BD$21, "Not found", 0))</f>
        <v>362.00553240297245</v>
      </c>
      <c r="V161" s="8" cm="1">
        <f t="array" ref="V161">_xlfn.SWITCH(K161,200,_xlfn.XLOOKUP(J161,Other_R!$C$18:$N$18,Other_R!$C$20:$N$20) + _xlfn.XLOOKUP(B161&amp;"|"&amp;E161,
        Calculate_cap_emi_sens!$L$14:$L$21&amp;"|"&amp;Calculate_cap_emi_sens!$I$14:$I$21,
        Calculate_cap_emi_sens!$BK$14:$BK$21, "Not found", 0), LOOKUP(K161,Other_R!$C$24:$D$24,Other_R!$C$26:$D$26) + _xlfn.XLOOKUP(J161,Other_R!$C$18:$N$18,Other_R!$C$20:$N$20) + _xlfn.XLOOKUP(B161&amp;"|"&amp;E161,
        Calculate_cap_emi_sens!$L$14:$L$21&amp;"|"&amp;Calculate_cap_emi_sens!$I$14:$I$21,
        Calculate_cap_emi_sens!$BK$14:$BK$21, "Not found", 0))</f>
        <v>1963.8337897844365</v>
      </c>
    </row>
    <row r="162" spans="1:22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3829.0024840549427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1758.5235428784722</v>
      </c>
      <c r="P162" s="8">
        <f t="shared" si="12"/>
        <v>3829.0024840549427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132.83243045192646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205.34417647058828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562.34726470588225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2610.2153823529416</v>
      </c>
      <c r="U162" s="8" cm="1">
        <f t="array" ref="U162">_xlfn.SWITCH(K162,200,_xlfn.XLOOKUP(J162,EOL_R!$C$18:$N$18,EOL_R!$C$20:$N$20) + _xlfn.XLOOKUP(B162&amp;"|"&amp;E162,
        Calculate_cap_emi_sens!$L$14:$L$21&amp;"|"&amp;Calculate_cap_emi_sens!$I$14:$I$21,
        Calculate_cap_emi_sens!$BD$14:$BD$21, "Not found", 0), LOOKUP(K162,EOL_R!$C$24:$D$24,EOL_R!$C$26:$D$26) + _xlfn.XLOOKUP(J162,EOL_R!$C$18:$N$18,EOL_R!$C$20:$N$20) + _xlfn.XLOOKUP(B162&amp;"|"&amp;E162,
        Calculate_cap_emi_sens!$L$14:$L$21&amp;"|"&amp;Calculate_cap_emi_sens!$I$14:$I$21,
        Calculate_cap_emi_sens!$BD$14:$BD$21, "Not found", 0))</f>
        <v>380.80112970126527</v>
      </c>
      <c r="V162" s="8" cm="1">
        <f t="array" ref="V162">_xlfn.SWITCH(K162,200,_xlfn.XLOOKUP(J162,Other_R!$C$18:$N$18,Other_R!$C$20:$N$20) + _xlfn.XLOOKUP(B162&amp;"|"&amp;E162,
        Calculate_cap_emi_sens!$L$14:$L$21&amp;"|"&amp;Calculate_cap_emi_sens!$I$14:$I$21,
        Calculate_cap_emi_sens!$BK$14:$BK$21, "Not found", 0), LOOKUP(K162,Other_R!$C$24:$D$24,Other_R!$C$26:$D$26) + _xlfn.XLOOKUP(J162,Other_R!$C$18:$N$18,Other_R!$C$20:$N$20) + _xlfn.XLOOKUP(B162&amp;"|"&amp;E162,
        Calculate_cap_emi_sens!$L$14:$L$21&amp;"|"&amp;Calculate_cap_emi_sens!$I$14:$I$21,
        Calculate_cap_emi_sens!$BK$14:$BK$21, "Not found", 0))</f>
        <v>1995.6937826829553</v>
      </c>
    </row>
    <row r="163" spans="1:22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3490.5704145362261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325.21363636363634</v>
      </c>
      <c r="O163" s="5" cm="1">
        <f t="array" ref="O163">_xlfn.XLOOKUP(B163&amp;"|"&amp;E163,
        Calculate_cap_emi!$L$14:$L$21&amp;"|"&amp;Calculate_cap_emi!$I$14:$I$21,
        Calculate_cap_emi!$AI$14:$AI$21, "Not found", 0)</f>
        <v>1758.5235428784722</v>
      </c>
      <c r="P163" s="8">
        <f t="shared" si="12"/>
        <v>3490.5704145362261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126.48749340562699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98.618133689839595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559.10787433155087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2299.521617647059</v>
      </c>
      <c r="U163" s="8" cm="1">
        <f t="array" ref="U163">_xlfn.SWITCH(K163,200,_xlfn.XLOOKUP(J163,EOL_R!$C$18:$N$18,EOL_R!$C$20:$N$20) + _xlfn.XLOOKUP(B163&amp;"|"&amp;E163,
        Calculate_cap_emi_sens!$L$14:$L$21&amp;"|"&amp;Calculate_cap_emi_sens!$I$14:$I$21,
        Calculate_cap_emi_sens!$BD$14:$BD$21, "Not found", 0), LOOKUP(K163,EOL_R!$C$24:$D$24,EOL_R!$C$26:$D$26) + _xlfn.XLOOKUP(J163,EOL_R!$C$18:$N$18,EOL_R!$C$20:$N$20) + _xlfn.XLOOKUP(B163&amp;"|"&amp;E163,
        Calculate_cap_emi_sens!$L$14:$L$21&amp;"|"&amp;Calculate_cap_emi_sens!$I$14:$I$21,
        Calculate_cap_emi_sens!$BD$14:$BD$21, "Not found", 0))</f>
        <v>450.9330591762772</v>
      </c>
      <c r="V163" s="8" cm="1">
        <f t="array" ref="V163">_xlfn.SWITCH(K163,200,_xlfn.XLOOKUP(J163,Other_R!$C$18:$N$18,Other_R!$C$20:$N$20) + _xlfn.XLOOKUP(B163&amp;"|"&amp;E163,
        Calculate_cap_emi_sens!$L$14:$L$21&amp;"|"&amp;Calculate_cap_emi_sens!$I$14:$I$21,
        Calculate_cap_emi_sens!$BK$14:$BK$21, "Not found", 0), LOOKUP(K163,Other_R!$C$24:$D$24,Other_R!$C$26:$D$26) + _xlfn.XLOOKUP(J163,Other_R!$C$18:$N$18,Other_R!$C$20:$N$20) + _xlfn.XLOOKUP(B163&amp;"|"&amp;E163,
        Calculate_cap_emi_sens!$L$14:$L$21&amp;"|"&amp;Calculate_cap_emi_sens!$I$14:$I$21,
        Calculate_cap_emi_sens!$BK$14:$BK$21, "Not found", 0))</f>
        <v>1932.949411637238</v>
      </c>
    </row>
    <row r="164" spans="1:22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3564.3088263009322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325.21363636363634</v>
      </c>
      <c r="O164" s="5" cm="1">
        <f t="array" ref="O164">_xlfn.XLOOKUP(B164&amp;"|"&amp;E164,
        Calculate_cap_emi!$L$14:$L$21&amp;"|"&amp;Calculate_cap_emi!$I$14:$I$21,
        Calculate_cap_emi!$AI$14:$AI$21, "Not found", 0)</f>
        <v>1758.5235428784722</v>
      </c>
      <c r="P164" s="8">
        <f t="shared" si="12"/>
        <v>3564.3088263009322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128.03170431986229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111.74931016042781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573.99810962566835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2334.0431470588237</v>
      </c>
      <c r="U164" s="8" cm="1">
        <f t="array" ref="U164">_xlfn.SWITCH(K164,200,_xlfn.XLOOKUP(J164,EOL_R!$C$18:$N$18,EOL_R!$C$20:$N$20) + _xlfn.XLOOKUP(B164&amp;"|"&amp;E164,
        Calculate_cap_emi_sens!$L$14:$L$21&amp;"|"&amp;Calculate_cap_emi_sens!$I$14:$I$21,
        Calculate_cap_emi_sens!$BD$14:$BD$21, "Not found", 0), LOOKUP(K164,EOL_R!$C$24:$D$24,EOL_R!$C$26:$D$26) + _xlfn.XLOOKUP(J164,EOL_R!$C$18:$N$18,EOL_R!$C$20:$N$20) + _xlfn.XLOOKUP(B164&amp;"|"&amp;E164,
        Calculate_cap_emi_sens!$L$14:$L$21&amp;"|"&amp;Calculate_cap_emi_sens!$I$14:$I$21,
        Calculate_cap_emi_sens!$BD$14:$BD$21, "Not found", 0))</f>
        <v>452.83094697214847</v>
      </c>
      <c r="V164" s="8" cm="1">
        <f t="array" ref="V164">_xlfn.SWITCH(K164,200,_xlfn.XLOOKUP(J164,Other_R!$C$18:$N$18,Other_R!$C$20:$N$20) + _xlfn.XLOOKUP(B164&amp;"|"&amp;E164,
        Calculate_cap_emi_sens!$L$14:$L$21&amp;"|"&amp;Calculate_cap_emi_sens!$I$14:$I$21,
        Calculate_cap_emi_sens!$BK$14:$BK$21, "Not found", 0), LOOKUP(K164,Other_R!$C$24:$D$24,Other_R!$C$26:$D$26) + _xlfn.XLOOKUP(J164,Other_R!$C$18:$N$18,Other_R!$C$20:$N$20) + _xlfn.XLOOKUP(B164&amp;"|"&amp;E164,
        Calculate_cap_emi_sens!$L$14:$L$21&amp;"|"&amp;Calculate_cap_emi_sens!$I$14:$I$21,
        Calculate_cap_emi_sens!$BK$14:$BK$21, "Not found", 0))</f>
        <v>1923.9003554239544</v>
      </c>
    </row>
    <row r="165" spans="1:22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3785.5240615950497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325.21363636363634</v>
      </c>
      <c r="O165" s="5" cm="1">
        <f t="array" ref="O165">_xlfn.XLOOKUP(B165&amp;"|"&amp;E165,
        Calculate_cap_emi!$L$14:$L$21&amp;"|"&amp;Calculate_cap_emi!$I$14:$I$21,
        Calculate_cap_emi!$AI$14:$AI$21, "Not found", 0)</f>
        <v>1758.5235428784722</v>
      </c>
      <c r="P165" s="8">
        <f t="shared" si="12"/>
        <v>3785.5240615950497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132.66433706256819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151.14283957219251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618.66881550802145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2437.6077352941174</v>
      </c>
      <c r="U165" s="8" cm="1">
        <f t="array" ref="U165">_xlfn.SWITCH(K165,200,_xlfn.XLOOKUP(J165,EOL_R!$C$18:$N$18,EOL_R!$C$20:$N$20) + _xlfn.XLOOKUP(B165&amp;"|"&amp;E165,
        Calculate_cap_emi_sens!$L$14:$L$21&amp;"|"&amp;Calculate_cap_emi_sens!$I$14:$I$21,
        Calculate_cap_emi_sens!$BD$14:$BD$21, "Not found", 0), LOOKUP(K165,EOL_R!$C$24:$D$24,EOL_R!$C$26:$D$26) + _xlfn.XLOOKUP(J165,EOL_R!$C$18:$N$18,EOL_R!$C$20:$N$20) + _xlfn.XLOOKUP(B165&amp;"|"&amp;E165,
        Calculate_cap_emi_sens!$L$14:$L$21&amp;"|"&amp;Calculate_cap_emi_sens!$I$14:$I$21,
        Calculate_cap_emi_sens!$BD$14:$BD$21, "Not found", 0))</f>
        <v>468.6079571468199</v>
      </c>
      <c r="V165" s="8" cm="1">
        <f t="array" ref="V165">_xlfn.SWITCH(K165,200,_xlfn.XLOOKUP(J165,Other_R!$C$18:$N$18,Other_R!$C$20:$N$20) + _xlfn.XLOOKUP(B165&amp;"|"&amp;E165,
        Calculate_cap_emi_sens!$L$14:$L$21&amp;"|"&amp;Calculate_cap_emi_sens!$I$14:$I$21,
        Calculate_cap_emi_sens!$BK$14:$BK$21, "Not found", 0), LOOKUP(K165,Other_R!$C$24:$D$24,Other_R!$C$26:$D$26) + _xlfn.XLOOKUP(J165,Other_R!$C$18:$N$18,Other_R!$C$20:$N$20) + _xlfn.XLOOKUP(B165&amp;"|"&amp;E165,
        Calculate_cap_emi_sens!$L$14:$L$21&amp;"|"&amp;Calculate_cap_emi_sens!$I$14:$I$21,
        Calculate_cap_emi_sens!$BK$14:$BK$21, "Not found", 0))</f>
        <v>1929.6617042445912</v>
      </c>
    </row>
    <row r="166" spans="1:22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4154.2161204185795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325.21363636363634</v>
      </c>
      <c r="O166" s="5" cm="1">
        <f t="array" ref="O166">_xlfn.XLOOKUP(B166&amp;"|"&amp;E166,
        Calculate_cap_emi!$L$14:$L$21&amp;"|"&amp;Calculate_cap_emi!$I$14:$I$21,
        Calculate_cap_emi!$AI$14:$AI$21, "Not found", 0)</f>
        <v>1758.5235428784722</v>
      </c>
      <c r="P166" s="8">
        <f t="shared" si="12"/>
        <v>4154.2161204185795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140.38539163374463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216.79872192513375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693.11999197860962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2610.2153823529416</v>
      </c>
      <c r="U166" s="8" cm="1">
        <f t="array" ref="U166">_xlfn.SWITCH(K166,200,_xlfn.XLOOKUP(J166,EOL_R!$C$18:$N$18,EOL_R!$C$20:$N$20) + _xlfn.XLOOKUP(B166&amp;"|"&amp;E166,
        Calculate_cap_emi_sens!$L$14:$L$21&amp;"|"&amp;Calculate_cap_emi_sens!$I$14:$I$21,
        Calculate_cap_emi_sens!$BD$14:$BD$21, "Not found", 0), LOOKUP(K166,EOL_R!$C$24:$D$24,EOL_R!$C$26:$D$26) + _xlfn.XLOOKUP(J166,EOL_R!$C$18:$N$18,EOL_R!$C$20:$N$20) + _xlfn.XLOOKUP(B166&amp;"|"&amp;E166,
        Calculate_cap_emi_sens!$L$14:$L$21&amp;"|"&amp;Calculate_cap_emi_sens!$I$14:$I$21,
        Calculate_cap_emi_sens!$BD$14:$BD$21, "Not found", 0))</f>
        <v>511.57385697399252</v>
      </c>
      <c r="V166" s="8" cm="1">
        <f t="array" ref="V166">_xlfn.SWITCH(K166,200,_xlfn.XLOOKUP(J166,Other_R!$C$18:$N$18,Other_R!$C$20:$N$20) + _xlfn.XLOOKUP(B166&amp;"|"&amp;E166,
        Calculate_cap_emi_sens!$L$14:$L$21&amp;"|"&amp;Calculate_cap_emi_sens!$I$14:$I$21,
        Calculate_cap_emi_sens!$BK$14:$BK$21, "Not found", 0), LOOKUP(K166,Other_R!$C$24:$D$24,Other_R!$C$26:$D$26) + _xlfn.XLOOKUP(J166,Other_R!$C$18:$N$18,Other_R!$C$20:$N$20) + _xlfn.XLOOKUP(B166&amp;"|"&amp;E166,
        Calculate_cap_emi_sens!$L$14:$L$21&amp;"|"&amp;Calculate_cap_emi_sens!$I$14:$I$21,
        Calculate_cap_emi_sens!$BK$14:$BK$21, "Not found", 0))</f>
        <v>1995.6937826829553</v>
      </c>
    </row>
    <row r="167" spans="1:22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3804.9022327180446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639.5454545454545</v>
      </c>
      <c r="O167" s="5" cm="1">
        <f t="array" ref="O167">_xlfn.XLOOKUP(B167&amp;"|"&amp;E167,
        Calculate_cap_emi!$L$14:$L$21&amp;"|"&amp;Calculate_cap_emi!$I$14:$I$21,
        Calculate_cap_emi!$AI$14:$AI$21, "Not found", 0)</f>
        <v>1758.5235428784722</v>
      </c>
      <c r="P167" s="8">
        <f t="shared" si="12"/>
        <v>3804.9022327180446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133.78706492199063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98.618133689839595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697.51696524064175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2299.521617647059</v>
      </c>
      <c r="U167" s="8" cm="1">
        <f t="array" ref="U167">_xlfn.SWITCH(K167,200,_xlfn.XLOOKUP(J167,EOL_R!$C$18:$N$18,EOL_R!$C$20:$N$20) + _xlfn.XLOOKUP(B167&amp;"|"&amp;E167,
        Calculate_cap_emi_sens!$L$14:$L$21&amp;"|"&amp;Calculate_cap_emi_sens!$I$14:$I$21,
        Calculate_cap_emi_sens!$BD$14:$BD$21, "Not found", 0), LOOKUP(K167,EOL_R!$C$24:$D$24,EOL_R!$C$26:$D$26) + _xlfn.XLOOKUP(J167,EOL_R!$C$18:$N$18,EOL_R!$C$20:$N$20) + _xlfn.XLOOKUP(B167&amp;"|"&amp;E167,
        Calculate_cap_emi_sens!$L$14:$L$21&amp;"|"&amp;Calculate_cap_emi_sens!$I$14:$I$21,
        Calculate_cap_emi_sens!$BD$14:$BD$21, "Not found", 0))</f>
        <v>589.34215008536808</v>
      </c>
      <c r="V167" s="8" cm="1">
        <f t="array" ref="V167">_xlfn.SWITCH(K167,200,_xlfn.XLOOKUP(J167,Other_R!$C$18:$N$18,Other_R!$C$20:$N$20) + _xlfn.XLOOKUP(B167&amp;"|"&amp;E167,
        Calculate_cap_emi_sens!$L$14:$L$21&amp;"|"&amp;Calculate_cap_emi_sens!$I$14:$I$21,
        Calculate_cap_emi_sens!$BK$14:$BK$21, "Not found", 0), LOOKUP(K167,Other_R!$C$24:$D$24,Other_R!$C$26:$D$26) + _xlfn.XLOOKUP(J167,Other_R!$C$18:$N$18,Other_R!$C$20:$N$20) + _xlfn.XLOOKUP(B167&amp;"|"&amp;E167,
        Calculate_cap_emi_sens!$L$14:$L$21&amp;"|"&amp;Calculate_cap_emi_sens!$I$14:$I$21,
        Calculate_cap_emi_sens!$BK$14:$BK$21, "Not found", 0))</f>
        <v>1932.949411637238</v>
      </c>
    </row>
    <row r="168" spans="1:22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3878.6406444827503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639.5454545454545</v>
      </c>
      <c r="O168" s="5" cm="1">
        <f t="array" ref="O168">_xlfn.XLOOKUP(B168&amp;"|"&amp;E168,
        Calculate_cap_emi!$L$14:$L$21&amp;"|"&amp;Calculate_cap_emi!$I$14:$I$21,
        Calculate_cap_emi!$AI$14:$AI$21, "Not found", 0)</f>
        <v>1758.5235428784722</v>
      </c>
      <c r="P168" s="8">
        <f t="shared" si="12"/>
        <v>3878.6406444827503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135.33127583622593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111.74931016042781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712.40720053475934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2334.0431470588237</v>
      </c>
      <c r="U168" s="8" cm="1">
        <f t="array" ref="U168">_xlfn.SWITCH(K168,200,_xlfn.XLOOKUP(J168,EOL_R!$C$18:$N$18,EOL_R!$C$20:$N$20) + _xlfn.XLOOKUP(B168&amp;"|"&amp;E168,
        Calculate_cap_emi_sens!$L$14:$L$21&amp;"|"&amp;Calculate_cap_emi_sens!$I$14:$I$21,
        Calculate_cap_emi_sens!$BD$14:$BD$21, "Not found", 0), LOOKUP(K168,EOL_R!$C$24:$D$24,EOL_R!$C$26:$D$26) + _xlfn.XLOOKUP(J168,EOL_R!$C$18:$N$18,EOL_R!$C$20:$N$20) + _xlfn.XLOOKUP(B168&amp;"|"&amp;E168,
        Calculate_cap_emi_sens!$L$14:$L$21&amp;"|"&amp;Calculate_cap_emi_sens!$I$14:$I$21,
        Calculate_cap_emi_sens!$BD$14:$BD$21, "Not found", 0))</f>
        <v>591.24003788123935</v>
      </c>
      <c r="V168" s="8" cm="1">
        <f t="array" ref="V168">_xlfn.SWITCH(K168,200,_xlfn.XLOOKUP(J168,Other_R!$C$18:$N$18,Other_R!$C$20:$N$20) + _xlfn.XLOOKUP(B168&amp;"|"&amp;E168,
        Calculate_cap_emi_sens!$L$14:$L$21&amp;"|"&amp;Calculate_cap_emi_sens!$I$14:$I$21,
        Calculate_cap_emi_sens!$BK$14:$BK$21, "Not found", 0), LOOKUP(K168,Other_R!$C$24:$D$24,Other_R!$C$26:$D$26) + _xlfn.XLOOKUP(J168,Other_R!$C$18:$N$18,Other_R!$C$20:$N$20) + _xlfn.XLOOKUP(B168&amp;"|"&amp;E168,
        Calculate_cap_emi_sens!$L$14:$L$21&amp;"|"&amp;Calculate_cap_emi_sens!$I$14:$I$21,
        Calculate_cap_emi_sens!$BK$14:$BK$21, "Not found", 0))</f>
        <v>1923.9003554239544</v>
      </c>
    </row>
    <row r="169" spans="1:22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4099.8558797768674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639.5454545454545</v>
      </c>
      <c r="O169" s="5" cm="1">
        <f t="array" ref="O169">_xlfn.XLOOKUP(B169&amp;"|"&amp;E169,
        Calculate_cap_emi!$L$14:$L$21&amp;"|"&amp;Calculate_cap_emi!$I$14:$I$21,
        Calculate_cap_emi!$AI$14:$AI$21, "Not found", 0)</f>
        <v>1758.5235428784722</v>
      </c>
      <c r="P169" s="8">
        <f t="shared" si="12"/>
        <v>4099.8558797768674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139.96390857893184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151.14283957219251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757.07790641711233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2437.6077352941174</v>
      </c>
      <c r="U169" s="8" cm="1">
        <f t="array" ref="U169">_xlfn.SWITCH(K169,200,_xlfn.XLOOKUP(J169,EOL_R!$C$18:$N$18,EOL_R!$C$20:$N$20) + _xlfn.XLOOKUP(B169&amp;"|"&amp;E169,
        Calculate_cap_emi_sens!$L$14:$L$21&amp;"|"&amp;Calculate_cap_emi_sens!$I$14:$I$21,
        Calculate_cap_emi_sens!$BD$14:$BD$21, "Not found", 0), LOOKUP(K169,EOL_R!$C$24:$D$24,EOL_R!$C$26:$D$26) + _xlfn.XLOOKUP(J169,EOL_R!$C$18:$N$18,EOL_R!$C$20:$N$20) + _xlfn.XLOOKUP(B169&amp;"|"&amp;E169,
        Calculate_cap_emi_sens!$L$14:$L$21&amp;"|"&amp;Calculate_cap_emi_sens!$I$14:$I$21,
        Calculate_cap_emi_sens!$BD$14:$BD$21, "Not found", 0))</f>
        <v>607.01704805591089</v>
      </c>
      <c r="V169" s="8" cm="1">
        <f t="array" ref="V169">_xlfn.SWITCH(K169,200,_xlfn.XLOOKUP(J169,Other_R!$C$18:$N$18,Other_R!$C$20:$N$20) + _xlfn.XLOOKUP(B169&amp;"|"&amp;E169,
        Calculate_cap_emi_sens!$L$14:$L$21&amp;"|"&amp;Calculate_cap_emi_sens!$I$14:$I$21,
        Calculate_cap_emi_sens!$BK$14:$BK$21, "Not found", 0), LOOKUP(K169,Other_R!$C$24:$D$24,Other_R!$C$26:$D$26) + _xlfn.XLOOKUP(J169,Other_R!$C$18:$N$18,Other_R!$C$20:$N$20) + _xlfn.XLOOKUP(B169&amp;"|"&amp;E169,
        Calculate_cap_emi_sens!$L$14:$L$21&amp;"|"&amp;Calculate_cap_emi_sens!$I$14:$I$21,
        Calculate_cap_emi_sens!$BK$14:$BK$21, "Not found", 0))</f>
        <v>1929.6617042445912</v>
      </c>
    </row>
    <row r="170" spans="1:22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4321.0711150709849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639.5454545454545</v>
      </c>
      <c r="O170" s="5" cm="1">
        <f t="array" ref="O170">_xlfn.XLOOKUP(B170&amp;"|"&amp;E170,
        Calculate_cap_emi!$L$14:$L$21&amp;"|"&amp;Calculate_cap_emi!$I$14:$I$21,
        Calculate_cap_emi!$AI$14:$AI$21, "Not found", 0)</f>
        <v>1758.5235428784722</v>
      </c>
      <c r="P170" s="8">
        <f t="shared" si="12"/>
        <v>4321.0711150709849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144.59654132163772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190.53636898395726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801.74861229946521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2541.1723235294116</v>
      </c>
      <c r="U170" s="8" cm="1">
        <f t="array" ref="U170">_xlfn.SWITCH(K170,200,_xlfn.XLOOKUP(J170,EOL_R!$C$18:$N$18,EOL_R!$C$20:$N$20) + _xlfn.XLOOKUP(B170&amp;"|"&amp;E170,
        Calculate_cap_emi_sens!$L$14:$L$21&amp;"|"&amp;Calculate_cap_emi_sens!$I$14:$I$21,
        Calculate_cap_emi_sens!$BD$14:$BD$21, "Not found", 0), LOOKUP(K170,EOL_R!$C$24:$D$24,EOL_R!$C$26:$D$26) + _xlfn.XLOOKUP(J170,EOL_R!$C$18:$N$18,EOL_R!$C$20:$N$20) + _xlfn.XLOOKUP(B170&amp;"|"&amp;E170,
        Calculate_cap_emi_sens!$L$14:$L$21&amp;"|"&amp;Calculate_cap_emi_sens!$I$14:$I$21,
        Calculate_cap_emi_sens!$BD$14:$BD$21, "Not found", 0))</f>
        <v>631.18735058479069</v>
      </c>
      <c r="V170" s="8" cm="1">
        <f t="array" ref="V170">_xlfn.SWITCH(K170,200,_xlfn.XLOOKUP(J170,Other_R!$C$18:$N$18,Other_R!$C$20:$N$20) + _xlfn.XLOOKUP(B170&amp;"|"&amp;E170,
        Calculate_cap_emi_sens!$L$14:$L$21&amp;"|"&amp;Calculate_cap_emi_sens!$I$14:$I$21,
        Calculate_cap_emi_sens!$BK$14:$BK$21, "Not found", 0), LOOKUP(K170,Other_R!$C$24:$D$24,Other_R!$C$26:$D$26) + _xlfn.XLOOKUP(J170,Other_R!$C$18:$N$18,Other_R!$C$20:$N$20) + _xlfn.XLOOKUP(B170&amp;"|"&amp;E170,
        Calculate_cap_emi_sens!$L$14:$L$21&amp;"|"&amp;Calculate_cap_emi_sens!$I$14:$I$21,
        Calculate_cap_emi_sens!$BK$14:$BK$21, "Not found", 0))</f>
        <v>1963.8337897844365</v>
      </c>
    </row>
    <row r="171" spans="1:22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4468.5479386003972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639.5454545454545</v>
      </c>
      <c r="O171" s="5" cm="1">
        <f t="array" ref="O171">_xlfn.XLOOKUP(B171&amp;"|"&amp;E171,
        Calculate_cap_emi!$L$14:$L$21&amp;"|"&amp;Calculate_cap_emi!$I$14:$I$21,
        Calculate_cap_emi!$AI$14:$AI$21, "Not found", 0)</f>
        <v>1758.5235428784722</v>
      </c>
      <c r="P171" s="8">
        <f t="shared" si="12"/>
        <v>4468.5479386003972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147.68496315010827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216.79872192513375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831.5290828877005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2610.2153823529416</v>
      </c>
      <c r="U171" s="8" cm="1">
        <f t="array" ref="U171">_xlfn.SWITCH(K171,200,_xlfn.XLOOKUP(J171,EOL_R!$C$18:$N$18,EOL_R!$C$20:$N$20) + _xlfn.XLOOKUP(B171&amp;"|"&amp;E171,
        Calculate_cap_emi_sens!$L$14:$L$21&amp;"|"&amp;Calculate_cap_emi_sens!$I$14:$I$21,
        Calculate_cap_emi_sens!$BD$14:$BD$21, "Not found", 0), LOOKUP(K171,EOL_R!$C$24:$D$24,EOL_R!$C$26:$D$26) + _xlfn.XLOOKUP(J171,EOL_R!$C$18:$N$18,EOL_R!$C$20:$N$20) + _xlfn.XLOOKUP(B171&amp;"|"&amp;E171,
        Calculate_cap_emi_sens!$L$14:$L$21&amp;"|"&amp;Calculate_cap_emi_sens!$I$14:$I$21,
        Calculate_cap_emi_sens!$BD$14:$BD$21, "Not found", 0))</f>
        <v>649.9829478830834</v>
      </c>
      <c r="V171" s="8" cm="1">
        <f t="array" ref="V171">_xlfn.SWITCH(K171,200,_xlfn.XLOOKUP(J171,Other_R!$C$18:$N$18,Other_R!$C$20:$N$20) + _xlfn.XLOOKUP(B171&amp;"|"&amp;E171,
        Calculate_cap_emi_sens!$L$14:$L$21&amp;"|"&amp;Calculate_cap_emi_sens!$I$14:$I$21,
        Calculate_cap_emi_sens!$BK$14:$BK$21, "Not found", 0), LOOKUP(K171,Other_R!$C$24:$D$24,Other_R!$C$26:$D$26) + _xlfn.XLOOKUP(J171,Other_R!$C$18:$N$18,Other_R!$C$20:$N$20) + _xlfn.XLOOKUP(B171&amp;"|"&amp;E171,
        Calculate_cap_emi_sens!$L$14:$L$21&amp;"|"&amp;Calculate_cap_emi_sens!$I$14:$I$21,
        Calculate_cap_emi_sens!$BK$14:$BK$21, "Not found", 0))</f>
        <v>1995.6937826829553</v>
      </c>
    </row>
    <row r="172" spans="1:22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3129.1155473432186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1427.3286649902775</v>
      </c>
      <c r="P172" s="8">
        <f t="shared" si="12"/>
        <v>3129.1155473432186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117.06433360650001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123.41329411764707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455.08358823529414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2231.5452352941174</v>
      </c>
      <c r="U172" s="8" cm="1">
        <f t="array" ref="U172">_xlfn.SWITCH(K172,200,_xlfn.XLOOKUP(J172,EOL_R!$C$18:$N$18,EOL_R!$C$20:$N$20) + _xlfn.XLOOKUP(B172&amp;"|"&amp;E172,
        Calculate_cap_emi_sens!$L$14:$L$21&amp;"|"&amp;Calculate_cap_emi_sens!$I$14:$I$21,
        Calculate_cap_emi_sens!$BD$14:$BD$21, "Not found", 0), LOOKUP(K172,EOL_R!$C$24:$D$24,EOL_R!$C$26:$D$26) + _xlfn.XLOOKUP(J172,EOL_R!$C$18:$N$18,EOL_R!$C$20:$N$20) + _xlfn.XLOOKUP(B172&amp;"|"&amp;E172,
        Calculate_cap_emi_sens!$L$14:$L$21&amp;"|"&amp;Calculate_cap_emi_sens!$I$14:$I$21,
        Calculate_cap_emi_sens!$BD$14:$BD$21, "Not found", 0))</f>
        <v>305.02272987409265</v>
      </c>
      <c r="V172" s="8" cm="1">
        <f t="array" ref="V172">_xlfn.SWITCH(K172,200,_xlfn.XLOOKUP(J172,Other_R!$C$18:$N$18,Other_R!$C$20:$N$20) + _xlfn.XLOOKUP(B172&amp;"|"&amp;E172,
        Calculate_cap_emi_sens!$L$14:$L$21&amp;"|"&amp;Calculate_cap_emi_sens!$I$14:$I$21,
        Calculate_cap_emi_sens!$BK$14:$BK$21, "Not found", 0), LOOKUP(K172,Other_R!$C$24:$D$24,Other_R!$C$26:$D$26) + _xlfn.XLOOKUP(J172,Other_R!$C$18:$N$18,Other_R!$C$20:$N$20) + _xlfn.XLOOKUP(B172&amp;"|"&amp;E172,
        Calculate_cap_emi_sens!$L$14:$L$21&amp;"|"&amp;Calculate_cap_emi_sens!$I$14:$I$21,
        Calculate_cap_emi_sens!$BK$14:$BK$21, "Not found", 0))</f>
        <v>1723.5992042445912</v>
      </c>
    </row>
    <row r="173" spans="1:22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3350.3307826373361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1427.3286649902775</v>
      </c>
      <c r="P173" s="8">
        <f t="shared" si="12"/>
        <v>3350.3307826373361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121.69696634920589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162.80682352941179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499.75429411764702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2335.1098235294116</v>
      </c>
      <c r="U173" s="8" cm="1">
        <f t="array" ref="U173">_xlfn.SWITCH(K173,200,_xlfn.XLOOKUP(J173,EOL_R!$C$18:$N$18,EOL_R!$C$20:$N$20) + _xlfn.XLOOKUP(B173&amp;"|"&amp;E173,
        Calculate_cap_emi_sens!$L$14:$L$21&amp;"|"&amp;Calculate_cap_emi_sens!$I$14:$I$21,
        Calculate_cap_emi_sens!$BD$14:$BD$21, "Not found", 0), LOOKUP(K173,EOL_R!$C$24:$D$24,EOL_R!$C$26:$D$26) + _xlfn.XLOOKUP(J173,EOL_R!$C$18:$N$18,EOL_R!$C$20:$N$20) + _xlfn.XLOOKUP(B173&amp;"|"&amp;E173,
        Calculate_cap_emi_sens!$L$14:$L$21&amp;"|"&amp;Calculate_cap_emi_sens!$I$14:$I$21,
        Calculate_cap_emi_sens!$BD$14:$BD$21, "Not found", 0))</f>
        <v>329.19303240297245</v>
      </c>
      <c r="V173" s="8" cm="1">
        <f t="array" ref="V173">_xlfn.SWITCH(K173,200,_xlfn.XLOOKUP(J173,Other_R!$C$18:$N$18,Other_R!$C$20:$N$20) + _xlfn.XLOOKUP(B173&amp;"|"&amp;E173,
        Calculate_cap_emi_sens!$L$14:$L$21&amp;"|"&amp;Calculate_cap_emi_sens!$I$14:$I$21,
        Calculate_cap_emi_sens!$BK$14:$BK$21, "Not found", 0), LOOKUP(K173,Other_R!$C$24:$D$24,Other_R!$C$26:$D$26) + _xlfn.XLOOKUP(J173,Other_R!$C$18:$N$18,Other_R!$C$20:$N$20) + _xlfn.XLOOKUP(B173&amp;"|"&amp;E173,
        Calculate_cap_emi_sens!$L$14:$L$21&amp;"|"&amp;Calculate_cap_emi_sens!$I$14:$I$21,
        Calculate_cap_emi_sens!$BK$14:$BK$21, "Not found", 0))</f>
        <v>1757.7712897844365</v>
      </c>
    </row>
    <row r="174" spans="1:22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3497.807606166748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1427.3286649902775</v>
      </c>
      <c r="P174" s="8">
        <f t="shared" si="12"/>
        <v>3497.807606166748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124.78538817767645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189.06917647058827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529.53476470588225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2404.1528823529416</v>
      </c>
      <c r="U174" s="8" cm="1">
        <f t="array" ref="U174">_xlfn.SWITCH(K174,200,_xlfn.XLOOKUP(J174,EOL_R!$C$18:$N$18,EOL_R!$C$20:$N$20) + _xlfn.XLOOKUP(B174&amp;"|"&amp;E174,
        Calculate_cap_emi_sens!$L$14:$L$21&amp;"|"&amp;Calculate_cap_emi_sens!$I$14:$I$21,
        Calculate_cap_emi_sens!$BD$14:$BD$21, "Not found", 0), LOOKUP(K174,EOL_R!$C$24:$D$24,EOL_R!$C$26:$D$26) + _xlfn.XLOOKUP(J174,EOL_R!$C$18:$N$18,EOL_R!$C$20:$N$20) + _xlfn.XLOOKUP(B174&amp;"|"&amp;E174,
        Calculate_cap_emi_sens!$L$14:$L$21&amp;"|"&amp;Calculate_cap_emi_sens!$I$14:$I$21,
        Calculate_cap_emi_sens!$BD$14:$BD$21, "Not found", 0))</f>
        <v>347.98862970126527</v>
      </c>
      <c r="V174" s="8" cm="1">
        <f t="array" ref="V174">_xlfn.SWITCH(K174,200,_xlfn.XLOOKUP(J174,Other_R!$C$18:$N$18,Other_R!$C$20:$N$20) + _xlfn.XLOOKUP(B174&amp;"|"&amp;E174,
        Calculate_cap_emi_sens!$L$14:$L$21&amp;"|"&amp;Calculate_cap_emi_sens!$I$14:$I$21,
        Calculate_cap_emi_sens!$BK$14:$BK$21, "Not found", 0), LOOKUP(K174,Other_R!$C$24:$D$24,Other_R!$C$26:$D$26) + _xlfn.XLOOKUP(J174,Other_R!$C$18:$N$18,Other_R!$C$20:$N$20) + _xlfn.XLOOKUP(B174&amp;"|"&amp;E174,
        Calculate_cap_emi_sens!$L$14:$L$21&amp;"|"&amp;Calculate_cap_emi_sens!$I$14:$I$21,
        Calculate_cap_emi_sens!$BK$14:$BK$21, "Not found", 0))</f>
        <v>1789.6312826829553</v>
      </c>
    </row>
    <row r="175" spans="1:22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3159.3755366480318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325.21363636363634</v>
      </c>
      <c r="O175" s="5" cm="1">
        <f t="array" ref="O175">_xlfn.XLOOKUP(B175&amp;"|"&amp;E175,
        Calculate_cap_emi!$L$14:$L$21&amp;"|"&amp;Calculate_cap_emi!$I$14:$I$21,
        Calculate_cap_emi!$AI$14:$AI$21, "Not found", 0)</f>
        <v>1427.3286649902775</v>
      </c>
      <c r="P175" s="8">
        <f t="shared" si="12"/>
        <v>3159.3755366480318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118.44045113137699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82.34313368983959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526.29537433155087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2093.459117647059</v>
      </c>
      <c r="U175" s="8" cm="1">
        <f t="array" ref="U175">_xlfn.SWITCH(K175,200,_xlfn.XLOOKUP(J175,EOL_R!$C$18:$N$18,EOL_R!$C$20:$N$20) + _xlfn.XLOOKUP(B175&amp;"|"&amp;E175,
        Calculate_cap_emi_sens!$L$14:$L$21&amp;"|"&amp;Calculate_cap_emi_sens!$I$14:$I$21,
        Calculate_cap_emi_sens!$BD$14:$BD$21, "Not found", 0), LOOKUP(K175,EOL_R!$C$24:$D$24,EOL_R!$C$26:$D$26) + _xlfn.XLOOKUP(J175,EOL_R!$C$18:$N$18,EOL_R!$C$20:$N$20) + _xlfn.XLOOKUP(B175&amp;"|"&amp;E175,
        Calculate_cap_emi_sens!$L$14:$L$21&amp;"|"&amp;Calculate_cap_emi_sens!$I$14:$I$21,
        Calculate_cap_emi_sens!$BD$14:$BD$21, "Not found", 0))</f>
        <v>418.1205591762772</v>
      </c>
      <c r="V175" s="8" cm="1">
        <f t="array" ref="V175">_xlfn.SWITCH(K175,200,_xlfn.XLOOKUP(J175,Other_R!$C$18:$N$18,Other_R!$C$20:$N$20) + _xlfn.XLOOKUP(B175&amp;"|"&amp;E175,
        Calculate_cap_emi_sens!$L$14:$L$21&amp;"|"&amp;Calculate_cap_emi_sens!$I$14:$I$21,
        Calculate_cap_emi_sens!$BK$14:$BK$21, "Not found", 0), LOOKUP(K175,Other_R!$C$24:$D$24,Other_R!$C$26:$D$26) + _xlfn.XLOOKUP(J175,Other_R!$C$18:$N$18,Other_R!$C$20:$N$20) + _xlfn.XLOOKUP(B175&amp;"|"&amp;E175,
        Calculate_cap_emi_sens!$L$14:$L$21&amp;"|"&amp;Calculate_cap_emi_sens!$I$14:$I$21,
        Calculate_cap_emi_sens!$BK$14:$BK$21, "Not found", 0))</f>
        <v>1726.886911637238</v>
      </c>
    </row>
    <row r="176" spans="1:22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3233.1139484127375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325.21363636363634</v>
      </c>
      <c r="O176" s="5" cm="1">
        <f t="array" ref="O176">_xlfn.XLOOKUP(B176&amp;"|"&amp;E176,
        Calculate_cap_emi!$L$14:$L$21&amp;"|"&amp;Calculate_cap_emi!$I$14:$I$21,
        Calculate_cap_emi!$AI$14:$AI$21, "Not found", 0)</f>
        <v>1427.3286649902775</v>
      </c>
      <c r="P176" s="8">
        <f t="shared" si="12"/>
        <v>3233.1139484127375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119.98466204561228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95.474310160427805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541.18560962566835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2127.9806470588237</v>
      </c>
      <c r="U176" s="8" cm="1">
        <f t="array" ref="U176">_xlfn.SWITCH(K176,200,_xlfn.XLOOKUP(J176,EOL_R!$C$18:$N$18,EOL_R!$C$20:$N$20) + _xlfn.XLOOKUP(B176&amp;"|"&amp;E176,
        Calculate_cap_emi_sens!$L$14:$L$21&amp;"|"&amp;Calculate_cap_emi_sens!$I$14:$I$21,
        Calculate_cap_emi_sens!$BD$14:$BD$21, "Not found", 0), LOOKUP(K176,EOL_R!$C$24:$D$24,EOL_R!$C$26:$D$26) + _xlfn.XLOOKUP(J176,EOL_R!$C$18:$N$18,EOL_R!$C$20:$N$20) + _xlfn.XLOOKUP(B176&amp;"|"&amp;E176,
        Calculate_cap_emi_sens!$L$14:$L$21&amp;"|"&amp;Calculate_cap_emi_sens!$I$14:$I$21,
        Calculate_cap_emi_sens!$BD$14:$BD$21, "Not found", 0))</f>
        <v>420.01844697214847</v>
      </c>
      <c r="V176" s="8" cm="1">
        <f t="array" ref="V176">_xlfn.SWITCH(K176,200,_xlfn.XLOOKUP(J176,Other_R!$C$18:$N$18,Other_R!$C$20:$N$20) + _xlfn.XLOOKUP(B176&amp;"|"&amp;E176,
        Calculate_cap_emi_sens!$L$14:$L$21&amp;"|"&amp;Calculate_cap_emi_sens!$I$14:$I$21,
        Calculate_cap_emi_sens!$BK$14:$BK$21, "Not found", 0), LOOKUP(K176,Other_R!$C$24:$D$24,Other_R!$C$26:$D$26) + _xlfn.XLOOKUP(J176,Other_R!$C$18:$N$18,Other_R!$C$20:$N$20) + _xlfn.XLOOKUP(B176&amp;"|"&amp;E176,
        Calculate_cap_emi_sens!$L$14:$L$21&amp;"|"&amp;Calculate_cap_emi_sens!$I$14:$I$21,
        Calculate_cap_emi_sens!$BK$14:$BK$21, "Not found", 0))</f>
        <v>1717.8378554239544</v>
      </c>
    </row>
    <row r="177" spans="1:22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3454.329183706855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325.21363636363634</v>
      </c>
      <c r="O177" s="5" cm="1">
        <f t="array" ref="O177">_xlfn.XLOOKUP(B177&amp;"|"&amp;E177,
        Calculate_cap_emi!$L$14:$L$21&amp;"|"&amp;Calculate_cap_emi!$I$14:$I$21,
        Calculate_cap_emi!$AI$14:$AI$21, "Not found", 0)</f>
        <v>1427.3286649902775</v>
      </c>
      <c r="P177" s="8">
        <f t="shared" si="12"/>
        <v>3454.329183706855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124.61729478831819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134.86783957219251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585.85631550802145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2231.5452352941174</v>
      </c>
      <c r="U177" s="8" cm="1">
        <f t="array" ref="U177">_xlfn.SWITCH(K177,200,_xlfn.XLOOKUP(J177,EOL_R!$C$18:$N$18,EOL_R!$C$20:$N$20) + _xlfn.XLOOKUP(B177&amp;"|"&amp;E177,
        Calculate_cap_emi_sens!$L$14:$L$21&amp;"|"&amp;Calculate_cap_emi_sens!$I$14:$I$21,
        Calculate_cap_emi_sens!$BD$14:$BD$21, "Not found", 0), LOOKUP(K177,EOL_R!$C$24:$D$24,EOL_R!$C$26:$D$26) + _xlfn.XLOOKUP(J177,EOL_R!$C$18:$N$18,EOL_R!$C$20:$N$20) + _xlfn.XLOOKUP(B177&amp;"|"&amp;E177,
        Calculate_cap_emi_sens!$L$14:$L$21&amp;"|"&amp;Calculate_cap_emi_sens!$I$14:$I$21,
        Calculate_cap_emi_sens!$BD$14:$BD$21, "Not found", 0))</f>
        <v>435.7954571468199</v>
      </c>
      <c r="V177" s="8" cm="1">
        <f t="array" ref="V177">_xlfn.SWITCH(K177,200,_xlfn.XLOOKUP(J177,Other_R!$C$18:$N$18,Other_R!$C$20:$N$20) + _xlfn.XLOOKUP(B177&amp;"|"&amp;E177,
        Calculate_cap_emi_sens!$L$14:$L$21&amp;"|"&amp;Calculate_cap_emi_sens!$I$14:$I$21,
        Calculate_cap_emi_sens!$BK$14:$BK$21, "Not found", 0), LOOKUP(K177,Other_R!$C$24:$D$24,Other_R!$C$26:$D$26) + _xlfn.XLOOKUP(J177,Other_R!$C$18:$N$18,Other_R!$C$20:$N$20) + _xlfn.XLOOKUP(B177&amp;"|"&amp;E177,
        Calculate_cap_emi_sens!$L$14:$L$21&amp;"|"&amp;Calculate_cap_emi_sens!$I$14:$I$21,
        Calculate_cap_emi_sens!$BK$14:$BK$21, "Not found", 0))</f>
        <v>1723.5992042445912</v>
      </c>
    </row>
    <row r="178" spans="1:22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3823.0212425303844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325.21363636363634</v>
      </c>
      <c r="O178" s="5" cm="1">
        <f t="array" ref="O178">_xlfn.XLOOKUP(B178&amp;"|"&amp;E178,
        Calculate_cap_emi!$L$14:$L$21&amp;"|"&amp;Calculate_cap_emi!$I$14:$I$21,
        Calculate_cap_emi!$AI$14:$AI$21, "Not found", 0)</f>
        <v>1427.3286649902775</v>
      </c>
      <c r="P178" s="8">
        <f t="shared" si="12"/>
        <v>3823.0212425303844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132.33834935949463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200.52372192513374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660.30749197860962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2404.1528823529416</v>
      </c>
      <c r="U178" s="8" cm="1">
        <f t="array" ref="U178">_xlfn.SWITCH(K178,200,_xlfn.XLOOKUP(J178,EOL_R!$C$18:$N$18,EOL_R!$C$20:$N$20) + _xlfn.XLOOKUP(B178&amp;"|"&amp;E178,
        Calculate_cap_emi_sens!$L$14:$L$21&amp;"|"&amp;Calculate_cap_emi_sens!$I$14:$I$21,
        Calculate_cap_emi_sens!$BD$14:$BD$21, "Not found", 0), LOOKUP(K178,EOL_R!$C$24:$D$24,EOL_R!$C$26:$D$26) + _xlfn.XLOOKUP(J178,EOL_R!$C$18:$N$18,EOL_R!$C$20:$N$20) + _xlfn.XLOOKUP(B178&amp;"|"&amp;E178,
        Calculate_cap_emi_sens!$L$14:$L$21&amp;"|"&amp;Calculate_cap_emi_sens!$I$14:$I$21,
        Calculate_cap_emi_sens!$BD$14:$BD$21, "Not found", 0))</f>
        <v>478.76135697399252</v>
      </c>
      <c r="V178" s="8" cm="1">
        <f t="array" ref="V178">_xlfn.SWITCH(K178,200,_xlfn.XLOOKUP(J178,Other_R!$C$18:$N$18,Other_R!$C$20:$N$20) + _xlfn.XLOOKUP(B178&amp;"|"&amp;E178,
        Calculate_cap_emi_sens!$L$14:$L$21&amp;"|"&amp;Calculate_cap_emi_sens!$I$14:$I$21,
        Calculate_cap_emi_sens!$BK$14:$BK$21, "Not found", 0), LOOKUP(K178,Other_R!$C$24:$D$24,Other_R!$C$26:$D$26) + _xlfn.XLOOKUP(J178,Other_R!$C$18:$N$18,Other_R!$C$20:$N$20) + _xlfn.XLOOKUP(B178&amp;"|"&amp;E178,
        Calculate_cap_emi_sens!$L$14:$L$21&amp;"|"&amp;Calculate_cap_emi_sens!$I$14:$I$21,
        Calculate_cap_emi_sens!$BK$14:$BK$21, "Not found", 0))</f>
        <v>1789.6312826829553</v>
      </c>
    </row>
    <row r="179" spans="1:22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3473.7073548298495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639.5454545454545</v>
      </c>
      <c r="O179" s="5" cm="1">
        <f t="array" ref="O179">_xlfn.XLOOKUP(B179&amp;"|"&amp;E179,
        Calculate_cap_emi!$L$14:$L$21&amp;"|"&amp;Calculate_cap_emi!$I$14:$I$21,
        Calculate_cap_emi!$AI$14:$AI$21, "Not found", 0)</f>
        <v>1427.3286649902775</v>
      </c>
      <c r="P179" s="8">
        <f t="shared" si="12"/>
        <v>3473.7073548298495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125.74002264774063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82.34313368983959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664.70446524064175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2093.459117647059</v>
      </c>
      <c r="U179" s="8" cm="1">
        <f t="array" ref="U179">_xlfn.SWITCH(K179,200,_xlfn.XLOOKUP(J179,EOL_R!$C$18:$N$18,EOL_R!$C$20:$N$20) + _xlfn.XLOOKUP(B179&amp;"|"&amp;E179,
        Calculate_cap_emi_sens!$L$14:$L$21&amp;"|"&amp;Calculate_cap_emi_sens!$I$14:$I$21,
        Calculate_cap_emi_sens!$BD$14:$BD$21, "Not found", 0), LOOKUP(K179,EOL_R!$C$24:$D$24,EOL_R!$C$26:$D$26) + _xlfn.XLOOKUP(J179,EOL_R!$C$18:$N$18,EOL_R!$C$20:$N$20) + _xlfn.XLOOKUP(B179&amp;"|"&amp;E179,
        Calculate_cap_emi_sens!$L$14:$L$21&amp;"|"&amp;Calculate_cap_emi_sens!$I$14:$I$21,
        Calculate_cap_emi_sens!$BD$14:$BD$21, "Not found", 0))</f>
        <v>556.52965008536808</v>
      </c>
      <c r="V179" s="8" cm="1">
        <f t="array" ref="V179">_xlfn.SWITCH(K179,200,_xlfn.XLOOKUP(J179,Other_R!$C$18:$N$18,Other_R!$C$20:$N$20) + _xlfn.XLOOKUP(B179&amp;"|"&amp;E179,
        Calculate_cap_emi_sens!$L$14:$L$21&amp;"|"&amp;Calculate_cap_emi_sens!$I$14:$I$21,
        Calculate_cap_emi_sens!$BK$14:$BK$21, "Not found", 0), LOOKUP(K179,Other_R!$C$24:$D$24,Other_R!$C$26:$D$26) + _xlfn.XLOOKUP(J179,Other_R!$C$18:$N$18,Other_R!$C$20:$N$20) + _xlfn.XLOOKUP(B179&amp;"|"&amp;E179,
        Calculate_cap_emi_sens!$L$14:$L$21&amp;"|"&amp;Calculate_cap_emi_sens!$I$14:$I$21,
        Calculate_cap_emi_sens!$BK$14:$BK$21, "Not found", 0))</f>
        <v>1726.886911637238</v>
      </c>
    </row>
    <row r="180" spans="1:22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3547.4457665945556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639.5454545454545</v>
      </c>
      <c r="O180" s="5" cm="1">
        <f t="array" ref="O180">_xlfn.XLOOKUP(B180&amp;"|"&amp;E180,
        Calculate_cap_emi!$L$14:$L$21&amp;"|"&amp;Calculate_cap_emi!$I$14:$I$21,
        Calculate_cap_emi!$AI$14:$AI$21, "Not found", 0)</f>
        <v>1427.3286649902775</v>
      </c>
      <c r="P180" s="8">
        <f t="shared" si="12"/>
        <v>3547.4457665945556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127.28423356197592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95.474310160427805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679.59470053475934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2127.9806470588237</v>
      </c>
      <c r="U180" s="8" cm="1">
        <f t="array" ref="U180">_xlfn.SWITCH(K180,200,_xlfn.XLOOKUP(J180,EOL_R!$C$18:$N$18,EOL_R!$C$20:$N$20) + _xlfn.XLOOKUP(B180&amp;"|"&amp;E180,
        Calculate_cap_emi_sens!$L$14:$L$21&amp;"|"&amp;Calculate_cap_emi_sens!$I$14:$I$21,
        Calculate_cap_emi_sens!$BD$14:$BD$21, "Not found", 0), LOOKUP(K180,EOL_R!$C$24:$D$24,EOL_R!$C$26:$D$26) + _xlfn.XLOOKUP(J180,EOL_R!$C$18:$N$18,EOL_R!$C$20:$N$20) + _xlfn.XLOOKUP(B180&amp;"|"&amp;E180,
        Calculate_cap_emi_sens!$L$14:$L$21&amp;"|"&amp;Calculate_cap_emi_sens!$I$14:$I$21,
        Calculate_cap_emi_sens!$BD$14:$BD$21, "Not found", 0))</f>
        <v>558.42753788123935</v>
      </c>
      <c r="V180" s="8" cm="1">
        <f t="array" ref="V180">_xlfn.SWITCH(K180,200,_xlfn.XLOOKUP(J180,Other_R!$C$18:$N$18,Other_R!$C$20:$N$20) + _xlfn.XLOOKUP(B180&amp;"|"&amp;E180,
        Calculate_cap_emi_sens!$L$14:$L$21&amp;"|"&amp;Calculate_cap_emi_sens!$I$14:$I$21,
        Calculate_cap_emi_sens!$BK$14:$BK$21, "Not found", 0), LOOKUP(K180,Other_R!$C$24:$D$24,Other_R!$C$26:$D$26) + _xlfn.XLOOKUP(J180,Other_R!$C$18:$N$18,Other_R!$C$20:$N$20) + _xlfn.XLOOKUP(B180&amp;"|"&amp;E180,
        Calculate_cap_emi_sens!$L$14:$L$21&amp;"|"&amp;Calculate_cap_emi_sens!$I$14:$I$21,
        Calculate_cap_emi_sens!$BK$14:$BK$21, "Not found", 0))</f>
        <v>1717.8378554239544</v>
      </c>
    </row>
    <row r="181" spans="1:22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3768.6610018886731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639.5454545454545</v>
      </c>
      <c r="O181" s="5" cm="1">
        <f t="array" ref="O181">_xlfn.XLOOKUP(B181&amp;"|"&amp;E181,
        Calculate_cap_emi!$L$14:$L$21&amp;"|"&amp;Calculate_cap_emi!$I$14:$I$21,
        Calculate_cap_emi!$AI$14:$AI$21, "Not found", 0)</f>
        <v>1427.3286649902775</v>
      </c>
      <c r="P181" s="8">
        <f t="shared" si="12"/>
        <v>3768.6610018886731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131.91686630468183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134.86783957219251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724.26540641711233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2231.5452352941174</v>
      </c>
      <c r="U181" s="8" cm="1">
        <f t="array" ref="U181">_xlfn.SWITCH(K181,200,_xlfn.XLOOKUP(J181,EOL_R!$C$18:$N$18,EOL_R!$C$20:$N$20) + _xlfn.XLOOKUP(B181&amp;"|"&amp;E181,
        Calculate_cap_emi_sens!$L$14:$L$21&amp;"|"&amp;Calculate_cap_emi_sens!$I$14:$I$21,
        Calculate_cap_emi_sens!$BD$14:$BD$21, "Not found", 0), LOOKUP(K181,EOL_R!$C$24:$D$24,EOL_R!$C$26:$D$26) + _xlfn.XLOOKUP(J181,EOL_R!$C$18:$N$18,EOL_R!$C$20:$N$20) + _xlfn.XLOOKUP(B181&amp;"|"&amp;E181,
        Calculate_cap_emi_sens!$L$14:$L$21&amp;"|"&amp;Calculate_cap_emi_sens!$I$14:$I$21,
        Calculate_cap_emi_sens!$BD$14:$BD$21, "Not found", 0))</f>
        <v>574.20454805591089</v>
      </c>
      <c r="V181" s="8" cm="1">
        <f t="array" ref="V181">_xlfn.SWITCH(K181,200,_xlfn.XLOOKUP(J181,Other_R!$C$18:$N$18,Other_R!$C$20:$N$20) + _xlfn.XLOOKUP(B181&amp;"|"&amp;E181,
        Calculate_cap_emi_sens!$L$14:$L$21&amp;"|"&amp;Calculate_cap_emi_sens!$I$14:$I$21,
        Calculate_cap_emi_sens!$BK$14:$BK$21, "Not found", 0), LOOKUP(K181,Other_R!$C$24:$D$24,Other_R!$C$26:$D$26) + _xlfn.XLOOKUP(J181,Other_R!$C$18:$N$18,Other_R!$C$20:$N$20) + _xlfn.XLOOKUP(B181&amp;"|"&amp;E181,
        Calculate_cap_emi_sens!$L$14:$L$21&amp;"|"&amp;Calculate_cap_emi_sens!$I$14:$I$21,
        Calculate_cap_emi_sens!$BK$14:$BK$21, "Not found", 0))</f>
        <v>1723.5992042445912</v>
      </c>
    </row>
    <row r="182" spans="1:22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3989.8762371827906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639.5454545454545</v>
      </c>
      <c r="O182" s="5" cm="1">
        <f t="array" ref="O182">_xlfn.XLOOKUP(B182&amp;"|"&amp;E182,
        Calculate_cap_emi!$L$14:$L$21&amp;"|"&amp;Calculate_cap_emi!$I$14:$I$21,
        Calculate_cap_emi!$AI$14:$AI$21, "Not found", 0)</f>
        <v>1427.3286649902775</v>
      </c>
      <c r="P182" s="8">
        <f t="shared" si="12"/>
        <v>3989.8762371827906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136.54949904738771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174.26136898395725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768.93611229946521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2335.1098235294116</v>
      </c>
      <c r="U182" s="8" cm="1">
        <f t="array" ref="U182">_xlfn.SWITCH(K182,200,_xlfn.XLOOKUP(J182,EOL_R!$C$18:$N$18,EOL_R!$C$20:$N$20) + _xlfn.XLOOKUP(B182&amp;"|"&amp;E182,
        Calculate_cap_emi_sens!$L$14:$L$21&amp;"|"&amp;Calculate_cap_emi_sens!$I$14:$I$21,
        Calculate_cap_emi_sens!$BD$14:$BD$21, "Not found", 0), LOOKUP(K182,EOL_R!$C$24:$D$24,EOL_R!$C$26:$D$26) + _xlfn.XLOOKUP(J182,EOL_R!$C$18:$N$18,EOL_R!$C$20:$N$20) + _xlfn.XLOOKUP(B182&amp;"|"&amp;E182,
        Calculate_cap_emi_sens!$L$14:$L$21&amp;"|"&amp;Calculate_cap_emi_sens!$I$14:$I$21,
        Calculate_cap_emi_sens!$BD$14:$BD$21, "Not found", 0))</f>
        <v>598.37485058479069</v>
      </c>
      <c r="V182" s="8" cm="1">
        <f t="array" ref="V182">_xlfn.SWITCH(K182,200,_xlfn.XLOOKUP(J182,Other_R!$C$18:$N$18,Other_R!$C$20:$N$20) + _xlfn.XLOOKUP(B182&amp;"|"&amp;E182,
        Calculate_cap_emi_sens!$L$14:$L$21&amp;"|"&amp;Calculate_cap_emi_sens!$I$14:$I$21,
        Calculate_cap_emi_sens!$BK$14:$BK$21, "Not found", 0), LOOKUP(K182,Other_R!$C$24:$D$24,Other_R!$C$26:$D$26) + _xlfn.XLOOKUP(J182,Other_R!$C$18:$N$18,Other_R!$C$20:$N$20) + _xlfn.XLOOKUP(B182&amp;"|"&amp;E182,
        Calculate_cap_emi_sens!$L$14:$L$21&amp;"|"&amp;Calculate_cap_emi_sens!$I$14:$I$21,
        Calculate_cap_emi_sens!$BK$14:$BK$21, "Not found", 0))</f>
        <v>1757.7712897844365</v>
      </c>
    </row>
    <row r="183" spans="1:22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4137.3530607122029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639.5454545454545</v>
      </c>
      <c r="O183" s="5" cm="1">
        <f t="array" ref="O183">_xlfn.XLOOKUP(B183&amp;"|"&amp;E183,
        Calculate_cap_emi!$L$14:$L$21&amp;"|"&amp;Calculate_cap_emi!$I$14:$I$21,
        Calculate_cap_emi!$AI$14:$AI$21, "Not found", 0)</f>
        <v>1427.3286649902775</v>
      </c>
      <c r="P183" s="8">
        <f t="shared" si="12"/>
        <v>4137.3530607122029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139.63792087585827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200.52372192513374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798.7165828877005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2404.1528823529416</v>
      </c>
      <c r="U183" s="8" cm="1">
        <f t="array" ref="U183">_xlfn.SWITCH(K183,200,_xlfn.XLOOKUP(J183,EOL_R!$C$18:$N$18,EOL_R!$C$20:$N$20) + _xlfn.XLOOKUP(B183&amp;"|"&amp;E183,
        Calculate_cap_emi_sens!$L$14:$L$21&amp;"|"&amp;Calculate_cap_emi_sens!$I$14:$I$21,
        Calculate_cap_emi_sens!$BD$14:$BD$21, "Not found", 0), LOOKUP(K183,EOL_R!$C$24:$D$24,EOL_R!$C$26:$D$26) + _xlfn.XLOOKUP(J183,EOL_R!$C$18:$N$18,EOL_R!$C$20:$N$20) + _xlfn.XLOOKUP(B183&amp;"|"&amp;E183,
        Calculate_cap_emi_sens!$L$14:$L$21&amp;"|"&amp;Calculate_cap_emi_sens!$I$14:$I$21,
        Calculate_cap_emi_sens!$BD$14:$BD$21, "Not found", 0))</f>
        <v>617.1704478830834</v>
      </c>
      <c r="V183" s="8" cm="1">
        <f t="array" ref="V183">_xlfn.SWITCH(K183,200,_xlfn.XLOOKUP(J183,Other_R!$C$18:$N$18,Other_R!$C$20:$N$20) + _xlfn.XLOOKUP(B183&amp;"|"&amp;E183,
        Calculate_cap_emi_sens!$L$14:$L$21&amp;"|"&amp;Calculate_cap_emi_sens!$I$14:$I$21,
        Calculate_cap_emi_sens!$BK$14:$BK$21, "Not found", 0), LOOKUP(K183,Other_R!$C$24:$D$24,Other_R!$C$26:$D$26) + _xlfn.XLOOKUP(J183,Other_R!$C$18:$N$18,Other_R!$C$20:$N$20) + _xlfn.XLOOKUP(B183&amp;"|"&amp;E183,
        Calculate_cap_emi_sens!$L$14:$L$21&amp;"|"&amp;Calculate_cap_emi_sens!$I$14:$I$21,
        Calculate_cap_emi_sens!$BK$14:$BK$21, "Not found", 0))</f>
        <v>1789.6312826829553</v>
      </c>
    </row>
    <row r="184" spans="1:22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3708.6351667807185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2006.8482844277776</v>
      </c>
      <c r="P184" s="8">
        <f t="shared" si="12"/>
        <v>3708.6351667807185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131.23996774875002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139.68829411764708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531.2085882352942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2857.6077352941174</v>
      </c>
      <c r="U184" s="8" cm="1">
        <f t="array" ref="U184">_xlfn.SWITCH(K184,200,_xlfn.XLOOKUP(J184,EOL_R!$C$18:$N$18,EOL_R!$C$20:$N$20) + _xlfn.XLOOKUP(B184&amp;"|"&amp;E184,
        Calculate_cap_emi_sens!$L$14:$L$21&amp;"|"&amp;Calculate_cap_emi_sens!$I$14:$I$21,
        Calculate_cap_emi_sens!$BD$14:$BD$21, "Not found", 0), LOOKUP(K184,EOL_R!$C$24:$D$24,EOL_R!$C$26:$D$26) + _xlfn.XLOOKUP(J184,EOL_R!$C$18:$N$18,EOL_R!$C$20:$N$20) + _xlfn.XLOOKUP(B184&amp;"|"&amp;E184,
        Calculate_cap_emi_sens!$L$14:$L$21&amp;"|"&amp;Calculate_cap_emi_sens!$I$14:$I$21,
        Calculate_cap_emi_sens!$BD$14:$BD$21, "Not found", 0))</f>
        <v>381.14772987409265</v>
      </c>
      <c r="V184" s="8" cm="1">
        <f t="array" ref="V184">_xlfn.SWITCH(K184,200,_xlfn.XLOOKUP(J184,Other_R!$C$18:$N$18,Other_R!$C$20:$N$20) + _xlfn.XLOOKUP(B184&amp;"|"&amp;E184,
        Calculate_cap_emi_sens!$L$14:$L$21&amp;"|"&amp;Calculate_cap_emi_sens!$I$14:$I$21,
        Calculate_cap_emi_sens!$BK$14:$BK$21, "Not found", 0), LOOKUP(K184,Other_R!$C$24:$D$24,Other_R!$C$26:$D$26) + _xlfn.XLOOKUP(J184,Other_R!$C$18:$N$18,Other_R!$C$20:$N$20) + _xlfn.XLOOKUP(B184&amp;"|"&amp;E184,
        Calculate_cap_emi_sens!$L$14:$L$21&amp;"|"&amp;Calculate_cap_emi_sens!$I$14:$I$21,
        Calculate_cap_emi_sens!$BK$14:$BK$21, "Not found", 0))</f>
        <v>2349.6617042445914</v>
      </c>
    </row>
    <row r="185" spans="1:22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3929.850402074836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2006.8482844277776</v>
      </c>
      <c r="P185" s="8">
        <f t="shared" si="12"/>
        <v>3929.850402074836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135.8726004914559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179.08182352941179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575.87929411764708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2961.1723235294116</v>
      </c>
      <c r="U185" s="8" cm="1">
        <f t="array" ref="U185">_xlfn.SWITCH(K185,200,_xlfn.XLOOKUP(J185,EOL_R!$C$18:$N$18,EOL_R!$C$20:$N$20) + _xlfn.XLOOKUP(B185&amp;"|"&amp;E185,
        Calculate_cap_emi_sens!$L$14:$L$21&amp;"|"&amp;Calculate_cap_emi_sens!$I$14:$I$21,
        Calculate_cap_emi_sens!$BD$14:$BD$21, "Not found", 0), LOOKUP(K185,EOL_R!$C$24:$D$24,EOL_R!$C$26:$D$26) + _xlfn.XLOOKUP(J185,EOL_R!$C$18:$N$18,EOL_R!$C$20:$N$20) + _xlfn.XLOOKUP(B185&amp;"|"&amp;E185,
        Calculate_cap_emi_sens!$L$14:$L$21&amp;"|"&amp;Calculate_cap_emi_sens!$I$14:$I$21,
        Calculate_cap_emi_sens!$BD$14:$BD$21, "Not found", 0))</f>
        <v>405.31803240297245</v>
      </c>
      <c r="V185" s="8" cm="1">
        <f t="array" ref="V185">_xlfn.SWITCH(K185,200,_xlfn.XLOOKUP(J185,Other_R!$C$18:$N$18,Other_R!$C$20:$N$20) + _xlfn.XLOOKUP(B185&amp;"|"&amp;E185,
        Calculate_cap_emi_sens!$L$14:$L$21&amp;"|"&amp;Calculate_cap_emi_sens!$I$14:$I$21,
        Calculate_cap_emi_sens!$BK$14:$BK$21, "Not found", 0), LOOKUP(K185,Other_R!$C$24:$D$24,Other_R!$C$26:$D$26) + _xlfn.XLOOKUP(J185,Other_R!$C$18:$N$18,Other_R!$C$20:$N$20) + _xlfn.XLOOKUP(B185&amp;"|"&amp;E185,
        Calculate_cap_emi_sens!$L$14:$L$21&amp;"|"&amp;Calculate_cap_emi_sens!$I$14:$I$21,
        Calculate_cap_emi_sens!$BK$14:$BK$21, "Not found", 0))</f>
        <v>2383.8337897844367</v>
      </c>
    </row>
    <row r="186" spans="1:22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4077.3272256042483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2006.8482844277776</v>
      </c>
      <c r="P186" s="8">
        <f t="shared" si="12"/>
        <v>4077.3272256042483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138.96102231992646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205.34417647058828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605.65976470588225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3030.2153823529416</v>
      </c>
      <c r="U186" s="8" cm="1">
        <f t="array" ref="U186">_xlfn.SWITCH(K186,200,_xlfn.XLOOKUP(J186,EOL_R!$C$18:$N$18,EOL_R!$C$20:$N$20) + _xlfn.XLOOKUP(B186&amp;"|"&amp;E186,
        Calculate_cap_emi_sens!$L$14:$L$21&amp;"|"&amp;Calculate_cap_emi_sens!$I$14:$I$21,
        Calculate_cap_emi_sens!$BD$14:$BD$21, "Not found", 0), LOOKUP(K186,EOL_R!$C$24:$D$24,EOL_R!$C$26:$D$26) + _xlfn.XLOOKUP(J186,EOL_R!$C$18:$N$18,EOL_R!$C$20:$N$20) + _xlfn.XLOOKUP(B186&amp;"|"&amp;E186,
        Calculate_cap_emi_sens!$L$14:$L$21&amp;"|"&amp;Calculate_cap_emi_sens!$I$14:$I$21,
        Calculate_cap_emi_sens!$BD$14:$BD$21, "Not found", 0))</f>
        <v>424.11362970126527</v>
      </c>
      <c r="V186" s="8" cm="1">
        <f t="array" ref="V186">_xlfn.SWITCH(K186,200,_xlfn.XLOOKUP(J186,Other_R!$C$18:$N$18,Other_R!$C$20:$N$20) + _xlfn.XLOOKUP(B186&amp;"|"&amp;E186,
        Calculate_cap_emi_sens!$L$14:$L$21&amp;"|"&amp;Calculate_cap_emi_sens!$I$14:$I$21,
        Calculate_cap_emi_sens!$BK$14:$BK$21, "Not found", 0), LOOKUP(K186,Other_R!$C$24:$D$24,Other_R!$C$26:$D$26) + _xlfn.XLOOKUP(J186,Other_R!$C$18:$N$18,Other_R!$C$20:$N$20) + _xlfn.XLOOKUP(B186&amp;"|"&amp;E186,
        Calculate_cap_emi_sens!$L$14:$L$21&amp;"|"&amp;Calculate_cap_emi_sens!$I$14:$I$21,
        Calculate_cap_emi_sens!$BK$14:$BK$21, "Not found", 0))</f>
        <v>2415.6937826829553</v>
      </c>
    </row>
    <row r="187" spans="1:22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3738.8951560855317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325.21363636363634</v>
      </c>
      <c r="O187" s="5" cm="1">
        <f t="array" ref="O187">_xlfn.XLOOKUP(B187&amp;"|"&amp;E187,
        Calculate_cap_emi!$L$14:$L$21&amp;"|"&amp;Calculate_cap_emi!$I$14:$I$21,
        Calculate_cap_emi!$AI$14:$AI$21, "Not found", 0)</f>
        <v>2006.8482844277776</v>
      </c>
      <c r="P187" s="8">
        <f t="shared" si="12"/>
        <v>3738.8951560855317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132.61608527362699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98.618133689839595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602.42037433155087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2719.521617647059</v>
      </c>
      <c r="U187" s="8" cm="1">
        <f t="array" ref="U187">_xlfn.SWITCH(K187,200,_xlfn.XLOOKUP(J187,EOL_R!$C$18:$N$18,EOL_R!$C$20:$N$20) + _xlfn.XLOOKUP(B187&amp;"|"&amp;E187,
        Calculate_cap_emi_sens!$L$14:$L$21&amp;"|"&amp;Calculate_cap_emi_sens!$I$14:$I$21,
        Calculate_cap_emi_sens!$BD$14:$BD$21, "Not found", 0), LOOKUP(K187,EOL_R!$C$24:$D$24,EOL_R!$C$26:$D$26) + _xlfn.XLOOKUP(J187,EOL_R!$C$18:$N$18,EOL_R!$C$20:$N$20) + _xlfn.XLOOKUP(B187&amp;"|"&amp;E187,
        Calculate_cap_emi_sens!$L$14:$L$21&amp;"|"&amp;Calculate_cap_emi_sens!$I$14:$I$21,
        Calculate_cap_emi_sens!$BD$14:$BD$21, "Not found", 0))</f>
        <v>494.2455591762772</v>
      </c>
      <c r="V187" s="8" cm="1">
        <f t="array" ref="V187">_xlfn.SWITCH(K187,200,_xlfn.XLOOKUP(J187,Other_R!$C$18:$N$18,Other_R!$C$20:$N$20) + _xlfn.XLOOKUP(B187&amp;"|"&amp;E187,
        Calculate_cap_emi_sens!$L$14:$L$21&amp;"|"&amp;Calculate_cap_emi_sens!$I$14:$I$21,
        Calculate_cap_emi_sens!$BK$14:$BK$21, "Not found", 0), LOOKUP(K187,Other_R!$C$24:$D$24,Other_R!$C$26:$D$26) + _xlfn.XLOOKUP(J187,Other_R!$C$18:$N$18,Other_R!$C$20:$N$20) + _xlfn.XLOOKUP(B187&amp;"|"&amp;E187,
        Calculate_cap_emi_sens!$L$14:$L$21&amp;"|"&amp;Calculate_cap_emi_sens!$I$14:$I$21,
        Calculate_cap_emi_sens!$BK$14:$BK$21, "Not found", 0))</f>
        <v>2352.949411637238</v>
      </c>
    </row>
    <row r="188" spans="1:22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3812.6335678502373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325.21363636363634</v>
      </c>
      <c r="O188" s="5" cm="1">
        <f t="array" ref="O188">_xlfn.XLOOKUP(B188&amp;"|"&amp;E188,
        Calculate_cap_emi!$L$14:$L$21&amp;"|"&amp;Calculate_cap_emi!$I$14:$I$21,
        Calculate_cap_emi!$AI$14:$AI$21, "Not found", 0)</f>
        <v>2006.8482844277776</v>
      </c>
      <c r="P188" s="8">
        <f t="shared" si="12"/>
        <v>3812.6335678502373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134.16029618786229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111.74931016042781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617.31060962566835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2754.0431470588237</v>
      </c>
      <c r="U188" s="8" cm="1">
        <f t="array" ref="U188">_xlfn.SWITCH(K188,200,_xlfn.XLOOKUP(J188,EOL_R!$C$18:$N$18,EOL_R!$C$20:$N$20) + _xlfn.XLOOKUP(B188&amp;"|"&amp;E188,
        Calculate_cap_emi_sens!$L$14:$L$21&amp;"|"&amp;Calculate_cap_emi_sens!$I$14:$I$21,
        Calculate_cap_emi_sens!$BD$14:$BD$21, "Not found", 0), LOOKUP(K188,EOL_R!$C$24:$D$24,EOL_R!$C$26:$D$26) + _xlfn.XLOOKUP(J188,EOL_R!$C$18:$N$18,EOL_R!$C$20:$N$20) + _xlfn.XLOOKUP(B188&amp;"|"&amp;E188,
        Calculate_cap_emi_sens!$L$14:$L$21&amp;"|"&amp;Calculate_cap_emi_sens!$I$14:$I$21,
        Calculate_cap_emi_sens!$BD$14:$BD$21, "Not found", 0))</f>
        <v>496.14344697214847</v>
      </c>
      <c r="V188" s="8" cm="1">
        <f t="array" ref="V188">_xlfn.SWITCH(K188,200,_xlfn.XLOOKUP(J188,Other_R!$C$18:$N$18,Other_R!$C$20:$N$20) + _xlfn.XLOOKUP(B188&amp;"|"&amp;E188,
        Calculate_cap_emi_sens!$L$14:$L$21&amp;"|"&amp;Calculate_cap_emi_sens!$I$14:$I$21,
        Calculate_cap_emi_sens!$BK$14:$BK$21, "Not found", 0), LOOKUP(K188,Other_R!$C$24:$D$24,Other_R!$C$26:$D$26) + _xlfn.XLOOKUP(J188,Other_R!$C$18:$N$18,Other_R!$C$20:$N$20) + _xlfn.XLOOKUP(B188&amp;"|"&amp;E188,
        Calculate_cap_emi_sens!$L$14:$L$21&amp;"|"&amp;Calculate_cap_emi_sens!$I$14:$I$21,
        Calculate_cap_emi_sens!$BK$14:$BK$21, "Not found", 0))</f>
        <v>2343.9003554239544</v>
      </c>
    </row>
    <row r="189" spans="1:22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4033.8488031443549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325.21363636363634</v>
      </c>
      <c r="O189" s="5" cm="1">
        <f t="array" ref="O189">_xlfn.XLOOKUP(B189&amp;"|"&amp;E189,
        Calculate_cap_emi!$L$14:$L$21&amp;"|"&amp;Calculate_cap_emi!$I$14:$I$21,
        Calculate_cap_emi!$AI$14:$AI$21, "Not found", 0)</f>
        <v>2006.8482844277776</v>
      </c>
      <c r="P189" s="8">
        <f t="shared" si="12"/>
        <v>4033.8488031443549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138.79292893056819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151.14283957219251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661.98131550802145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2857.6077352941174</v>
      </c>
      <c r="U189" s="8" cm="1">
        <f t="array" ref="U189">_xlfn.SWITCH(K189,200,_xlfn.XLOOKUP(J189,EOL_R!$C$18:$N$18,EOL_R!$C$20:$N$20) + _xlfn.XLOOKUP(B189&amp;"|"&amp;E189,
        Calculate_cap_emi_sens!$L$14:$L$21&amp;"|"&amp;Calculate_cap_emi_sens!$I$14:$I$21,
        Calculate_cap_emi_sens!$BD$14:$BD$21, "Not found", 0), LOOKUP(K189,EOL_R!$C$24:$D$24,EOL_R!$C$26:$D$26) + _xlfn.XLOOKUP(J189,EOL_R!$C$18:$N$18,EOL_R!$C$20:$N$20) + _xlfn.XLOOKUP(B189&amp;"|"&amp;E189,
        Calculate_cap_emi_sens!$L$14:$L$21&amp;"|"&amp;Calculate_cap_emi_sens!$I$14:$I$21,
        Calculate_cap_emi_sens!$BD$14:$BD$21, "Not found", 0))</f>
        <v>511.9204571468199</v>
      </c>
      <c r="V189" s="8" cm="1">
        <f t="array" ref="V189">_xlfn.SWITCH(K189,200,_xlfn.XLOOKUP(J189,Other_R!$C$18:$N$18,Other_R!$C$20:$N$20) + _xlfn.XLOOKUP(B189&amp;"|"&amp;E189,
        Calculate_cap_emi_sens!$L$14:$L$21&amp;"|"&amp;Calculate_cap_emi_sens!$I$14:$I$21,
        Calculate_cap_emi_sens!$BK$14:$BK$21, "Not found", 0), LOOKUP(K189,Other_R!$C$24:$D$24,Other_R!$C$26:$D$26) + _xlfn.XLOOKUP(J189,Other_R!$C$18:$N$18,Other_R!$C$20:$N$20) + _xlfn.XLOOKUP(B189&amp;"|"&amp;E189,
        Calculate_cap_emi_sens!$L$14:$L$21&amp;"|"&amp;Calculate_cap_emi_sens!$I$14:$I$21,
        Calculate_cap_emi_sens!$BK$14:$BK$21, "Not found", 0))</f>
        <v>2349.6617042445914</v>
      </c>
    </row>
    <row r="190" spans="1:22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4402.5408619678847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325.21363636363634</v>
      </c>
      <c r="O190" s="5" cm="1">
        <f t="array" ref="O190">_xlfn.XLOOKUP(B190&amp;"|"&amp;E190,
        Calculate_cap_emi!$L$14:$L$21&amp;"|"&amp;Calculate_cap_emi!$I$14:$I$21,
        Calculate_cap_emi!$AI$14:$AI$21, "Not found", 0)</f>
        <v>2006.8482844277776</v>
      </c>
      <c r="P190" s="8">
        <f t="shared" si="12"/>
        <v>4402.5408619678847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146.51398350174463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216.79872192513375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736.43249197860962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3030.2153823529416</v>
      </c>
      <c r="U190" s="8" cm="1">
        <f t="array" ref="U190">_xlfn.SWITCH(K190,200,_xlfn.XLOOKUP(J190,EOL_R!$C$18:$N$18,EOL_R!$C$20:$N$20) + _xlfn.XLOOKUP(B190&amp;"|"&amp;E190,
        Calculate_cap_emi_sens!$L$14:$L$21&amp;"|"&amp;Calculate_cap_emi_sens!$I$14:$I$21,
        Calculate_cap_emi_sens!$BD$14:$BD$21, "Not found", 0), LOOKUP(K190,EOL_R!$C$24:$D$24,EOL_R!$C$26:$D$26) + _xlfn.XLOOKUP(J190,EOL_R!$C$18:$N$18,EOL_R!$C$20:$N$20) + _xlfn.XLOOKUP(B190&amp;"|"&amp;E190,
        Calculate_cap_emi_sens!$L$14:$L$21&amp;"|"&amp;Calculate_cap_emi_sens!$I$14:$I$21,
        Calculate_cap_emi_sens!$BD$14:$BD$21, "Not found", 0))</f>
        <v>554.88635697399252</v>
      </c>
      <c r="V190" s="8" cm="1">
        <f t="array" ref="V190">_xlfn.SWITCH(K190,200,_xlfn.XLOOKUP(J190,Other_R!$C$18:$N$18,Other_R!$C$20:$N$20) + _xlfn.XLOOKUP(B190&amp;"|"&amp;E190,
        Calculate_cap_emi_sens!$L$14:$L$21&amp;"|"&amp;Calculate_cap_emi_sens!$I$14:$I$21,
        Calculate_cap_emi_sens!$BK$14:$BK$21, "Not found", 0), LOOKUP(K190,Other_R!$C$24:$D$24,Other_R!$C$26:$D$26) + _xlfn.XLOOKUP(J190,Other_R!$C$18:$N$18,Other_R!$C$20:$N$20) + _xlfn.XLOOKUP(B190&amp;"|"&amp;E190,
        Calculate_cap_emi_sens!$L$14:$L$21&amp;"|"&amp;Calculate_cap_emi_sens!$I$14:$I$21,
        Calculate_cap_emi_sens!$BK$14:$BK$21, "Not found", 0))</f>
        <v>2415.6937826829553</v>
      </c>
    </row>
    <row r="191" spans="1:22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4053.2269742673498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639.5454545454545</v>
      </c>
      <c r="O191" s="5" cm="1">
        <f t="array" ref="O191">_xlfn.XLOOKUP(B191&amp;"|"&amp;E191,
        Calculate_cap_emi!$L$14:$L$21&amp;"|"&amp;Calculate_cap_emi!$I$14:$I$21,
        Calculate_cap_emi!$AI$14:$AI$21, "Not found", 0)</f>
        <v>2006.8482844277776</v>
      </c>
      <c r="P191" s="8">
        <f t="shared" si="12"/>
        <v>4053.2269742673498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139.91565678999063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98.618133689839595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740.82946524064175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2719.521617647059</v>
      </c>
      <c r="U191" s="8" cm="1">
        <f t="array" ref="U191">_xlfn.SWITCH(K191,200,_xlfn.XLOOKUP(J191,EOL_R!$C$18:$N$18,EOL_R!$C$20:$N$20) + _xlfn.XLOOKUP(B191&amp;"|"&amp;E191,
        Calculate_cap_emi_sens!$L$14:$L$21&amp;"|"&amp;Calculate_cap_emi_sens!$I$14:$I$21,
        Calculate_cap_emi_sens!$BD$14:$BD$21, "Not found", 0), LOOKUP(K191,EOL_R!$C$24:$D$24,EOL_R!$C$26:$D$26) + _xlfn.XLOOKUP(J191,EOL_R!$C$18:$N$18,EOL_R!$C$20:$N$20) + _xlfn.XLOOKUP(B191&amp;"|"&amp;E191,
        Calculate_cap_emi_sens!$L$14:$L$21&amp;"|"&amp;Calculate_cap_emi_sens!$I$14:$I$21,
        Calculate_cap_emi_sens!$BD$14:$BD$21, "Not found", 0))</f>
        <v>632.65465008536808</v>
      </c>
      <c r="V191" s="8" cm="1">
        <f t="array" ref="V191">_xlfn.SWITCH(K191,200,_xlfn.XLOOKUP(J191,Other_R!$C$18:$N$18,Other_R!$C$20:$N$20) + _xlfn.XLOOKUP(B191&amp;"|"&amp;E191,
        Calculate_cap_emi_sens!$L$14:$L$21&amp;"|"&amp;Calculate_cap_emi_sens!$I$14:$I$21,
        Calculate_cap_emi_sens!$BK$14:$BK$21, "Not found", 0), LOOKUP(K191,Other_R!$C$24:$D$24,Other_R!$C$26:$D$26) + _xlfn.XLOOKUP(J191,Other_R!$C$18:$N$18,Other_R!$C$20:$N$20) + _xlfn.XLOOKUP(B191&amp;"|"&amp;E191,
        Calculate_cap_emi_sens!$L$14:$L$21&amp;"|"&amp;Calculate_cap_emi_sens!$I$14:$I$21,
        Calculate_cap_emi_sens!$BK$14:$BK$21, "Not found", 0))</f>
        <v>2352.949411637238</v>
      </c>
    </row>
    <row r="192" spans="1:22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4126.9653860320559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639.5454545454545</v>
      </c>
      <c r="O192" s="5" cm="1">
        <f t="array" ref="O192">_xlfn.XLOOKUP(B192&amp;"|"&amp;E192,
        Calculate_cap_emi!$L$14:$L$21&amp;"|"&amp;Calculate_cap_emi!$I$14:$I$21,
        Calculate_cap_emi!$AI$14:$AI$21, "Not found", 0)</f>
        <v>2006.8482844277776</v>
      </c>
      <c r="P192" s="8">
        <f t="shared" si="12"/>
        <v>4126.9653860320559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141.45986770422593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111.74931016042781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755.71970053475934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2754.0431470588237</v>
      </c>
      <c r="U192" s="8" cm="1">
        <f t="array" ref="U192">_xlfn.SWITCH(K192,200,_xlfn.XLOOKUP(J192,EOL_R!$C$18:$N$18,EOL_R!$C$20:$N$20) + _xlfn.XLOOKUP(B192&amp;"|"&amp;E192,
        Calculate_cap_emi_sens!$L$14:$L$21&amp;"|"&amp;Calculate_cap_emi_sens!$I$14:$I$21,
        Calculate_cap_emi_sens!$BD$14:$BD$21, "Not found", 0), LOOKUP(K192,EOL_R!$C$24:$D$24,EOL_R!$C$26:$D$26) + _xlfn.XLOOKUP(J192,EOL_R!$C$18:$N$18,EOL_R!$C$20:$N$20) + _xlfn.XLOOKUP(B192&amp;"|"&amp;E192,
        Calculate_cap_emi_sens!$L$14:$L$21&amp;"|"&amp;Calculate_cap_emi_sens!$I$14:$I$21,
        Calculate_cap_emi_sens!$BD$14:$BD$21, "Not found", 0))</f>
        <v>634.55253788123935</v>
      </c>
      <c r="V192" s="8" cm="1">
        <f t="array" ref="V192">_xlfn.SWITCH(K192,200,_xlfn.XLOOKUP(J192,Other_R!$C$18:$N$18,Other_R!$C$20:$N$20) + _xlfn.XLOOKUP(B192&amp;"|"&amp;E192,
        Calculate_cap_emi_sens!$L$14:$L$21&amp;"|"&amp;Calculate_cap_emi_sens!$I$14:$I$21,
        Calculate_cap_emi_sens!$BK$14:$BK$21, "Not found", 0), LOOKUP(K192,Other_R!$C$24:$D$24,Other_R!$C$26:$D$26) + _xlfn.XLOOKUP(J192,Other_R!$C$18:$N$18,Other_R!$C$20:$N$20) + _xlfn.XLOOKUP(B192&amp;"|"&amp;E192,
        Calculate_cap_emi_sens!$L$14:$L$21&amp;"|"&amp;Calculate_cap_emi_sens!$I$14:$I$21,
        Calculate_cap_emi_sens!$BK$14:$BK$21, "Not found", 0))</f>
        <v>2343.9003554239544</v>
      </c>
    </row>
    <row r="193" spans="1:22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4348.1806213261734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639.5454545454545</v>
      </c>
      <c r="O193" s="5" cm="1">
        <f t="array" ref="O193">_xlfn.XLOOKUP(B193&amp;"|"&amp;E193,
        Calculate_cap_emi!$L$14:$L$21&amp;"|"&amp;Calculate_cap_emi!$I$14:$I$21,
        Calculate_cap_emi!$AI$14:$AI$21, "Not found", 0)</f>
        <v>2006.8482844277776</v>
      </c>
      <c r="P193" s="8">
        <f t="shared" si="12"/>
        <v>4348.1806213261734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146.09250044693184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151.14283957219251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800.39040641711233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2857.6077352941174</v>
      </c>
      <c r="U193" s="8" cm="1">
        <f t="array" ref="U193">_xlfn.SWITCH(K193,200,_xlfn.XLOOKUP(J193,EOL_R!$C$18:$N$18,EOL_R!$C$20:$N$20) + _xlfn.XLOOKUP(B193&amp;"|"&amp;E193,
        Calculate_cap_emi_sens!$L$14:$L$21&amp;"|"&amp;Calculate_cap_emi_sens!$I$14:$I$21,
        Calculate_cap_emi_sens!$BD$14:$BD$21, "Not found", 0), LOOKUP(K193,EOL_R!$C$24:$D$24,EOL_R!$C$26:$D$26) + _xlfn.XLOOKUP(J193,EOL_R!$C$18:$N$18,EOL_R!$C$20:$N$20) + _xlfn.XLOOKUP(B193&amp;"|"&amp;E193,
        Calculate_cap_emi_sens!$L$14:$L$21&amp;"|"&amp;Calculate_cap_emi_sens!$I$14:$I$21,
        Calculate_cap_emi_sens!$BD$14:$BD$21, "Not found", 0))</f>
        <v>650.32954805591089</v>
      </c>
      <c r="V193" s="8" cm="1">
        <f t="array" ref="V193">_xlfn.SWITCH(K193,200,_xlfn.XLOOKUP(J193,Other_R!$C$18:$N$18,Other_R!$C$20:$N$20) + _xlfn.XLOOKUP(B193&amp;"|"&amp;E193,
        Calculate_cap_emi_sens!$L$14:$L$21&amp;"|"&amp;Calculate_cap_emi_sens!$I$14:$I$21,
        Calculate_cap_emi_sens!$BK$14:$BK$21, "Not found", 0), LOOKUP(K193,Other_R!$C$24:$D$24,Other_R!$C$26:$D$26) + _xlfn.XLOOKUP(J193,Other_R!$C$18:$N$18,Other_R!$C$20:$N$20) + _xlfn.XLOOKUP(B193&amp;"|"&amp;E193,
        Calculate_cap_emi_sens!$L$14:$L$21&amp;"|"&amp;Calculate_cap_emi_sens!$I$14:$I$21,
        Calculate_cap_emi_sens!$BK$14:$BK$21, "Not found", 0))</f>
        <v>2349.6617042445914</v>
      </c>
    </row>
    <row r="194" spans="1:22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4569.3958566202909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639.5454545454545</v>
      </c>
      <c r="O194" s="5" cm="1">
        <f t="array" ref="O194">_xlfn.XLOOKUP(B194&amp;"|"&amp;E194,
        Calculate_cap_emi!$L$14:$L$21&amp;"|"&amp;Calculate_cap_emi!$I$14:$I$21,
        Calculate_cap_emi!$AI$14:$AI$21, "Not found", 0)</f>
        <v>2006.8482844277776</v>
      </c>
      <c r="P194" s="8">
        <f t="shared" si="12"/>
        <v>4569.3958566202909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150.72513318963772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190.53636898395726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845.06111229946521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2961.1723235294116</v>
      </c>
      <c r="U194" s="8" cm="1">
        <f t="array" ref="U194">_xlfn.SWITCH(K194,200,_xlfn.XLOOKUP(J194,EOL_R!$C$18:$N$18,EOL_R!$C$20:$N$20) + _xlfn.XLOOKUP(B194&amp;"|"&amp;E194,
        Calculate_cap_emi_sens!$L$14:$L$21&amp;"|"&amp;Calculate_cap_emi_sens!$I$14:$I$21,
        Calculate_cap_emi_sens!$BD$14:$BD$21, "Not found", 0), LOOKUP(K194,EOL_R!$C$24:$D$24,EOL_R!$C$26:$D$26) + _xlfn.XLOOKUP(J194,EOL_R!$C$18:$N$18,EOL_R!$C$20:$N$20) + _xlfn.XLOOKUP(B194&amp;"|"&amp;E194,
        Calculate_cap_emi_sens!$L$14:$L$21&amp;"|"&amp;Calculate_cap_emi_sens!$I$14:$I$21,
        Calculate_cap_emi_sens!$BD$14:$BD$21, "Not found", 0))</f>
        <v>674.49985058479069</v>
      </c>
      <c r="V194" s="8" cm="1">
        <f t="array" ref="V194">_xlfn.SWITCH(K194,200,_xlfn.XLOOKUP(J194,Other_R!$C$18:$N$18,Other_R!$C$20:$N$20) + _xlfn.XLOOKUP(B194&amp;"|"&amp;E194,
        Calculate_cap_emi_sens!$L$14:$L$21&amp;"|"&amp;Calculate_cap_emi_sens!$I$14:$I$21,
        Calculate_cap_emi_sens!$BK$14:$BK$21, "Not found", 0), LOOKUP(K194,Other_R!$C$24:$D$24,Other_R!$C$26:$D$26) + _xlfn.XLOOKUP(J194,Other_R!$C$18:$N$18,Other_R!$C$20:$N$20) + _xlfn.XLOOKUP(B194&amp;"|"&amp;E194,
        Calculate_cap_emi_sens!$L$14:$L$21&amp;"|"&amp;Calculate_cap_emi_sens!$I$14:$I$21,
        Calculate_cap_emi_sens!$BK$14:$BK$21, "Not found", 0))</f>
        <v>2383.8337897844367</v>
      </c>
    </row>
    <row r="195" spans="1:22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4716.8726801497023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639.5454545454545</v>
      </c>
      <c r="O195" s="5" cm="1">
        <f t="array" ref="O195">_xlfn.XLOOKUP(B195&amp;"|"&amp;E195,
        Calculate_cap_emi!$L$14:$L$21&amp;"|"&amp;Calculate_cap_emi!$I$14:$I$21,
        Calculate_cap_emi!$AI$14:$AI$21, "Not found", 0)</f>
        <v>2006.8482844277776</v>
      </c>
      <c r="P195" s="8">
        <f t="shared" si="12"/>
        <v>4716.8726801497023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153.81355501810827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216.79872192513375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874.8415828877005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3030.2153823529416</v>
      </c>
      <c r="U195" s="8" cm="1">
        <f t="array" ref="U195">_xlfn.SWITCH(K195,200,_xlfn.XLOOKUP(J195,EOL_R!$C$18:$N$18,EOL_R!$C$20:$N$20) + _xlfn.XLOOKUP(B195&amp;"|"&amp;E195,
        Calculate_cap_emi_sens!$L$14:$L$21&amp;"|"&amp;Calculate_cap_emi_sens!$I$14:$I$21,
        Calculate_cap_emi_sens!$BD$14:$BD$21, "Not found", 0), LOOKUP(K195,EOL_R!$C$24:$D$24,EOL_R!$C$26:$D$26) + _xlfn.XLOOKUP(J195,EOL_R!$C$18:$N$18,EOL_R!$C$20:$N$20) + _xlfn.XLOOKUP(B195&amp;"|"&amp;E195,
        Calculate_cap_emi_sens!$L$14:$L$21&amp;"|"&amp;Calculate_cap_emi_sens!$I$14:$I$21,
        Calculate_cap_emi_sens!$BD$14:$BD$21, "Not found", 0))</f>
        <v>693.2954478830834</v>
      </c>
      <c r="V195" s="8" cm="1">
        <f t="array" ref="V195">_xlfn.SWITCH(K195,200,_xlfn.XLOOKUP(J195,Other_R!$C$18:$N$18,Other_R!$C$20:$N$20) + _xlfn.XLOOKUP(B195&amp;"|"&amp;E195,
        Calculate_cap_emi_sens!$L$14:$L$21&amp;"|"&amp;Calculate_cap_emi_sens!$I$14:$I$21,
        Calculate_cap_emi_sens!$BK$14:$BK$21, "Not found", 0), LOOKUP(K195,Other_R!$C$24:$D$24,Other_R!$C$26:$D$26) + _xlfn.XLOOKUP(J195,Other_R!$C$18:$N$18,Other_R!$C$20:$N$20) + _xlfn.XLOOKUP(B195&amp;"|"&amp;E195,
        Calculate_cap_emi_sens!$L$14:$L$21&amp;"|"&amp;Calculate_cap_emi_sens!$I$14:$I$21,
        Calculate_cap_emi_sens!$BK$14:$BK$21, "Not found", 0))</f>
        <v>2415.6937826829553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EE7-1716-41CA-A2B1-8C258663119F}">
  <dimension ref="A1:X195"/>
  <sheetViews>
    <sheetView topLeftCell="F1" workbookViewId="0">
      <pane ySplit="1" topLeftCell="A2" activePane="bottomLeft" state="frozen"/>
      <selection activeCell="E1" sqref="E1"/>
      <selection pane="bottomLeft" activeCell="S2" sqref="S2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2" width="9.42578125" customWidth="1"/>
    <col min="24" max="24" width="52" customWidth="1"/>
  </cols>
  <sheetData>
    <row r="1" spans="1:24" ht="20.100000000000001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U1" s="5" t="s">
        <v>104</v>
      </c>
      <c r="V1" s="5" t="s">
        <v>106</v>
      </c>
      <c r="X1" s="6" t="s">
        <v>60</v>
      </c>
    </row>
    <row r="2" spans="1:24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Calculate_cap_emi_sens!$I$14:$I$21&amp;"|"&amp;Calculate_cap_emi_sens!$L$14:$L$21,
        Calculate_cap_emi_sens!$W$14:$W$21, "Not found", 0),"Rb",_xlfn.XLOOKUP(E2&amp;"|"&amp;B2,
        Calculate_cap_emi_sens!$I$14:$I$21&amp;"|"&amp;Calculate_cap_emi_sens!$L$14:$L$21,
        Calculate_cap_emi_sens!$Y$14:$Y$21, "Not found", 0),"Rl",_xlfn.XLOOKUP(E2&amp;"|"&amp;B2,
        Calculate_cap_emi_sens!$I$14:$I$21&amp;"|"&amp;Calculate_cap_emi_sens!$L$14:$L$21,
        Calculate_cap_emi_sens!$Z$14:$Z$21, "Not found", 0),0)</f>
        <v>11</v>
      </c>
      <c r="J2" s="5"/>
      <c r="K2" s="5"/>
      <c r="L2" s="5" cm="1">
        <f t="array" ref="L2">_xlfn.SWITCH(F2,"R",_xlfn.XLOOKUP(E2&amp;"|"&amp;B2,
        Calculate_cap_emi_sens!$I$14:$I$21&amp;"|"&amp;Calculate_cap_emi_sens!$L$14:$L$21,
        Calculate_cap_emi_sens!$AC$14:$AC$21, "Not found", 0),"Rb",_xlfn.XLOOKUP(E2&amp;"|"&amp;B2,
        Calculate_cap_emi_sens!$I$14:$I$21&amp;"|"&amp;Calculate_cap_emi_sens!$L$14:$L$21,
        Calculate_cap_emi_sens!$AE$14:$AE$21, "Not found", 0),"Rl",_xlfn.XLOOKUP(E2&amp;"|"&amp;B2,
        Calculate_cap_emi_sens!$I$14:$I$21&amp;"|"&amp;Calculate_cap_emi_sens!$L$14:$L$21,
        Calculate_cap_emi_sens!$AF$14:$AF$21, "Not found", 0),"HP",_xlfn.XLOOKUP(E2&amp;"|"&amp;B2,
        Calculate_cap_emi_sens!$I$14:$I$21&amp;"|"&amp;Calculate_cap_emi_sens!$L$14:$L$21,
        Calculate_cap_emi_sens!$AD$14:$AD$21, "Not found", 0),"HPl",_xlfn.XLOOKUP(E2&amp;"|"&amp;B2,
        Calculate_cap_emi_sens!$I$14:$I$21&amp;"|"&amp;Calculate_cap_emi_sens!$L$14:$L$21,
        Calculate_cap_emi_sens!$AG$14:$AG$21, "Not found", 0),"Missing")</f>
        <v>1041.5631863904803</v>
      </c>
      <c r="M2" s="5"/>
      <c r="N2" s="5"/>
      <c r="O2" s="5"/>
      <c r="P2" s="5"/>
      <c r="Q2" s="5" cm="1">
        <f t="array" ref="Q2">_xlfn.SWITCH(F2,"R",_xlfn.XLOOKUP(E2&amp;"|"&amp;B2,
        Calculate_cap_emi_sens!$I$14:$I$21&amp;"|"&amp;Calculate_cap_emi_sens!$L$14:$L$21,
        Calculate_cap_emi_sens!$AJ$14:$AJ$21, "Not found", 0),"Rb",_xlfn.XLOOKUP(E2&amp;"|"&amp;B2,
        Calculate_cap_emi_sens!$I$14:$I$21&amp;"|"&amp;Calculate_cap_emi_sens!$L$14:$L$21,
        Calculate_cap_emi_sens!$AL$14:$AL$21, "Not found", 0),"Rl",_xlfn.XLOOKUP(E2&amp;"|"&amp;B2,
        Calculate_cap_emi_sens!$I$14:$I$21&amp;"|"&amp;Calculate_cap_emi_sens!$L$14:$L$21,
        Calculate_cap_emi_sens!$AM$14:$AM$21, "Not found", 0),"HP",_xlfn.XLOOKUP(E2&amp;"|"&amp;B2,
        Calculate_cap_emi_sens!$I$14:$I$21&amp;"|"&amp;Calculate_cap_emi_sens!$L$14:$L$21,
        Calculate_cap_emi_sens!$AK$14:$AK$21, "Not found", 0),"HPl",_xlfn.XLOOKUP(E2&amp;"|"&amp;B2,
        Calculate_cap_emi_sens!$I$14:$I$21&amp;"|"&amp;Calculate_cap_emi_sens!$L$14:$L$21,
        Calculate_cap_emi_sens!$AN$14:$AN$21, "Not found", 0),"Missing")</f>
        <v>46.407925197529416</v>
      </c>
      <c r="R2" s="5" cm="1">
        <f t="array" ref="R2">_xlfn.SWITCH(F2,"R",_xlfn.XLOOKUP(E2&amp;"|"&amp;B2,
        Calculate_cap_emi_sens!$I$14:$I$21&amp;"|"&amp;Calculate_cap_emi_sens!$L$14:$L$21,
        Calculate_cap_emi_sens!$AQ$14:$AQ$21, "Not found", 0),"Rb",_xlfn.XLOOKUP(E2&amp;"|"&amp;B2,
        Calculate_cap_emi_sens!$I$14:$I$21&amp;"|"&amp;Calculate_cap_emi_sens!$L$14:$L$21,
        Calculate_cap_emi_sens!$AS$14:$AS$21, "Not found", 0),"Rl",_xlfn.XLOOKUP(E2&amp;"|"&amp;B2,
        Calculate_cap_emi_sens!$I$14:$I$21&amp;"|"&amp;Calculate_cap_emi_sens!$L$14:$L$21,
        Calculate_cap_emi_sens!$AT$14:$AT$21, "Not found", 0),"HP",_xlfn.XLOOKUP(E2&amp;"|"&amp;B2,
        Calculate_cap_emi_sens!$I$14:$I$21&amp;"|"&amp;Calculate_cap_emi_sens!$L$14:$L$21,
        Calculate_cap_emi_sens!$AR$14:$AR$21, "Not found", 0),"HPl",_xlfn.XLOOKUP(E2&amp;"|"&amp;B2,
        Calculate_cap_emi_sens!$I$14:$I$21&amp;"|"&amp;Calculate_cap_emi_sens!$L$14:$L$21,
        Calculate_cap_emi_sens!$AU$14:$AU$21, "Not found", 0),"Missing")</f>
        <v>4.6974619796122736</v>
      </c>
      <c r="S2" s="5" cm="1">
        <f t="array" ref="S2">_xlfn.SWITCH(F2,"R",_xlfn.XLOOKUP(E2&amp;"|"&amp;B2,
        Calculate_cap_emi_sens!$I$14:$I$21&amp;"|"&amp;Calculate_cap_emi_sens!$L$14:$L$21,
        Calculate_cap_emi_sens!$AX$14:$AX$21, "Not found", 0),"Rb",_xlfn.XLOOKUP(E2&amp;"|"&amp;B2,
        Calculate_cap_emi_sens!$I$14:$I$21&amp;"|"&amp;Calculate_cap_emi_sens!$L$14:$L$21,
        Calculate_cap_emi_sens!$AZ$14:$AZ$21, "Not found", 0),"Rl",_xlfn.XLOOKUP(E2&amp;"|"&amp;B2,
        Calculate_cap_emi_sens!$I$14:$I$21&amp;"|"&amp;Calculate_cap_emi_sens!$L$14:$L$21,
        Calculate_cap_emi_sens!$BA$14:$BA$21, "Not found", 0),"HP",_xlfn.XLOOKUP(E2&amp;"|"&amp;B2,
        Calculate_cap_emi_sens!$I$14:$I$21&amp;"|"&amp;Calculate_cap_emi_sens!$L$14:$L$21,
        Calculate_cap_emi_sens!$AY$14:$AY$21, "Not found", 0),"HPl",_xlfn.XLOOKUP(E2&amp;"|"&amp;B2,
        Calculate_cap_emi_sens!$I$14:$I$21&amp;"|"&amp;Calculate_cap_emi_sens!$L$14:$L$21,
        Calculate_cap_emi_sens!$BB$14:$BB$21, "Not found", 0),"Missing")</f>
        <v>54.92303662226724</v>
      </c>
      <c r="T2" s="5" cm="1">
        <f t="array" ref="T2">_xlfn.SWITCH(F2,"R",_xlfn.XLOOKUP(E2&amp;"|"&amp;B2,
        Calculate_cap_emi_sens!$I$14:$I$21&amp;"|"&amp;Calculate_cap_emi_sens!$L$14:$L$21,
        Calculate_cap_emi_sens!$BE$14:$BE$21, "Not found", 0),"Rb",_xlfn.XLOOKUP(E2&amp;"|"&amp;B2,
        Calculate_cap_emi_sens!$I$14:$I$21&amp;"|"&amp;Calculate_cap_emi_sens!$L$14:$L$21,
        Calculate_cap_emi_sens!$BG$14:$BG$21, "Not found", 0),"Rl",_xlfn.XLOOKUP(E2&amp;"|"&amp;B2,
        Calculate_cap_emi_sens!$I$14:$I$21&amp;"|"&amp;Calculate_cap_emi_sens!$L$14:$L$21,
        Calculate_cap_emi_sens!$BH$14:$BH$21, "Not found", 0),"HP",_xlfn.XLOOKUP(E2&amp;"|"&amp;B2,
        Calculate_cap_emi_sens!$I$14:$I$21&amp;"|"&amp;Calculate_cap_emi_sens!$L$14:$L$21,
        Calculate_cap_emi_sens!$BF$14:$BF$21, "Not found", 0),"HPl",_xlfn.XLOOKUP(E2&amp;"|"&amp;B2,
        Calculate_cap_emi_sens!$I$14:$I$21&amp;"|"&amp;Calculate_cap_emi_sens!$L$14:$L$21,
        Calculate_cap_emi_sens!$BI$14:$BI$21, "Not found", 0),"Missing")</f>
        <v>0</v>
      </c>
      <c r="U2" s="5" cm="1">
        <f t="array" ref="U2">_xlfn.SWITCH(F2,"R",_xlfn.XLOOKUP(E2&amp;"|"&amp;B2,
        Calculate_cap_emi_sens!$I$14:$I$21&amp;"|"&amp;Calculate_cap_emi_sens!$L$14:$L$21,
        Calculate_cap_emi_sens!$AX$14:$AX$21, "Not found", 0),"Rb",_xlfn.XLOOKUP(E2&amp;"|"&amp;B2,
        Calculate_cap_emi_sens!$I$14:$I$21&amp;"|"&amp;Calculate_cap_emi_sens!$L$14:$L$21,
        Calculate_cap_emi_sens!$AZ$14:$AZ$21, "Not found", 0),"Rl",_xlfn.XLOOKUP(E2&amp;"|"&amp;B2,
        Calculate_cap_emi_sens!$I$14:$I$21&amp;"|"&amp;Calculate_cap_emi_sens!$L$14:$L$21,
        Calculate_cap_emi_sens!$BA$14:$BA$21, "Not found", 0),"HP",_xlfn.XLOOKUP(E2&amp;"|"&amp;B2,
        Calculate_cap_emi_sens!$I$14:$I$21&amp;"|"&amp;Calculate_cap_emi_sens!$L$14:$L$21,
        Calculate_cap_emi_sens!$AY$14:$AY$21, "Not found", 0),"HPl",_xlfn.XLOOKUP(E2&amp;"|"&amp;B2,
        Calculate_cap_emi_sens!$I$14:$I$21&amp;"|"&amp;Calculate_cap_emi_sens!$L$14:$L$21,
        Calculate_cap_emi_sens!$BB$14:$BB$21, "Not found", 0),"Missing")</f>
        <v>54.92303662226724</v>
      </c>
      <c r="V2" s="5" cm="1">
        <f t="array" ref="V2">_xlfn.SWITCH(F2,"R",_xlfn.XLOOKUP(E2&amp;"|"&amp;B2,
        Calculate_cap_emi_sens!$I$14:$I$21&amp;"|"&amp;Calculate_cap_emi_sens!$L$14:$L$21,
        Calculate_cap_emi_sens!$BE$14:$BE$21, "Not found", 0),"Rb",_xlfn.XLOOKUP(E2&amp;"|"&amp;B2,
        Calculate_cap_emi_sens!$I$14:$I$21&amp;"|"&amp;Calculate_cap_emi_sens!$L$14:$L$21,
        Calculate_cap_emi_sens!$BG$14:$BG$21, "Not found", 0),"Rl",_xlfn.XLOOKUP(E2&amp;"|"&amp;B2,
        Calculate_cap_emi_sens!$I$14:$I$21&amp;"|"&amp;Calculate_cap_emi_sens!$L$14:$L$21,
        Calculate_cap_emi_sens!$BH$14:$BH$21, "Not found", 0),"HP",_xlfn.XLOOKUP(E2&amp;"|"&amp;B2,
        Calculate_cap_emi_sens!$I$14:$I$21&amp;"|"&amp;Calculate_cap_emi_sens!$L$14:$L$21,
        Calculate_cap_emi_sens!$BF$14:$BF$21, "Not found", 0),"HPl",_xlfn.XLOOKUP(E2&amp;"|"&amp;B2,
        Calculate_cap_emi_sens!$I$14:$I$21&amp;"|"&amp;Calculate_cap_emi_sens!$L$14:$L$21,
        Calculate_cap_emi_sens!$BI$14:$BI$21, "Not found", 0),"Missing")</f>
        <v>0</v>
      </c>
    </row>
    <row r="3" spans="1:24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Calculate_cap_emi_sens!$I$14:$I$21&amp;"|"&amp;Calculate_cap_emi_sens!$L$14:$L$21,
        Calculate_cap_emi_sens!$W$14:$W$21, "Not found", 0),"Rb",_xlfn.XLOOKUP(E3&amp;"|"&amp;B3,
        Calculate_cap_emi_sens!$I$14:$I$21&amp;"|"&amp;Calculate_cap_emi_sens!$L$14:$L$21,
        Calculate_cap_emi_sens!$Y$14:$Y$21, "Not found", 0),"Rl",_xlfn.XLOOKUP(E3&amp;"|"&amp;B3,
        Calculate_cap_emi_sens!$I$14:$I$21&amp;"|"&amp;Calculate_cap_emi_sens!$L$14:$L$21,
        Calculate_cap_emi_sens!$Z$14:$Z$21, "Not found", 0),0)</f>
        <v>11</v>
      </c>
      <c r="J3" s="5"/>
      <c r="K3" s="5"/>
      <c r="L3" s="5" cm="1">
        <f t="array" ref="L3">_xlfn.SWITCH(F3,"R",_xlfn.XLOOKUP(E3&amp;"|"&amp;B3,
        Calculate_cap_emi_sens!$I$14:$I$21&amp;"|"&amp;Calculate_cap_emi_sens!$L$14:$L$21,
        Calculate_cap_emi_sens!$AC$14:$AC$21, "Not found", 0),"Rb",_xlfn.XLOOKUP(E3&amp;"|"&amp;B3,
        Calculate_cap_emi_sens!$I$14:$I$21&amp;"|"&amp;Calculate_cap_emi_sens!$L$14:$L$21,
        Calculate_cap_emi_sens!$AE$14:$AE$21, "Not found", 0),"Rl",_xlfn.XLOOKUP(E3&amp;"|"&amp;B3,
        Calculate_cap_emi_sens!$I$14:$I$21&amp;"|"&amp;Calculate_cap_emi_sens!$L$14:$L$21,
        Calculate_cap_emi_sens!$AF$14:$AF$21, "Not found", 0),"HP",_xlfn.XLOOKUP(E3&amp;"|"&amp;B3,
        Calculate_cap_emi_sens!$I$14:$I$21&amp;"|"&amp;Calculate_cap_emi_sens!$L$14:$L$21,
        Calculate_cap_emi_sens!$AD$14:$AD$21, "Not found", 0),"HPl",_xlfn.XLOOKUP(E3&amp;"|"&amp;B3,
        Calculate_cap_emi_sens!$I$14:$I$21&amp;"|"&amp;Calculate_cap_emi_sens!$L$14:$L$21,
        Calculate_cap_emi_sens!$AG$14:$AG$21, "Not found", 0),"Missing")</f>
        <v>1041.5631863904803</v>
      </c>
      <c r="M3" s="5"/>
      <c r="N3" s="5"/>
      <c r="O3" s="5"/>
      <c r="P3" s="5"/>
      <c r="Q3" s="5" cm="1">
        <f t="array" ref="Q3">_xlfn.SWITCH(F3,"R",_xlfn.XLOOKUP(E3&amp;"|"&amp;B3,
        Calculate_cap_emi_sens!$I$14:$I$21&amp;"|"&amp;Calculate_cap_emi_sens!$L$14:$L$21,
        Calculate_cap_emi_sens!$AJ$14:$AJ$21, "Not found", 0),"Rb",_xlfn.XLOOKUP(E3&amp;"|"&amp;B3,
        Calculate_cap_emi_sens!$I$14:$I$21&amp;"|"&amp;Calculate_cap_emi_sens!$L$14:$L$21,
        Calculate_cap_emi_sens!$AL$14:$AL$21, "Not found", 0),"Rl",_xlfn.XLOOKUP(E3&amp;"|"&amp;B3,
        Calculate_cap_emi_sens!$I$14:$I$21&amp;"|"&amp;Calculate_cap_emi_sens!$L$14:$L$21,
        Calculate_cap_emi_sens!$AM$14:$AM$21, "Not found", 0),"HP",_xlfn.XLOOKUP(E3&amp;"|"&amp;B3,
        Calculate_cap_emi_sens!$I$14:$I$21&amp;"|"&amp;Calculate_cap_emi_sens!$L$14:$L$21,
        Calculate_cap_emi_sens!$AK$14:$AK$21, "Not found", 0),"HPl",_xlfn.XLOOKUP(E3&amp;"|"&amp;B3,
        Calculate_cap_emi_sens!$I$14:$I$21&amp;"|"&amp;Calculate_cap_emi_sens!$L$14:$L$21,
        Calculate_cap_emi_sens!$AN$14:$AN$21, "Not found", 0),"Missing")</f>
        <v>46.407925197529416</v>
      </c>
      <c r="R3" s="5" cm="1">
        <f t="array" ref="R3">_xlfn.SWITCH(F3,"R",_xlfn.XLOOKUP(E3&amp;"|"&amp;B3,
        Calculate_cap_emi_sens!$I$14:$I$21&amp;"|"&amp;Calculate_cap_emi_sens!$L$14:$L$21,
        Calculate_cap_emi_sens!$AQ$14:$AQ$21, "Not found", 0),"Rb",_xlfn.XLOOKUP(E3&amp;"|"&amp;B3,
        Calculate_cap_emi_sens!$I$14:$I$21&amp;"|"&amp;Calculate_cap_emi_sens!$L$14:$L$21,
        Calculate_cap_emi_sens!$AS$14:$AS$21, "Not found", 0),"Rl",_xlfn.XLOOKUP(E3&amp;"|"&amp;B3,
        Calculate_cap_emi_sens!$I$14:$I$21&amp;"|"&amp;Calculate_cap_emi_sens!$L$14:$L$21,
        Calculate_cap_emi_sens!$AT$14:$AT$21, "Not found", 0),"HP",_xlfn.XLOOKUP(E3&amp;"|"&amp;B3,
        Calculate_cap_emi_sens!$I$14:$I$21&amp;"|"&amp;Calculate_cap_emi_sens!$L$14:$L$21,
        Calculate_cap_emi_sens!$AR$14:$AR$21, "Not found", 0),"HPl",_xlfn.XLOOKUP(E3&amp;"|"&amp;B3,
        Calculate_cap_emi_sens!$I$14:$I$21&amp;"|"&amp;Calculate_cap_emi_sens!$L$14:$L$21,
        Calculate_cap_emi_sens!$AU$14:$AU$21, "Not found", 0),"Missing")</f>
        <v>4.6974619796122736</v>
      </c>
      <c r="S3" s="5" cm="1">
        <f t="array" ref="S3">_xlfn.SWITCH(F3,"R",_xlfn.XLOOKUP(E3&amp;"|"&amp;B3,
        Calculate_cap_emi_sens!$I$14:$I$21&amp;"|"&amp;Calculate_cap_emi_sens!$L$14:$L$21,
        Calculate_cap_emi_sens!$AX$14:$AX$21, "Not found", 0),"Rb",_xlfn.XLOOKUP(E3&amp;"|"&amp;B3,
        Calculate_cap_emi_sens!$I$14:$I$21&amp;"|"&amp;Calculate_cap_emi_sens!$L$14:$L$21,
        Calculate_cap_emi_sens!$AZ$14:$AZ$21, "Not found", 0),"Rl",_xlfn.XLOOKUP(E3&amp;"|"&amp;B3,
        Calculate_cap_emi_sens!$I$14:$I$21&amp;"|"&amp;Calculate_cap_emi_sens!$L$14:$L$21,
        Calculate_cap_emi_sens!$BA$14:$BA$21, "Not found", 0),"HP",_xlfn.XLOOKUP(E3&amp;"|"&amp;B3,
        Calculate_cap_emi_sens!$I$14:$I$21&amp;"|"&amp;Calculate_cap_emi_sens!$L$14:$L$21,
        Calculate_cap_emi_sens!$AY$14:$AY$21, "Not found", 0),"HPl",_xlfn.XLOOKUP(E3&amp;"|"&amp;B3,
        Calculate_cap_emi_sens!$I$14:$I$21&amp;"|"&amp;Calculate_cap_emi_sens!$L$14:$L$21,
        Calculate_cap_emi_sens!$BB$14:$BB$21, "Not found", 0),"Missing")</f>
        <v>54.92303662226724</v>
      </c>
      <c r="T3" s="5" cm="1">
        <f t="array" ref="T3">_xlfn.SWITCH(F3,"R",_xlfn.XLOOKUP(E3&amp;"|"&amp;B3,
        Calculate_cap_emi_sens!$I$14:$I$21&amp;"|"&amp;Calculate_cap_emi_sens!$L$14:$L$21,
        Calculate_cap_emi_sens!$BE$14:$BE$21, "Not found", 0),"Rb",_xlfn.XLOOKUP(E3&amp;"|"&amp;B3,
        Calculate_cap_emi_sens!$I$14:$I$21&amp;"|"&amp;Calculate_cap_emi_sens!$L$14:$L$21,
        Calculate_cap_emi_sens!$BG$14:$BG$21, "Not found", 0),"Rl",_xlfn.XLOOKUP(E3&amp;"|"&amp;B3,
        Calculate_cap_emi_sens!$I$14:$I$21&amp;"|"&amp;Calculate_cap_emi_sens!$L$14:$L$21,
        Calculate_cap_emi_sens!$BH$14:$BH$21, "Not found", 0),"HP",_xlfn.XLOOKUP(E3&amp;"|"&amp;B3,
        Calculate_cap_emi_sens!$I$14:$I$21&amp;"|"&amp;Calculate_cap_emi_sens!$L$14:$L$21,
        Calculate_cap_emi_sens!$BF$14:$BF$21, "Not found", 0),"HPl",_xlfn.XLOOKUP(E3&amp;"|"&amp;B3,
        Calculate_cap_emi_sens!$I$14:$I$21&amp;"|"&amp;Calculate_cap_emi_sens!$L$14:$L$21,
        Calculate_cap_emi_sens!$BI$14:$BI$21, "Not found", 0),"Missing")</f>
        <v>0</v>
      </c>
      <c r="U3" s="5" cm="1">
        <f t="array" ref="U3">_xlfn.SWITCH(F3,"R",_xlfn.XLOOKUP(E3&amp;"|"&amp;B3,
        Calculate_cap_emi_sens!$I$14:$I$21&amp;"|"&amp;Calculate_cap_emi_sens!$L$14:$L$21,
        Calculate_cap_emi_sens!$AX$14:$AX$21, "Not found", 0),"Rb",_xlfn.XLOOKUP(E3&amp;"|"&amp;B3,
        Calculate_cap_emi_sens!$I$14:$I$21&amp;"|"&amp;Calculate_cap_emi_sens!$L$14:$L$21,
        Calculate_cap_emi_sens!$AZ$14:$AZ$21, "Not found", 0),"Rl",_xlfn.XLOOKUP(E3&amp;"|"&amp;B3,
        Calculate_cap_emi_sens!$I$14:$I$21&amp;"|"&amp;Calculate_cap_emi_sens!$L$14:$L$21,
        Calculate_cap_emi_sens!$BA$14:$BA$21, "Not found", 0),"HP",_xlfn.XLOOKUP(E3&amp;"|"&amp;B3,
        Calculate_cap_emi_sens!$I$14:$I$21&amp;"|"&amp;Calculate_cap_emi_sens!$L$14:$L$21,
        Calculate_cap_emi_sens!$AY$14:$AY$21, "Not found", 0),"HPl",_xlfn.XLOOKUP(E3&amp;"|"&amp;B3,
        Calculate_cap_emi_sens!$I$14:$I$21&amp;"|"&amp;Calculate_cap_emi_sens!$L$14:$L$21,
        Calculate_cap_emi_sens!$BB$14:$BB$21, "Not found", 0),"Missing")</f>
        <v>54.92303662226724</v>
      </c>
      <c r="V3" s="5" cm="1">
        <f t="array" ref="V3">_xlfn.SWITCH(F3,"R",_xlfn.XLOOKUP(E3&amp;"|"&amp;B3,
        Calculate_cap_emi_sens!$I$14:$I$21&amp;"|"&amp;Calculate_cap_emi_sens!$L$14:$L$21,
        Calculate_cap_emi_sens!$BE$14:$BE$21, "Not found", 0),"Rb",_xlfn.XLOOKUP(E3&amp;"|"&amp;B3,
        Calculate_cap_emi_sens!$I$14:$I$21&amp;"|"&amp;Calculate_cap_emi_sens!$L$14:$L$21,
        Calculate_cap_emi_sens!$BG$14:$BG$21, "Not found", 0),"Rl",_xlfn.XLOOKUP(E3&amp;"|"&amp;B3,
        Calculate_cap_emi_sens!$I$14:$I$21&amp;"|"&amp;Calculate_cap_emi_sens!$L$14:$L$21,
        Calculate_cap_emi_sens!$BH$14:$BH$21, "Not found", 0),"HP",_xlfn.XLOOKUP(E3&amp;"|"&amp;B3,
        Calculate_cap_emi_sens!$I$14:$I$21&amp;"|"&amp;Calculate_cap_emi_sens!$L$14:$L$21,
        Calculate_cap_emi_sens!$BF$14:$BF$21, "Not found", 0),"HPl",_xlfn.XLOOKUP(E3&amp;"|"&amp;B3,
        Calculate_cap_emi_sens!$I$14:$I$21&amp;"|"&amp;Calculate_cap_emi_sens!$L$14:$L$21,
        Calculate_cap_emi_sens!$BI$14:$BI$21, "Not found", 0),"Missing")</f>
        <v>0</v>
      </c>
    </row>
    <row r="4" spans="1:24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Calculate_cap_emi_sens!$I$14:$I$21&amp;"|"&amp;Calculate_cap_emi_sens!$L$14:$L$21,
        Calculate_cap_emi_sens!$W$14:$W$21, "Not found", 0),"Rb",_xlfn.XLOOKUP(E4&amp;"|"&amp;B4,
        Calculate_cap_emi_sens!$I$14:$I$21&amp;"|"&amp;Calculate_cap_emi_sens!$L$14:$L$21,
        Calculate_cap_emi_sens!$Y$14:$Y$21, "Not found", 0),"Rl",_xlfn.XLOOKUP(E4&amp;"|"&amp;B4,
        Calculate_cap_emi_sens!$I$14:$I$21&amp;"|"&amp;Calculate_cap_emi_sens!$L$14:$L$21,
        Calculate_cap_emi_sens!$Z$14:$Z$21, "Not found", 0),0)</f>
        <v>7</v>
      </c>
      <c r="J4" s="5"/>
      <c r="K4" s="5"/>
      <c r="L4" s="5" cm="1">
        <f t="array" ref="L4">_xlfn.SWITCH(F4,"R",_xlfn.XLOOKUP(E4&amp;"|"&amp;B4,
        Calculate_cap_emi_sens!$I$14:$I$21&amp;"|"&amp;Calculate_cap_emi_sens!$L$14:$L$21,
        Calculate_cap_emi_sens!$AC$14:$AC$21, "Not found", 0),"Rb",_xlfn.XLOOKUP(E4&amp;"|"&amp;B4,
        Calculate_cap_emi_sens!$I$14:$I$21&amp;"|"&amp;Calculate_cap_emi_sens!$L$14:$L$21,
        Calculate_cap_emi_sens!$AE$14:$AE$21, "Not found", 0),"Rl",_xlfn.XLOOKUP(E4&amp;"|"&amp;B4,
        Calculate_cap_emi_sens!$I$14:$I$21&amp;"|"&amp;Calculate_cap_emi_sens!$L$14:$L$21,
        Calculate_cap_emi_sens!$AF$14:$AF$21, "Not found", 0),"HP",_xlfn.XLOOKUP(E4&amp;"|"&amp;B4,
        Calculate_cap_emi_sens!$I$14:$I$21&amp;"|"&amp;Calculate_cap_emi_sens!$L$14:$L$21,
        Calculate_cap_emi_sens!$AD$14:$AD$21, "Not found", 0),"HPl",_xlfn.XLOOKUP(E4&amp;"|"&amp;B4,
        Calculate_cap_emi_sens!$I$14:$I$21&amp;"|"&amp;Calculate_cap_emi_sens!$L$14:$L$21,
        Calculate_cap_emi_sens!$AG$14:$AG$21, "Not found", 0),"Missing")</f>
        <v>833.78079295315433</v>
      </c>
      <c r="M4" s="5"/>
      <c r="N4" s="5"/>
      <c r="O4" s="5"/>
      <c r="P4" s="5"/>
      <c r="Q4" s="5" cm="1">
        <f t="array" ref="Q4">_xlfn.SWITCH(F4,"R",_xlfn.XLOOKUP(E4&amp;"|"&amp;B4,
        Calculate_cap_emi_sens!$I$14:$I$21&amp;"|"&amp;Calculate_cap_emi_sens!$L$14:$L$21,
        Calculate_cap_emi_sens!$AJ$14:$AJ$21, "Not found", 0),"Rb",_xlfn.XLOOKUP(E4&amp;"|"&amp;B4,
        Calculate_cap_emi_sens!$I$14:$I$21&amp;"|"&amp;Calculate_cap_emi_sens!$L$14:$L$21,
        Calculate_cap_emi_sens!$AL$14:$AL$21, "Not found", 0),"Rl",_xlfn.XLOOKUP(E4&amp;"|"&amp;B4,
        Calculate_cap_emi_sens!$I$14:$I$21&amp;"|"&amp;Calculate_cap_emi_sens!$L$14:$L$21,
        Calculate_cap_emi_sens!$AM$14:$AM$21, "Not found", 0),"HP",_xlfn.XLOOKUP(E4&amp;"|"&amp;B4,
        Calculate_cap_emi_sens!$I$14:$I$21&amp;"|"&amp;Calculate_cap_emi_sens!$L$14:$L$21,
        Calculate_cap_emi_sens!$AK$14:$AK$21, "Not found", 0),"HPl",_xlfn.XLOOKUP(E4&amp;"|"&amp;B4,
        Calculate_cap_emi_sens!$I$14:$I$21&amp;"|"&amp;Calculate_cap_emi_sens!$L$14:$L$21,
        Calculate_cap_emi_sens!$AN$14:$AN$21, "Not found", 0),"Missing")</f>
        <v>34.392676545952938</v>
      </c>
      <c r="R4" s="5" cm="1">
        <f t="array" ref="R4">_xlfn.SWITCH(F4,"R",_xlfn.XLOOKUP(E4&amp;"|"&amp;B4,
        Calculate_cap_emi_sens!$I$14:$I$21&amp;"|"&amp;Calculate_cap_emi_sens!$L$14:$L$21,
        Calculate_cap_emi_sens!$AQ$14:$AQ$21, "Not found", 0),"Rb",_xlfn.XLOOKUP(E4&amp;"|"&amp;B4,
        Calculate_cap_emi_sens!$I$14:$I$21&amp;"|"&amp;Calculate_cap_emi_sens!$L$14:$L$21,
        Calculate_cap_emi_sens!$AS$14:$AS$21, "Not found", 0),"Rl",_xlfn.XLOOKUP(E4&amp;"|"&amp;B4,
        Calculate_cap_emi_sens!$I$14:$I$21&amp;"|"&amp;Calculate_cap_emi_sens!$L$14:$L$21,
        Calculate_cap_emi_sens!$AT$14:$AT$21, "Not found", 0),"HP",_xlfn.XLOOKUP(E4&amp;"|"&amp;B4,
        Calculate_cap_emi_sens!$I$14:$I$21&amp;"|"&amp;Calculate_cap_emi_sens!$L$14:$L$21,
        Calculate_cap_emi_sens!$AR$14:$AR$21, "Not found", 0),"HPl",_xlfn.XLOOKUP(E4&amp;"|"&amp;B4,
        Calculate_cap_emi_sens!$I$14:$I$21&amp;"|"&amp;Calculate_cap_emi_sens!$L$14:$L$21,
        Calculate_cap_emi_sens!$AU$14:$AU$21, "Not found", 0),"Missing")</f>
        <v>4.2216804469476452</v>
      </c>
      <c r="S4" s="5" cm="1">
        <f t="array" ref="S4">_xlfn.SWITCH(F4,"R",_xlfn.XLOOKUP(E4&amp;"|"&amp;B4,
        Calculate_cap_emi_sens!$I$14:$I$21&amp;"|"&amp;Calculate_cap_emi_sens!$L$14:$L$21,
        Calculate_cap_emi_sens!$AX$14:$AX$21, "Not found", 0),"Rb",_xlfn.XLOOKUP(E4&amp;"|"&amp;B4,
        Calculate_cap_emi_sens!$I$14:$I$21&amp;"|"&amp;Calculate_cap_emi_sens!$L$14:$L$21,
        Calculate_cap_emi_sens!$AZ$14:$AZ$21, "Not found", 0),"Rl",_xlfn.XLOOKUP(E4&amp;"|"&amp;B4,
        Calculate_cap_emi_sens!$I$14:$I$21&amp;"|"&amp;Calculate_cap_emi_sens!$L$14:$L$21,
        Calculate_cap_emi_sens!$BA$14:$BA$21, "Not found", 0),"HP",_xlfn.XLOOKUP(E4&amp;"|"&amp;B4,
        Calculate_cap_emi_sens!$I$14:$I$21&amp;"|"&amp;Calculate_cap_emi_sens!$L$14:$L$21,
        Calculate_cap_emi_sens!$AY$14:$AY$21, "Not found", 0),"HPl",_xlfn.XLOOKUP(E4&amp;"|"&amp;B4,
        Calculate_cap_emi_sens!$I$14:$I$21&amp;"|"&amp;Calculate_cap_emi_sens!$L$14:$L$21,
        Calculate_cap_emi_sens!$BB$14:$BB$21, "Not found", 0),"Missing")</f>
        <v>40.801368799829156</v>
      </c>
      <c r="T4" s="5" cm="1">
        <f t="array" ref="T4">_xlfn.SWITCH(F4,"R",_xlfn.XLOOKUP(E4&amp;"|"&amp;B4,
        Calculate_cap_emi_sens!$I$14:$I$21&amp;"|"&amp;Calculate_cap_emi_sens!$L$14:$L$21,
        Calculate_cap_emi_sens!$BE$14:$BE$21, "Not found", 0),"Rb",_xlfn.XLOOKUP(E4&amp;"|"&amp;B4,
        Calculate_cap_emi_sens!$I$14:$I$21&amp;"|"&amp;Calculate_cap_emi_sens!$L$14:$L$21,
        Calculate_cap_emi_sens!$BG$14:$BG$21, "Not found", 0),"Rl",_xlfn.XLOOKUP(E4&amp;"|"&amp;B4,
        Calculate_cap_emi_sens!$I$14:$I$21&amp;"|"&amp;Calculate_cap_emi_sens!$L$14:$L$21,
        Calculate_cap_emi_sens!$BH$14:$BH$21, "Not found", 0),"HP",_xlfn.XLOOKUP(E4&amp;"|"&amp;B4,
        Calculate_cap_emi_sens!$I$14:$I$21&amp;"|"&amp;Calculate_cap_emi_sens!$L$14:$L$21,
        Calculate_cap_emi_sens!$BF$14:$BF$21, "Not found", 0),"HPl",_xlfn.XLOOKUP(E4&amp;"|"&amp;B4,
        Calculate_cap_emi_sens!$I$14:$I$21&amp;"|"&amp;Calculate_cap_emi_sens!$L$14:$L$21,
        Calculate_cap_emi_sens!$BI$14:$BI$21, "Not found", 0),"Missing")</f>
        <v>0</v>
      </c>
      <c r="U4" s="5" cm="1">
        <f t="array" ref="U4">_xlfn.SWITCH(F4,"R",_xlfn.XLOOKUP(E4&amp;"|"&amp;B4,
        Calculate_cap_emi_sens!$I$14:$I$21&amp;"|"&amp;Calculate_cap_emi_sens!$L$14:$L$21,
        Calculate_cap_emi_sens!$AX$14:$AX$21, "Not found", 0),"Rb",_xlfn.XLOOKUP(E4&amp;"|"&amp;B4,
        Calculate_cap_emi_sens!$I$14:$I$21&amp;"|"&amp;Calculate_cap_emi_sens!$L$14:$L$21,
        Calculate_cap_emi_sens!$AZ$14:$AZ$21, "Not found", 0),"Rl",_xlfn.XLOOKUP(E4&amp;"|"&amp;B4,
        Calculate_cap_emi_sens!$I$14:$I$21&amp;"|"&amp;Calculate_cap_emi_sens!$L$14:$L$21,
        Calculate_cap_emi_sens!$BA$14:$BA$21, "Not found", 0),"HP",_xlfn.XLOOKUP(E4&amp;"|"&amp;B4,
        Calculate_cap_emi_sens!$I$14:$I$21&amp;"|"&amp;Calculate_cap_emi_sens!$L$14:$L$21,
        Calculate_cap_emi_sens!$AY$14:$AY$21, "Not found", 0),"HPl",_xlfn.XLOOKUP(E4&amp;"|"&amp;B4,
        Calculate_cap_emi_sens!$I$14:$I$21&amp;"|"&amp;Calculate_cap_emi_sens!$L$14:$L$21,
        Calculate_cap_emi_sens!$BB$14:$BB$21, "Not found", 0),"Missing")</f>
        <v>40.801368799829156</v>
      </c>
      <c r="V4" s="5" cm="1">
        <f t="array" ref="V4">_xlfn.SWITCH(F4,"R",_xlfn.XLOOKUP(E4&amp;"|"&amp;B4,
        Calculate_cap_emi_sens!$I$14:$I$21&amp;"|"&amp;Calculate_cap_emi_sens!$L$14:$L$21,
        Calculate_cap_emi_sens!$BE$14:$BE$21, "Not found", 0),"Rb",_xlfn.XLOOKUP(E4&amp;"|"&amp;B4,
        Calculate_cap_emi_sens!$I$14:$I$21&amp;"|"&amp;Calculate_cap_emi_sens!$L$14:$L$21,
        Calculate_cap_emi_sens!$BG$14:$BG$21, "Not found", 0),"Rl",_xlfn.XLOOKUP(E4&amp;"|"&amp;B4,
        Calculate_cap_emi_sens!$I$14:$I$21&amp;"|"&amp;Calculate_cap_emi_sens!$L$14:$L$21,
        Calculate_cap_emi_sens!$BH$14:$BH$21, "Not found", 0),"HP",_xlfn.XLOOKUP(E4&amp;"|"&amp;B4,
        Calculate_cap_emi_sens!$I$14:$I$21&amp;"|"&amp;Calculate_cap_emi_sens!$L$14:$L$21,
        Calculate_cap_emi_sens!$BF$14:$BF$21, "Not found", 0),"HPl",_xlfn.XLOOKUP(E4&amp;"|"&amp;B4,
        Calculate_cap_emi_sens!$I$14:$I$21&amp;"|"&amp;Calculate_cap_emi_sens!$L$14:$L$21,
        Calculate_cap_emi_sens!$BI$14:$BI$21, "Not found", 0),"Missing")</f>
        <v>0</v>
      </c>
    </row>
    <row r="5" spans="1:24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Calculate_cap_emi_sens!$I$14:$I$21&amp;"|"&amp;Calculate_cap_emi_sens!$L$14:$L$21,
        Calculate_cap_emi_sens!$W$14:$W$21, "Not found", 0),"Rb",_xlfn.XLOOKUP(E5&amp;"|"&amp;B5,
        Calculate_cap_emi_sens!$I$14:$I$21&amp;"|"&amp;Calculate_cap_emi_sens!$L$14:$L$21,
        Calculate_cap_emi_sens!$Y$14:$Y$21, "Not found", 0),"Rl",_xlfn.XLOOKUP(E5&amp;"|"&amp;B5,
        Calculate_cap_emi_sens!$I$14:$I$21&amp;"|"&amp;Calculate_cap_emi_sens!$L$14:$L$21,
        Calculate_cap_emi_sens!$Z$14:$Z$21, "Not found", 0),0)</f>
        <v>7</v>
      </c>
      <c r="J5" s="5"/>
      <c r="K5" s="5"/>
      <c r="L5" s="5" cm="1">
        <f t="array" ref="L5">_xlfn.SWITCH(F5,"R",_xlfn.XLOOKUP(E5&amp;"|"&amp;B5,
        Calculate_cap_emi_sens!$I$14:$I$21&amp;"|"&amp;Calculate_cap_emi_sens!$L$14:$L$21,
        Calculate_cap_emi_sens!$AC$14:$AC$21, "Not found", 0),"Rb",_xlfn.XLOOKUP(E5&amp;"|"&amp;B5,
        Calculate_cap_emi_sens!$I$14:$I$21&amp;"|"&amp;Calculate_cap_emi_sens!$L$14:$L$21,
        Calculate_cap_emi_sens!$AE$14:$AE$21, "Not found", 0),"Rl",_xlfn.XLOOKUP(E5&amp;"|"&amp;B5,
        Calculate_cap_emi_sens!$I$14:$I$21&amp;"|"&amp;Calculate_cap_emi_sens!$L$14:$L$21,
        Calculate_cap_emi_sens!$AF$14:$AF$21, "Not found", 0),"HP",_xlfn.XLOOKUP(E5&amp;"|"&amp;B5,
        Calculate_cap_emi_sens!$I$14:$I$21&amp;"|"&amp;Calculate_cap_emi_sens!$L$14:$L$21,
        Calculate_cap_emi_sens!$AD$14:$AD$21, "Not found", 0),"HPl",_xlfn.XLOOKUP(E5&amp;"|"&amp;B5,
        Calculate_cap_emi_sens!$I$14:$I$21&amp;"|"&amp;Calculate_cap_emi_sens!$L$14:$L$21,
        Calculate_cap_emi_sens!$AG$14:$AG$21, "Not found", 0),"Missing")</f>
        <v>833.78079295315433</v>
      </c>
      <c r="M5" s="5"/>
      <c r="N5" s="5"/>
      <c r="O5" s="5"/>
      <c r="P5" s="5"/>
      <c r="Q5" s="5" cm="1">
        <f t="array" ref="Q5">_xlfn.SWITCH(F5,"R",_xlfn.XLOOKUP(E5&amp;"|"&amp;B5,
        Calculate_cap_emi_sens!$I$14:$I$21&amp;"|"&amp;Calculate_cap_emi_sens!$L$14:$L$21,
        Calculate_cap_emi_sens!$AJ$14:$AJ$21, "Not found", 0),"Rb",_xlfn.XLOOKUP(E5&amp;"|"&amp;B5,
        Calculate_cap_emi_sens!$I$14:$I$21&amp;"|"&amp;Calculate_cap_emi_sens!$L$14:$L$21,
        Calculate_cap_emi_sens!$AL$14:$AL$21, "Not found", 0),"Rl",_xlfn.XLOOKUP(E5&amp;"|"&amp;B5,
        Calculate_cap_emi_sens!$I$14:$I$21&amp;"|"&amp;Calculate_cap_emi_sens!$L$14:$L$21,
        Calculate_cap_emi_sens!$AM$14:$AM$21, "Not found", 0),"HP",_xlfn.XLOOKUP(E5&amp;"|"&amp;B5,
        Calculate_cap_emi_sens!$I$14:$I$21&amp;"|"&amp;Calculate_cap_emi_sens!$L$14:$L$21,
        Calculate_cap_emi_sens!$AK$14:$AK$21, "Not found", 0),"HPl",_xlfn.XLOOKUP(E5&amp;"|"&amp;B5,
        Calculate_cap_emi_sens!$I$14:$I$21&amp;"|"&amp;Calculate_cap_emi_sens!$L$14:$L$21,
        Calculate_cap_emi_sens!$AN$14:$AN$21, "Not found", 0),"Missing")</f>
        <v>34.392676545952938</v>
      </c>
      <c r="R5" s="5" cm="1">
        <f t="array" ref="R5">_xlfn.SWITCH(F5,"R",_xlfn.XLOOKUP(E5&amp;"|"&amp;B5,
        Calculate_cap_emi_sens!$I$14:$I$21&amp;"|"&amp;Calculate_cap_emi_sens!$L$14:$L$21,
        Calculate_cap_emi_sens!$AQ$14:$AQ$21, "Not found", 0),"Rb",_xlfn.XLOOKUP(E5&amp;"|"&amp;B5,
        Calculate_cap_emi_sens!$I$14:$I$21&amp;"|"&amp;Calculate_cap_emi_sens!$L$14:$L$21,
        Calculate_cap_emi_sens!$AS$14:$AS$21, "Not found", 0),"Rl",_xlfn.XLOOKUP(E5&amp;"|"&amp;B5,
        Calculate_cap_emi_sens!$I$14:$I$21&amp;"|"&amp;Calculate_cap_emi_sens!$L$14:$L$21,
        Calculate_cap_emi_sens!$AT$14:$AT$21, "Not found", 0),"HP",_xlfn.XLOOKUP(E5&amp;"|"&amp;B5,
        Calculate_cap_emi_sens!$I$14:$I$21&amp;"|"&amp;Calculate_cap_emi_sens!$L$14:$L$21,
        Calculate_cap_emi_sens!$AR$14:$AR$21, "Not found", 0),"HPl",_xlfn.XLOOKUP(E5&amp;"|"&amp;B5,
        Calculate_cap_emi_sens!$I$14:$I$21&amp;"|"&amp;Calculate_cap_emi_sens!$L$14:$L$21,
        Calculate_cap_emi_sens!$AU$14:$AU$21, "Not found", 0),"Missing")</f>
        <v>4.2216804469476452</v>
      </c>
      <c r="S5" s="5" cm="1">
        <f t="array" ref="S5">_xlfn.SWITCH(F5,"R",_xlfn.XLOOKUP(E5&amp;"|"&amp;B5,
        Calculate_cap_emi_sens!$I$14:$I$21&amp;"|"&amp;Calculate_cap_emi_sens!$L$14:$L$21,
        Calculate_cap_emi_sens!$AX$14:$AX$21, "Not found", 0),"Rb",_xlfn.XLOOKUP(E5&amp;"|"&amp;B5,
        Calculate_cap_emi_sens!$I$14:$I$21&amp;"|"&amp;Calculate_cap_emi_sens!$L$14:$L$21,
        Calculate_cap_emi_sens!$AZ$14:$AZ$21, "Not found", 0),"Rl",_xlfn.XLOOKUP(E5&amp;"|"&amp;B5,
        Calculate_cap_emi_sens!$I$14:$I$21&amp;"|"&amp;Calculate_cap_emi_sens!$L$14:$L$21,
        Calculate_cap_emi_sens!$BA$14:$BA$21, "Not found", 0),"HP",_xlfn.XLOOKUP(E5&amp;"|"&amp;B5,
        Calculate_cap_emi_sens!$I$14:$I$21&amp;"|"&amp;Calculate_cap_emi_sens!$L$14:$L$21,
        Calculate_cap_emi_sens!$AY$14:$AY$21, "Not found", 0),"HPl",_xlfn.XLOOKUP(E5&amp;"|"&amp;B5,
        Calculate_cap_emi_sens!$I$14:$I$21&amp;"|"&amp;Calculate_cap_emi_sens!$L$14:$L$21,
        Calculate_cap_emi_sens!$BB$14:$BB$21, "Not found", 0),"Missing")</f>
        <v>40.801368799829156</v>
      </c>
      <c r="T5" s="5" cm="1">
        <f t="array" ref="T5">_xlfn.SWITCH(F5,"R",_xlfn.XLOOKUP(E5&amp;"|"&amp;B5,
        Calculate_cap_emi_sens!$I$14:$I$21&amp;"|"&amp;Calculate_cap_emi_sens!$L$14:$L$21,
        Calculate_cap_emi_sens!$BE$14:$BE$21, "Not found", 0),"Rb",_xlfn.XLOOKUP(E5&amp;"|"&amp;B5,
        Calculate_cap_emi_sens!$I$14:$I$21&amp;"|"&amp;Calculate_cap_emi_sens!$L$14:$L$21,
        Calculate_cap_emi_sens!$BG$14:$BG$21, "Not found", 0),"Rl",_xlfn.XLOOKUP(E5&amp;"|"&amp;B5,
        Calculate_cap_emi_sens!$I$14:$I$21&amp;"|"&amp;Calculate_cap_emi_sens!$L$14:$L$21,
        Calculate_cap_emi_sens!$BH$14:$BH$21, "Not found", 0),"HP",_xlfn.XLOOKUP(E5&amp;"|"&amp;B5,
        Calculate_cap_emi_sens!$I$14:$I$21&amp;"|"&amp;Calculate_cap_emi_sens!$L$14:$L$21,
        Calculate_cap_emi_sens!$BF$14:$BF$21, "Not found", 0),"HPl",_xlfn.XLOOKUP(E5&amp;"|"&amp;B5,
        Calculate_cap_emi_sens!$I$14:$I$21&amp;"|"&amp;Calculate_cap_emi_sens!$L$14:$L$21,
        Calculate_cap_emi_sens!$BI$14:$BI$21, "Not found", 0),"Missing")</f>
        <v>0</v>
      </c>
      <c r="U5" s="5" cm="1">
        <f t="array" ref="U5">_xlfn.SWITCH(F5,"R",_xlfn.XLOOKUP(E5&amp;"|"&amp;B5,
        Calculate_cap_emi_sens!$I$14:$I$21&amp;"|"&amp;Calculate_cap_emi_sens!$L$14:$L$21,
        Calculate_cap_emi_sens!$AX$14:$AX$21, "Not found", 0),"Rb",_xlfn.XLOOKUP(E5&amp;"|"&amp;B5,
        Calculate_cap_emi_sens!$I$14:$I$21&amp;"|"&amp;Calculate_cap_emi_sens!$L$14:$L$21,
        Calculate_cap_emi_sens!$AZ$14:$AZ$21, "Not found", 0),"Rl",_xlfn.XLOOKUP(E5&amp;"|"&amp;B5,
        Calculate_cap_emi_sens!$I$14:$I$21&amp;"|"&amp;Calculate_cap_emi_sens!$L$14:$L$21,
        Calculate_cap_emi_sens!$BA$14:$BA$21, "Not found", 0),"HP",_xlfn.XLOOKUP(E5&amp;"|"&amp;B5,
        Calculate_cap_emi_sens!$I$14:$I$21&amp;"|"&amp;Calculate_cap_emi_sens!$L$14:$L$21,
        Calculate_cap_emi_sens!$AY$14:$AY$21, "Not found", 0),"HPl",_xlfn.XLOOKUP(E5&amp;"|"&amp;B5,
        Calculate_cap_emi_sens!$I$14:$I$21&amp;"|"&amp;Calculate_cap_emi_sens!$L$14:$L$21,
        Calculate_cap_emi_sens!$BB$14:$BB$21, "Not found", 0),"Missing")</f>
        <v>40.801368799829156</v>
      </c>
      <c r="V5" s="5" cm="1">
        <f t="array" ref="V5">_xlfn.SWITCH(F5,"R",_xlfn.XLOOKUP(E5&amp;"|"&amp;B5,
        Calculate_cap_emi_sens!$I$14:$I$21&amp;"|"&amp;Calculate_cap_emi_sens!$L$14:$L$21,
        Calculate_cap_emi_sens!$BE$14:$BE$21, "Not found", 0),"Rb",_xlfn.XLOOKUP(E5&amp;"|"&amp;B5,
        Calculate_cap_emi_sens!$I$14:$I$21&amp;"|"&amp;Calculate_cap_emi_sens!$L$14:$L$21,
        Calculate_cap_emi_sens!$BG$14:$BG$21, "Not found", 0),"Rl",_xlfn.XLOOKUP(E5&amp;"|"&amp;B5,
        Calculate_cap_emi_sens!$I$14:$I$21&amp;"|"&amp;Calculate_cap_emi_sens!$L$14:$L$21,
        Calculate_cap_emi_sens!$BH$14:$BH$21, "Not found", 0),"HP",_xlfn.XLOOKUP(E5&amp;"|"&amp;B5,
        Calculate_cap_emi_sens!$I$14:$I$21&amp;"|"&amp;Calculate_cap_emi_sens!$L$14:$L$21,
        Calculate_cap_emi_sens!$BF$14:$BF$21, "Not found", 0),"HPl",_xlfn.XLOOKUP(E5&amp;"|"&amp;B5,
        Calculate_cap_emi_sens!$I$14:$I$21&amp;"|"&amp;Calculate_cap_emi_sens!$L$14:$L$21,
        Calculate_cap_emi_sens!$BI$14:$BI$21, "Not found", 0),"Missing")</f>
        <v>0</v>
      </c>
    </row>
    <row r="6" spans="1:24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Calculate_cap_emi_sens!$I$14:$I$21&amp;"|"&amp;Calculate_cap_emi_sens!$L$14:$L$21,
        Calculate_cap_emi_sens!$W$14:$W$21, "Not found", 0),"Rb",_xlfn.XLOOKUP(E6&amp;"|"&amp;B6,
        Calculate_cap_emi_sens!$I$14:$I$21&amp;"|"&amp;Calculate_cap_emi_sens!$L$14:$L$21,
        Calculate_cap_emi_sens!$Y$14:$Y$21, "Not found", 0),"Rl",_xlfn.XLOOKUP(E6&amp;"|"&amp;B6,
        Calculate_cap_emi_sens!$I$14:$I$21&amp;"|"&amp;Calculate_cap_emi_sens!$L$14:$L$21,
        Calculate_cap_emi_sens!$Z$14:$Z$21, "Not found", 0),0)</f>
        <v>12</v>
      </c>
      <c r="J6" s="5"/>
      <c r="K6" s="5"/>
      <c r="L6" s="5" cm="1">
        <f t="array" ref="L6">_xlfn.SWITCH(F6,"R",_xlfn.XLOOKUP(E6&amp;"|"&amp;B6,
        Calculate_cap_emi_sens!$I$14:$I$21&amp;"|"&amp;Calculate_cap_emi_sens!$L$14:$L$21,
        Calculate_cap_emi_sens!$AC$14:$AC$21, "Not found", 0),"Rb",_xlfn.XLOOKUP(E6&amp;"|"&amp;B6,
        Calculate_cap_emi_sens!$I$14:$I$21&amp;"|"&amp;Calculate_cap_emi_sens!$L$14:$L$21,
        Calculate_cap_emi_sens!$AE$14:$AE$21, "Not found", 0),"Rl",_xlfn.XLOOKUP(E6&amp;"|"&amp;B6,
        Calculate_cap_emi_sens!$I$14:$I$21&amp;"|"&amp;Calculate_cap_emi_sens!$L$14:$L$21,
        Calculate_cap_emi_sens!$AF$14:$AF$21, "Not found", 0),"HP",_xlfn.XLOOKUP(E6&amp;"|"&amp;B6,
        Calculate_cap_emi_sens!$I$14:$I$21&amp;"|"&amp;Calculate_cap_emi_sens!$L$14:$L$21,
        Calculate_cap_emi_sens!$AD$14:$AD$21, "Not found", 0),"HPl",_xlfn.XLOOKUP(E6&amp;"|"&amp;B6,
        Calculate_cap_emi_sens!$I$14:$I$21&amp;"|"&amp;Calculate_cap_emi_sens!$L$14:$L$21,
        Calculate_cap_emi_sens!$AG$14:$AG$21, "Not found", 0),"Missing")</f>
        <v>1406.9498543750346</v>
      </c>
      <c r="M6" s="5"/>
      <c r="N6" s="5"/>
      <c r="O6" s="5"/>
      <c r="P6" s="5"/>
      <c r="Q6" s="5" cm="1">
        <f t="array" ref="Q6">_xlfn.SWITCH(F6,"R",_xlfn.XLOOKUP(E6&amp;"|"&amp;B6,
        Calculate_cap_emi_sens!$I$14:$I$21&amp;"|"&amp;Calculate_cap_emi_sens!$L$14:$L$21,
        Calculate_cap_emi_sens!$AJ$14:$AJ$21, "Not found", 0),"Rb",_xlfn.XLOOKUP(E6&amp;"|"&amp;B6,
        Calculate_cap_emi_sens!$I$14:$I$21&amp;"|"&amp;Calculate_cap_emi_sens!$L$14:$L$21,
        Calculate_cap_emi_sens!$AL$14:$AL$21, "Not found", 0),"Rl",_xlfn.XLOOKUP(E6&amp;"|"&amp;B6,
        Calculate_cap_emi_sens!$I$14:$I$21&amp;"|"&amp;Calculate_cap_emi_sens!$L$14:$L$21,
        Calculate_cap_emi_sens!$AM$14:$AM$21, "Not found", 0),"HP",_xlfn.XLOOKUP(E6&amp;"|"&amp;B6,
        Calculate_cap_emi_sens!$I$14:$I$21&amp;"|"&amp;Calculate_cap_emi_sens!$L$14:$L$21,
        Calculate_cap_emi_sens!$AK$14:$AK$21, "Not found", 0),"HPl",_xlfn.XLOOKUP(E6&amp;"|"&amp;B6,
        Calculate_cap_emi_sens!$I$14:$I$21&amp;"|"&amp;Calculate_cap_emi_sens!$L$14:$L$21,
        Calculate_cap_emi_sens!$AN$14:$AN$21, "Not found", 0),"Missing")</f>
        <v>58.322398297552937</v>
      </c>
      <c r="R6" s="5" cm="1">
        <f t="array" ref="R6">_xlfn.SWITCH(F6,"R",_xlfn.XLOOKUP(E6&amp;"|"&amp;B6,
        Calculate_cap_emi_sens!$I$14:$I$21&amp;"|"&amp;Calculate_cap_emi_sens!$L$14:$L$21,
        Calculate_cap_emi_sens!$AQ$14:$AQ$21, "Not found", 0),"Rb",_xlfn.XLOOKUP(E6&amp;"|"&amp;B6,
        Calculate_cap_emi_sens!$I$14:$I$21&amp;"|"&amp;Calculate_cap_emi_sens!$L$14:$L$21,
        Calculate_cap_emi_sens!$AS$14:$AS$21, "Not found", 0),"Rl",_xlfn.XLOOKUP(E6&amp;"|"&amp;B6,
        Calculate_cap_emi_sens!$I$14:$I$21&amp;"|"&amp;Calculate_cap_emi_sens!$L$14:$L$21,
        Calculate_cap_emi_sens!$AT$14:$AT$21, "Not found", 0),"HP",_xlfn.XLOOKUP(E6&amp;"|"&amp;B6,
        Calculate_cap_emi_sens!$I$14:$I$21&amp;"|"&amp;Calculate_cap_emi_sens!$L$14:$L$21,
        Calculate_cap_emi_sens!$AR$14:$AR$21, "Not found", 0),"HPl",_xlfn.XLOOKUP(E6&amp;"|"&amp;B6,
        Calculate_cap_emi_sens!$I$14:$I$21&amp;"|"&amp;Calculate_cap_emi_sens!$L$14:$L$21,
        Calculate_cap_emi_sens!$AU$14:$AU$21, "Not found", 0),"Missing")</f>
        <v>7.0757825393014615</v>
      </c>
      <c r="S6" s="5" cm="1">
        <f t="array" ref="S6">_xlfn.SWITCH(F6,"R",_xlfn.XLOOKUP(E6&amp;"|"&amp;B6,
        Calculate_cap_emi_sens!$I$14:$I$21&amp;"|"&amp;Calculate_cap_emi_sens!$L$14:$L$21,
        Calculate_cap_emi_sens!$AX$14:$AX$21, "Not found", 0),"Rb",_xlfn.XLOOKUP(E6&amp;"|"&amp;B6,
        Calculate_cap_emi_sens!$I$14:$I$21&amp;"|"&amp;Calculate_cap_emi_sens!$L$14:$L$21,
        Calculate_cap_emi_sens!$AZ$14:$AZ$21, "Not found", 0),"Rl",_xlfn.XLOOKUP(E6&amp;"|"&amp;B6,
        Calculate_cap_emi_sens!$I$14:$I$21&amp;"|"&amp;Calculate_cap_emi_sens!$L$14:$L$21,
        Calculate_cap_emi_sens!$BA$14:$BA$21, "Not found", 0),"HP",_xlfn.XLOOKUP(E6&amp;"|"&amp;B6,
        Calculate_cap_emi_sens!$I$14:$I$21&amp;"|"&amp;Calculate_cap_emi_sens!$L$14:$L$21,
        Calculate_cap_emi_sens!$AY$14:$AY$21, "Not found", 0),"HPl",_xlfn.XLOOKUP(E6&amp;"|"&amp;B6,
        Calculate_cap_emi_sens!$I$14:$I$21&amp;"|"&amp;Calculate_cap_emi_sens!$L$14:$L$21,
        Calculate_cap_emi_sens!$BB$14:$BB$21, "Not found", 0),"Missing")</f>
        <v>69.179086984918428</v>
      </c>
      <c r="T6" s="5" cm="1">
        <f t="array" ref="T6">_xlfn.SWITCH(F6,"R",_xlfn.XLOOKUP(E6&amp;"|"&amp;B6,
        Calculate_cap_emi_sens!$I$14:$I$21&amp;"|"&amp;Calculate_cap_emi_sens!$L$14:$L$21,
        Calculate_cap_emi_sens!$BE$14:$BE$21, "Not found", 0),"Rb",_xlfn.XLOOKUP(E6&amp;"|"&amp;B6,
        Calculate_cap_emi_sens!$I$14:$I$21&amp;"|"&amp;Calculate_cap_emi_sens!$L$14:$L$21,
        Calculate_cap_emi_sens!$BG$14:$BG$21, "Not found", 0),"Rl",_xlfn.XLOOKUP(E6&amp;"|"&amp;B6,
        Calculate_cap_emi_sens!$I$14:$I$21&amp;"|"&amp;Calculate_cap_emi_sens!$L$14:$L$21,
        Calculate_cap_emi_sens!$BH$14:$BH$21, "Not found", 0),"HP",_xlfn.XLOOKUP(E6&amp;"|"&amp;B6,
        Calculate_cap_emi_sens!$I$14:$I$21&amp;"|"&amp;Calculate_cap_emi_sens!$L$14:$L$21,
        Calculate_cap_emi_sens!$BF$14:$BF$21, "Not found", 0),"HPl",_xlfn.XLOOKUP(E6&amp;"|"&amp;B6,
        Calculate_cap_emi_sens!$I$14:$I$21&amp;"|"&amp;Calculate_cap_emi_sens!$L$14:$L$21,
        Calculate_cap_emi_sens!$BI$14:$BI$21, "Not found", 0),"Missing")</f>
        <v>0</v>
      </c>
      <c r="U6" s="5" cm="1">
        <f t="array" ref="U6">_xlfn.SWITCH(F6,"R",_xlfn.XLOOKUP(E6&amp;"|"&amp;B6,
        Calculate_cap_emi_sens!$I$14:$I$21&amp;"|"&amp;Calculate_cap_emi_sens!$L$14:$L$21,
        Calculate_cap_emi_sens!$AX$14:$AX$21, "Not found", 0),"Rb",_xlfn.XLOOKUP(E6&amp;"|"&amp;B6,
        Calculate_cap_emi_sens!$I$14:$I$21&amp;"|"&amp;Calculate_cap_emi_sens!$L$14:$L$21,
        Calculate_cap_emi_sens!$AZ$14:$AZ$21, "Not found", 0),"Rl",_xlfn.XLOOKUP(E6&amp;"|"&amp;B6,
        Calculate_cap_emi_sens!$I$14:$I$21&amp;"|"&amp;Calculate_cap_emi_sens!$L$14:$L$21,
        Calculate_cap_emi_sens!$BA$14:$BA$21, "Not found", 0),"HP",_xlfn.XLOOKUP(E6&amp;"|"&amp;B6,
        Calculate_cap_emi_sens!$I$14:$I$21&amp;"|"&amp;Calculate_cap_emi_sens!$L$14:$L$21,
        Calculate_cap_emi_sens!$AY$14:$AY$21, "Not found", 0),"HPl",_xlfn.XLOOKUP(E6&amp;"|"&amp;B6,
        Calculate_cap_emi_sens!$I$14:$I$21&amp;"|"&amp;Calculate_cap_emi_sens!$L$14:$L$21,
        Calculate_cap_emi_sens!$BB$14:$BB$21, "Not found", 0),"Missing")</f>
        <v>69.179086984918428</v>
      </c>
      <c r="V6" s="5" cm="1">
        <f t="array" ref="V6">_xlfn.SWITCH(F6,"R",_xlfn.XLOOKUP(E6&amp;"|"&amp;B6,
        Calculate_cap_emi_sens!$I$14:$I$21&amp;"|"&amp;Calculate_cap_emi_sens!$L$14:$L$21,
        Calculate_cap_emi_sens!$BE$14:$BE$21, "Not found", 0),"Rb",_xlfn.XLOOKUP(E6&amp;"|"&amp;B6,
        Calculate_cap_emi_sens!$I$14:$I$21&amp;"|"&amp;Calculate_cap_emi_sens!$L$14:$L$21,
        Calculate_cap_emi_sens!$BG$14:$BG$21, "Not found", 0),"Rl",_xlfn.XLOOKUP(E6&amp;"|"&amp;B6,
        Calculate_cap_emi_sens!$I$14:$I$21&amp;"|"&amp;Calculate_cap_emi_sens!$L$14:$L$21,
        Calculate_cap_emi_sens!$BH$14:$BH$21, "Not found", 0),"HP",_xlfn.XLOOKUP(E6&amp;"|"&amp;B6,
        Calculate_cap_emi_sens!$I$14:$I$21&amp;"|"&amp;Calculate_cap_emi_sens!$L$14:$L$21,
        Calculate_cap_emi_sens!$BF$14:$BF$21, "Not found", 0),"HPl",_xlfn.XLOOKUP(E6&amp;"|"&amp;B6,
        Calculate_cap_emi_sens!$I$14:$I$21&amp;"|"&amp;Calculate_cap_emi_sens!$L$14:$L$21,
        Calculate_cap_emi_sens!$BI$14:$BI$21, "Not found", 0),"Missing")</f>
        <v>0</v>
      </c>
    </row>
    <row r="7" spans="1:24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Calculate_cap_emi_sens!$I$14:$I$21&amp;"|"&amp;Calculate_cap_emi_sens!$L$14:$L$21,
        Calculate_cap_emi_sens!$W$14:$W$21, "Not found", 0),"Rb",_xlfn.XLOOKUP(E7&amp;"|"&amp;B7,
        Calculate_cap_emi_sens!$I$14:$I$21&amp;"|"&amp;Calculate_cap_emi_sens!$L$14:$L$21,
        Calculate_cap_emi_sens!$Y$14:$Y$21, "Not found", 0),"Rl",_xlfn.XLOOKUP(E7&amp;"|"&amp;B7,
        Calculate_cap_emi_sens!$I$14:$I$21&amp;"|"&amp;Calculate_cap_emi_sens!$L$14:$L$21,
        Calculate_cap_emi_sens!$Z$14:$Z$21, "Not found", 0),0)</f>
        <v>12</v>
      </c>
      <c r="J7" s="5"/>
      <c r="K7" s="5"/>
      <c r="L7" s="5" cm="1">
        <f t="array" ref="L7">_xlfn.SWITCH(F7,"R",_xlfn.XLOOKUP(E7&amp;"|"&amp;B7,
        Calculate_cap_emi_sens!$I$14:$I$21&amp;"|"&amp;Calculate_cap_emi_sens!$L$14:$L$21,
        Calculate_cap_emi_sens!$AC$14:$AC$21, "Not found", 0),"Rb",_xlfn.XLOOKUP(E7&amp;"|"&amp;B7,
        Calculate_cap_emi_sens!$I$14:$I$21&amp;"|"&amp;Calculate_cap_emi_sens!$L$14:$L$21,
        Calculate_cap_emi_sens!$AE$14:$AE$21, "Not found", 0),"Rl",_xlfn.XLOOKUP(E7&amp;"|"&amp;B7,
        Calculate_cap_emi_sens!$I$14:$I$21&amp;"|"&amp;Calculate_cap_emi_sens!$L$14:$L$21,
        Calculate_cap_emi_sens!$AF$14:$AF$21, "Not found", 0),"HP",_xlfn.XLOOKUP(E7&amp;"|"&amp;B7,
        Calculate_cap_emi_sens!$I$14:$I$21&amp;"|"&amp;Calculate_cap_emi_sens!$L$14:$L$21,
        Calculate_cap_emi_sens!$AD$14:$AD$21, "Not found", 0),"HPl",_xlfn.XLOOKUP(E7&amp;"|"&amp;B7,
        Calculate_cap_emi_sens!$I$14:$I$21&amp;"|"&amp;Calculate_cap_emi_sens!$L$14:$L$21,
        Calculate_cap_emi_sens!$AG$14:$AG$21, "Not found", 0),"Missing")</f>
        <v>1406.9498543750346</v>
      </c>
      <c r="M7" s="5"/>
      <c r="N7" s="5"/>
      <c r="O7" s="5"/>
      <c r="P7" s="5"/>
      <c r="Q7" s="5" cm="1">
        <f t="array" ref="Q7">_xlfn.SWITCH(F7,"R",_xlfn.XLOOKUP(E7&amp;"|"&amp;B7,
        Calculate_cap_emi_sens!$I$14:$I$21&amp;"|"&amp;Calculate_cap_emi_sens!$L$14:$L$21,
        Calculate_cap_emi_sens!$AJ$14:$AJ$21, "Not found", 0),"Rb",_xlfn.XLOOKUP(E7&amp;"|"&amp;B7,
        Calculate_cap_emi_sens!$I$14:$I$21&amp;"|"&amp;Calculate_cap_emi_sens!$L$14:$L$21,
        Calculate_cap_emi_sens!$AL$14:$AL$21, "Not found", 0),"Rl",_xlfn.XLOOKUP(E7&amp;"|"&amp;B7,
        Calculate_cap_emi_sens!$I$14:$I$21&amp;"|"&amp;Calculate_cap_emi_sens!$L$14:$L$21,
        Calculate_cap_emi_sens!$AM$14:$AM$21, "Not found", 0),"HP",_xlfn.XLOOKUP(E7&amp;"|"&amp;B7,
        Calculate_cap_emi_sens!$I$14:$I$21&amp;"|"&amp;Calculate_cap_emi_sens!$L$14:$L$21,
        Calculate_cap_emi_sens!$AK$14:$AK$21, "Not found", 0),"HPl",_xlfn.XLOOKUP(E7&amp;"|"&amp;B7,
        Calculate_cap_emi_sens!$I$14:$I$21&amp;"|"&amp;Calculate_cap_emi_sens!$L$14:$L$21,
        Calculate_cap_emi_sens!$AN$14:$AN$21, "Not found", 0),"Missing")</f>
        <v>58.322398297552937</v>
      </c>
      <c r="R7" s="5" cm="1">
        <f t="array" ref="R7">_xlfn.SWITCH(F7,"R",_xlfn.XLOOKUP(E7&amp;"|"&amp;B7,
        Calculate_cap_emi_sens!$I$14:$I$21&amp;"|"&amp;Calculate_cap_emi_sens!$L$14:$L$21,
        Calculate_cap_emi_sens!$AQ$14:$AQ$21, "Not found", 0),"Rb",_xlfn.XLOOKUP(E7&amp;"|"&amp;B7,
        Calculate_cap_emi_sens!$I$14:$I$21&amp;"|"&amp;Calculate_cap_emi_sens!$L$14:$L$21,
        Calculate_cap_emi_sens!$AS$14:$AS$21, "Not found", 0),"Rl",_xlfn.XLOOKUP(E7&amp;"|"&amp;B7,
        Calculate_cap_emi_sens!$I$14:$I$21&amp;"|"&amp;Calculate_cap_emi_sens!$L$14:$L$21,
        Calculate_cap_emi_sens!$AT$14:$AT$21, "Not found", 0),"HP",_xlfn.XLOOKUP(E7&amp;"|"&amp;B7,
        Calculate_cap_emi_sens!$I$14:$I$21&amp;"|"&amp;Calculate_cap_emi_sens!$L$14:$L$21,
        Calculate_cap_emi_sens!$AR$14:$AR$21, "Not found", 0),"HPl",_xlfn.XLOOKUP(E7&amp;"|"&amp;B7,
        Calculate_cap_emi_sens!$I$14:$I$21&amp;"|"&amp;Calculate_cap_emi_sens!$L$14:$L$21,
        Calculate_cap_emi_sens!$AU$14:$AU$21, "Not found", 0),"Missing")</f>
        <v>7.0757825393014615</v>
      </c>
      <c r="S7" s="5" cm="1">
        <f t="array" ref="S7">_xlfn.SWITCH(F7,"R",_xlfn.XLOOKUP(E7&amp;"|"&amp;B7,
        Calculate_cap_emi_sens!$I$14:$I$21&amp;"|"&amp;Calculate_cap_emi_sens!$L$14:$L$21,
        Calculate_cap_emi_sens!$AX$14:$AX$21, "Not found", 0),"Rb",_xlfn.XLOOKUP(E7&amp;"|"&amp;B7,
        Calculate_cap_emi_sens!$I$14:$I$21&amp;"|"&amp;Calculate_cap_emi_sens!$L$14:$L$21,
        Calculate_cap_emi_sens!$AZ$14:$AZ$21, "Not found", 0),"Rl",_xlfn.XLOOKUP(E7&amp;"|"&amp;B7,
        Calculate_cap_emi_sens!$I$14:$I$21&amp;"|"&amp;Calculate_cap_emi_sens!$L$14:$L$21,
        Calculate_cap_emi_sens!$BA$14:$BA$21, "Not found", 0),"HP",_xlfn.XLOOKUP(E7&amp;"|"&amp;B7,
        Calculate_cap_emi_sens!$I$14:$I$21&amp;"|"&amp;Calculate_cap_emi_sens!$L$14:$L$21,
        Calculate_cap_emi_sens!$AY$14:$AY$21, "Not found", 0),"HPl",_xlfn.XLOOKUP(E7&amp;"|"&amp;B7,
        Calculate_cap_emi_sens!$I$14:$I$21&amp;"|"&amp;Calculate_cap_emi_sens!$L$14:$L$21,
        Calculate_cap_emi_sens!$BB$14:$BB$21, "Not found", 0),"Missing")</f>
        <v>69.179086984918428</v>
      </c>
      <c r="T7" s="5" cm="1">
        <f t="array" ref="T7">_xlfn.SWITCH(F7,"R",_xlfn.XLOOKUP(E7&amp;"|"&amp;B7,
        Calculate_cap_emi_sens!$I$14:$I$21&amp;"|"&amp;Calculate_cap_emi_sens!$L$14:$L$21,
        Calculate_cap_emi_sens!$BE$14:$BE$21, "Not found", 0),"Rb",_xlfn.XLOOKUP(E7&amp;"|"&amp;B7,
        Calculate_cap_emi_sens!$I$14:$I$21&amp;"|"&amp;Calculate_cap_emi_sens!$L$14:$L$21,
        Calculate_cap_emi_sens!$BG$14:$BG$21, "Not found", 0),"Rl",_xlfn.XLOOKUP(E7&amp;"|"&amp;B7,
        Calculate_cap_emi_sens!$I$14:$I$21&amp;"|"&amp;Calculate_cap_emi_sens!$L$14:$L$21,
        Calculate_cap_emi_sens!$BH$14:$BH$21, "Not found", 0),"HP",_xlfn.XLOOKUP(E7&amp;"|"&amp;B7,
        Calculate_cap_emi_sens!$I$14:$I$21&amp;"|"&amp;Calculate_cap_emi_sens!$L$14:$L$21,
        Calculate_cap_emi_sens!$BF$14:$BF$21, "Not found", 0),"HPl",_xlfn.XLOOKUP(E7&amp;"|"&amp;B7,
        Calculate_cap_emi_sens!$I$14:$I$21&amp;"|"&amp;Calculate_cap_emi_sens!$L$14:$L$21,
        Calculate_cap_emi_sens!$BI$14:$BI$21, "Not found", 0),"Missing")</f>
        <v>0</v>
      </c>
      <c r="U7" s="5" cm="1">
        <f t="array" ref="U7">_xlfn.SWITCH(F7,"R",_xlfn.XLOOKUP(E7&amp;"|"&amp;B7,
        Calculate_cap_emi_sens!$I$14:$I$21&amp;"|"&amp;Calculate_cap_emi_sens!$L$14:$L$21,
        Calculate_cap_emi_sens!$AX$14:$AX$21, "Not found", 0),"Rb",_xlfn.XLOOKUP(E7&amp;"|"&amp;B7,
        Calculate_cap_emi_sens!$I$14:$I$21&amp;"|"&amp;Calculate_cap_emi_sens!$L$14:$L$21,
        Calculate_cap_emi_sens!$AZ$14:$AZ$21, "Not found", 0),"Rl",_xlfn.XLOOKUP(E7&amp;"|"&amp;B7,
        Calculate_cap_emi_sens!$I$14:$I$21&amp;"|"&amp;Calculate_cap_emi_sens!$L$14:$L$21,
        Calculate_cap_emi_sens!$BA$14:$BA$21, "Not found", 0),"HP",_xlfn.XLOOKUP(E7&amp;"|"&amp;B7,
        Calculate_cap_emi_sens!$I$14:$I$21&amp;"|"&amp;Calculate_cap_emi_sens!$L$14:$L$21,
        Calculate_cap_emi_sens!$AY$14:$AY$21, "Not found", 0),"HPl",_xlfn.XLOOKUP(E7&amp;"|"&amp;B7,
        Calculate_cap_emi_sens!$I$14:$I$21&amp;"|"&amp;Calculate_cap_emi_sens!$L$14:$L$21,
        Calculate_cap_emi_sens!$BB$14:$BB$21, "Not found", 0),"Missing")</f>
        <v>69.179086984918428</v>
      </c>
      <c r="V7" s="5" cm="1">
        <f t="array" ref="V7">_xlfn.SWITCH(F7,"R",_xlfn.XLOOKUP(E7&amp;"|"&amp;B7,
        Calculate_cap_emi_sens!$I$14:$I$21&amp;"|"&amp;Calculate_cap_emi_sens!$L$14:$L$21,
        Calculate_cap_emi_sens!$BE$14:$BE$21, "Not found", 0),"Rb",_xlfn.XLOOKUP(E7&amp;"|"&amp;B7,
        Calculate_cap_emi_sens!$I$14:$I$21&amp;"|"&amp;Calculate_cap_emi_sens!$L$14:$L$21,
        Calculate_cap_emi_sens!$BG$14:$BG$21, "Not found", 0),"Rl",_xlfn.XLOOKUP(E7&amp;"|"&amp;B7,
        Calculate_cap_emi_sens!$I$14:$I$21&amp;"|"&amp;Calculate_cap_emi_sens!$L$14:$L$21,
        Calculate_cap_emi_sens!$BH$14:$BH$21, "Not found", 0),"HP",_xlfn.XLOOKUP(E7&amp;"|"&amp;B7,
        Calculate_cap_emi_sens!$I$14:$I$21&amp;"|"&amp;Calculate_cap_emi_sens!$L$14:$L$21,
        Calculate_cap_emi_sens!$BF$14:$BF$21, "Not found", 0),"HPl",_xlfn.XLOOKUP(E7&amp;"|"&amp;B7,
        Calculate_cap_emi_sens!$I$14:$I$21&amp;"|"&amp;Calculate_cap_emi_sens!$L$14:$L$21,
        Calculate_cap_emi_sens!$BI$14:$BI$21, "Not found", 0),"Missing")</f>
        <v>0</v>
      </c>
    </row>
    <row r="8" spans="1:24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Calculate_cap_emi_sens!$I$14:$I$21&amp;"|"&amp;Calculate_cap_emi_sens!$L$14:$L$21,
        Calculate_cap_emi_sens!$W$14:$W$21, "Not found", 0),"Rb",_xlfn.XLOOKUP(E8&amp;"|"&amp;B8,
        Calculate_cap_emi_sens!$I$14:$I$21&amp;"|"&amp;Calculate_cap_emi_sens!$L$14:$L$21,
        Calculate_cap_emi_sens!$Y$14:$Y$21, "Not found", 0),"Rl",_xlfn.XLOOKUP(E8&amp;"|"&amp;B8,
        Calculate_cap_emi_sens!$I$14:$I$21&amp;"|"&amp;Calculate_cap_emi_sens!$L$14:$L$21,
        Calculate_cap_emi_sens!$Z$14:$Z$21, "Not found", 0),0)</f>
        <v>8.5</v>
      </c>
      <c r="J8" s="5"/>
      <c r="K8" s="5"/>
      <c r="L8" s="5" cm="1">
        <f t="array" ref="L8">_xlfn.SWITCH(F8,"R",_xlfn.XLOOKUP(E8&amp;"|"&amp;B8,
        Calculate_cap_emi_sens!$I$14:$I$21&amp;"|"&amp;Calculate_cap_emi_sens!$L$14:$L$21,
        Calculate_cap_emi_sens!$AC$14:$AC$21, "Not found", 0),"Rb",_xlfn.XLOOKUP(E8&amp;"|"&amp;B8,
        Calculate_cap_emi_sens!$I$14:$I$21&amp;"|"&amp;Calculate_cap_emi_sens!$L$14:$L$21,
        Calculate_cap_emi_sens!$AE$14:$AE$21, "Not found", 0),"Rl",_xlfn.XLOOKUP(E8&amp;"|"&amp;B8,
        Calculate_cap_emi_sens!$I$14:$I$21&amp;"|"&amp;Calculate_cap_emi_sens!$L$14:$L$21,
        Calculate_cap_emi_sens!$AF$14:$AF$21, "Not found", 0),"HP",_xlfn.XLOOKUP(E8&amp;"|"&amp;B8,
        Calculate_cap_emi_sens!$I$14:$I$21&amp;"|"&amp;Calculate_cap_emi_sens!$L$14:$L$21,
        Calculate_cap_emi_sens!$AD$14:$AD$21, "Not found", 0),"HPl",_xlfn.XLOOKUP(E8&amp;"|"&amp;B8,
        Calculate_cap_emi_sens!$I$14:$I$21&amp;"|"&amp;Calculate_cap_emi_sens!$L$14:$L$21,
        Calculate_cap_emi_sens!$AG$14:$AG$21, "Not found", 0),"Missing")</f>
        <v>990.05945789845759</v>
      </c>
      <c r="M8" s="5"/>
      <c r="N8" s="5"/>
      <c r="O8" s="5"/>
      <c r="P8" s="5"/>
      <c r="Q8" s="5" cm="1">
        <f t="array" ref="Q8">_xlfn.SWITCH(F8,"R",_xlfn.XLOOKUP(E8&amp;"|"&amp;B8,
        Calculate_cap_emi_sens!$I$14:$I$21&amp;"|"&amp;Calculate_cap_emi_sens!$L$14:$L$21,
        Calculate_cap_emi_sens!$AJ$14:$AJ$21, "Not found", 0),"Rb",_xlfn.XLOOKUP(E8&amp;"|"&amp;B8,
        Calculate_cap_emi_sens!$I$14:$I$21&amp;"|"&amp;Calculate_cap_emi_sens!$L$14:$L$21,
        Calculate_cap_emi_sens!$AL$14:$AL$21, "Not found", 0),"Rl",_xlfn.XLOOKUP(E8&amp;"|"&amp;B8,
        Calculate_cap_emi_sens!$I$14:$I$21&amp;"|"&amp;Calculate_cap_emi_sens!$L$14:$L$21,
        Calculate_cap_emi_sens!$AM$14:$AM$21, "Not found", 0),"HP",_xlfn.XLOOKUP(E8&amp;"|"&amp;B8,
        Calculate_cap_emi_sens!$I$14:$I$21&amp;"|"&amp;Calculate_cap_emi_sens!$L$14:$L$21,
        Calculate_cap_emi_sens!$AK$14:$AK$21, "Not found", 0),"HPl",_xlfn.XLOOKUP(E8&amp;"|"&amp;B8,
        Calculate_cap_emi_sens!$I$14:$I$21&amp;"|"&amp;Calculate_cap_emi_sens!$L$14:$L$21,
        Calculate_cap_emi_sens!$AN$14:$AN$21, "Not found", 0),"Missing")</f>
        <v>41.126060024576468</v>
      </c>
      <c r="R8" s="5" cm="1">
        <f t="array" ref="R8">_xlfn.SWITCH(F8,"R",_xlfn.XLOOKUP(E8&amp;"|"&amp;B8,
        Calculate_cap_emi_sens!$I$14:$I$21&amp;"|"&amp;Calculate_cap_emi_sens!$L$14:$L$21,
        Calculate_cap_emi_sens!$AQ$14:$AQ$21, "Not found", 0),"Rb",_xlfn.XLOOKUP(E8&amp;"|"&amp;B8,
        Calculate_cap_emi_sens!$I$14:$I$21&amp;"|"&amp;Calculate_cap_emi_sens!$L$14:$L$21,
        Calculate_cap_emi_sens!$AS$14:$AS$21, "Not found", 0),"Rl",_xlfn.XLOOKUP(E8&amp;"|"&amp;B8,
        Calculate_cap_emi_sens!$I$14:$I$21&amp;"|"&amp;Calculate_cap_emi_sens!$L$14:$L$21,
        Calculate_cap_emi_sens!$AT$14:$AT$21, "Not found", 0),"HP",_xlfn.XLOOKUP(E8&amp;"|"&amp;B8,
        Calculate_cap_emi_sens!$I$14:$I$21&amp;"|"&amp;Calculate_cap_emi_sens!$L$14:$L$21,
        Calculate_cap_emi_sens!$AR$14:$AR$21, "Not found", 0),"HPl",_xlfn.XLOOKUP(E8&amp;"|"&amp;B8,
        Calculate_cap_emi_sens!$I$14:$I$21&amp;"|"&amp;Calculate_cap_emi_sens!$L$14:$L$21,
        Calculate_cap_emi_sens!$AU$14:$AU$21, "Not found", 0),"Missing")</f>
        <v>4.9649423158276393</v>
      </c>
      <c r="S8" s="5" cm="1">
        <f t="array" ref="S8">_xlfn.SWITCH(F8,"R",_xlfn.XLOOKUP(E8&amp;"|"&amp;B8,
        Calculate_cap_emi_sens!$I$14:$I$21&amp;"|"&amp;Calculate_cap_emi_sens!$L$14:$L$21,
        Calculate_cap_emi_sens!$AX$14:$AX$21, "Not found", 0),"Rb",_xlfn.XLOOKUP(E8&amp;"|"&amp;B8,
        Calculate_cap_emi_sens!$I$14:$I$21&amp;"|"&amp;Calculate_cap_emi_sens!$L$14:$L$21,
        Calculate_cap_emi_sens!$AZ$14:$AZ$21, "Not found", 0),"Rl",_xlfn.XLOOKUP(E8&amp;"|"&amp;B8,
        Calculate_cap_emi_sens!$I$14:$I$21&amp;"|"&amp;Calculate_cap_emi_sens!$L$14:$L$21,
        Calculate_cap_emi_sens!$BA$14:$BA$21, "Not found", 0),"HP",_xlfn.XLOOKUP(E8&amp;"|"&amp;B8,
        Calculate_cap_emi_sens!$I$14:$I$21&amp;"|"&amp;Calculate_cap_emi_sens!$L$14:$L$21,
        Calculate_cap_emi_sens!$AY$14:$AY$21, "Not found", 0),"HPl",_xlfn.XLOOKUP(E8&amp;"|"&amp;B8,
        Calculate_cap_emi_sens!$I$14:$I$21&amp;"|"&amp;Calculate_cap_emi_sens!$L$14:$L$21,
        Calculate_cap_emi_sens!$BB$14:$BB$21, "Not found", 0),"Missing")</f>
        <v>48.778402585003839</v>
      </c>
      <c r="T8" s="5" cm="1">
        <f t="array" ref="T8">_xlfn.SWITCH(F8,"R",_xlfn.XLOOKUP(E8&amp;"|"&amp;B8,
        Calculate_cap_emi_sens!$I$14:$I$21&amp;"|"&amp;Calculate_cap_emi_sens!$L$14:$L$21,
        Calculate_cap_emi_sens!$BE$14:$BE$21, "Not found", 0),"Rb",_xlfn.XLOOKUP(E8&amp;"|"&amp;B8,
        Calculate_cap_emi_sens!$I$14:$I$21&amp;"|"&amp;Calculate_cap_emi_sens!$L$14:$L$21,
        Calculate_cap_emi_sens!$BG$14:$BG$21, "Not found", 0),"Rl",_xlfn.XLOOKUP(E8&amp;"|"&amp;B8,
        Calculate_cap_emi_sens!$I$14:$I$21&amp;"|"&amp;Calculate_cap_emi_sens!$L$14:$L$21,
        Calculate_cap_emi_sens!$BH$14:$BH$21, "Not found", 0),"HP",_xlfn.XLOOKUP(E8&amp;"|"&amp;B8,
        Calculate_cap_emi_sens!$I$14:$I$21&amp;"|"&amp;Calculate_cap_emi_sens!$L$14:$L$21,
        Calculate_cap_emi_sens!$BF$14:$BF$21, "Not found", 0),"HPl",_xlfn.XLOOKUP(E8&amp;"|"&amp;B8,
        Calculate_cap_emi_sens!$I$14:$I$21&amp;"|"&amp;Calculate_cap_emi_sens!$L$14:$L$21,
        Calculate_cap_emi_sens!$BI$14:$BI$21, "Not found", 0),"Missing")</f>
        <v>0</v>
      </c>
      <c r="U8" s="5" cm="1">
        <f t="array" ref="U8">_xlfn.SWITCH(F8,"R",_xlfn.XLOOKUP(E8&amp;"|"&amp;B8,
        Calculate_cap_emi_sens!$I$14:$I$21&amp;"|"&amp;Calculate_cap_emi_sens!$L$14:$L$21,
        Calculate_cap_emi_sens!$AX$14:$AX$21, "Not found", 0),"Rb",_xlfn.XLOOKUP(E8&amp;"|"&amp;B8,
        Calculate_cap_emi_sens!$I$14:$I$21&amp;"|"&amp;Calculate_cap_emi_sens!$L$14:$L$21,
        Calculate_cap_emi_sens!$AZ$14:$AZ$21, "Not found", 0),"Rl",_xlfn.XLOOKUP(E8&amp;"|"&amp;B8,
        Calculate_cap_emi_sens!$I$14:$I$21&amp;"|"&amp;Calculate_cap_emi_sens!$L$14:$L$21,
        Calculate_cap_emi_sens!$BA$14:$BA$21, "Not found", 0),"HP",_xlfn.XLOOKUP(E8&amp;"|"&amp;B8,
        Calculate_cap_emi_sens!$I$14:$I$21&amp;"|"&amp;Calculate_cap_emi_sens!$L$14:$L$21,
        Calculate_cap_emi_sens!$AY$14:$AY$21, "Not found", 0),"HPl",_xlfn.XLOOKUP(E8&amp;"|"&amp;B8,
        Calculate_cap_emi_sens!$I$14:$I$21&amp;"|"&amp;Calculate_cap_emi_sens!$L$14:$L$21,
        Calculate_cap_emi_sens!$BB$14:$BB$21, "Not found", 0),"Missing")</f>
        <v>48.778402585003839</v>
      </c>
      <c r="V8" s="5" cm="1">
        <f t="array" ref="V8">_xlfn.SWITCH(F8,"R",_xlfn.XLOOKUP(E8&amp;"|"&amp;B8,
        Calculate_cap_emi_sens!$I$14:$I$21&amp;"|"&amp;Calculate_cap_emi_sens!$L$14:$L$21,
        Calculate_cap_emi_sens!$BE$14:$BE$21, "Not found", 0),"Rb",_xlfn.XLOOKUP(E8&amp;"|"&amp;B8,
        Calculate_cap_emi_sens!$I$14:$I$21&amp;"|"&amp;Calculate_cap_emi_sens!$L$14:$L$21,
        Calculate_cap_emi_sens!$BG$14:$BG$21, "Not found", 0),"Rl",_xlfn.XLOOKUP(E8&amp;"|"&amp;B8,
        Calculate_cap_emi_sens!$I$14:$I$21&amp;"|"&amp;Calculate_cap_emi_sens!$L$14:$L$21,
        Calculate_cap_emi_sens!$BH$14:$BH$21, "Not found", 0),"HP",_xlfn.XLOOKUP(E8&amp;"|"&amp;B8,
        Calculate_cap_emi_sens!$I$14:$I$21&amp;"|"&amp;Calculate_cap_emi_sens!$L$14:$L$21,
        Calculate_cap_emi_sens!$BF$14:$BF$21, "Not found", 0),"HPl",_xlfn.XLOOKUP(E8&amp;"|"&amp;B8,
        Calculate_cap_emi_sens!$I$14:$I$21&amp;"|"&amp;Calculate_cap_emi_sens!$L$14:$L$21,
        Calculate_cap_emi_sens!$BI$14:$BI$21, "Not found", 0),"Missing")</f>
        <v>0</v>
      </c>
    </row>
    <row r="9" spans="1:24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Calculate_cap_emi_sens!$I$14:$I$21&amp;"|"&amp;Calculate_cap_emi_sens!$L$14:$L$21,
        Calculate_cap_emi_sens!$W$14:$W$21, "Not found", 0),"Rb",_xlfn.XLOOKUP(E9&amp;"|"&amp;B9,
        Calculate_cap_emi_sens!$I$14:$I$21&amp;"|"&amp;Calculate_cap_emi_sens!$L$14:$L$21,
        Calculate_cap_emi_sens!$Y$14:$Y$21, "Not found", 0),"Rl",_xlfn.XLOOKUP(E9&amp;"|"&amp;B9,
        Calculate_cap_emi_sens!$I$14:$I$21&amp;"|"&amp;Calculate_cap_emi_sens!$L$14:$L$21,
        Calculate_cap_emi_sens!$Z$14:$Z$21, "Not found", 0),0)</f>
        <v>8.5</v>
      </c>
      <c r="J9" s="5"/>
      <c r="K9" s="5"/>
      <c r="L9" s="5" cm="1">
        <f t="array" ref="L9">_xlfn.SWITCH(F9,"R",_xlfn.XLOOKUP(E9&amp;"|"&amp;B9,
        Calculate_cap_emi_sens!$I$14:$I$21&amp;"|"&amp;Calculate_cap_emi_sens!$L$14:$L$21,
        Calculate_cap_emi_sens!$AC$14:$AC$21, "Not found", 0),"Rb",_xlfn.XLOOKUP(E9&amp;"|"&amp;B9,
        Calculate_cap_emi_sens!$I$14:$I$21&amp;"|"&amp;Calculate_cap_emi_sens!$L$14:$L$21,
        Calculate_cap_emi_sens!$AE$14:$AE$21, "Not found", 0),"Rl",_xlfn.XLOOKUP(E9&amp;"|"&amp;B9,
        Calculate_cap_emi_sens!$I$14:$I$21&amp;"|"&amp;Calculate_cap_emi_sens!$L$14:$L$21,
        Calculate_cap_emi_sens!$AF$14:$AF$21, "Not found", 0),"HP",_xlfn.XLOOKUP(E9&amp;"|"&amp;B9,
        Calculate_cap_emi_sens!$I$14:$I$21&amp;"|"&amp;Calculate_cap_emi_sens!$L$14:$L$21,
        Calculate_cap_emi_sens!$AD$14:$AD$21, "Not found", 0),"HPl",_xlfn.XLOOKUP(E9&amp;"|"&amp;B9,
        Calculate_cap_emi_sens!$I$14:$I$21&amp;"|"&amp;Calculate_cap_emi_sens!$L$14:$L$21,
        Calculate_cap_emi_sens!$AG$14:$AG$21, "Not found", 0),"Missing")</f>
        <v>990.05945789845759</v>
      </c>
      <c r="M9" s="5"/>
      <c r="N9" s="5"/>
      <c r="O9" s="5"/>
      <c r="P9" s="5"/>
      <c r="Q9" s="5" cm="1">
        <f t="array" ref="Q9">_xlfn.SWITCH(F9,"R",_xlfn.XLOOKUP(E9&amp;"|"&amp;B9,
        Calculate_cap_emi_sens!$I$14:$I$21&amp;"|"&amp;Calculate_cap_emi_sens!$L$14:$L$21,
        Calculate_cap_emi_sens!$AJ$14:$AJ$21, "Not found", 0),"Rb",_xlfn.XLOOKUP(E9&amp;"|"&amp;B9,
        Calculate_cap_emi_sens!$I$14:$I$21&amp;"|"&amp;Calculate_cap_emi_sens!$L$14:$L$21,
        Calculate_cap_emi_sens!$AL$14:$AL$21, "Not found", 0),"Rl",_xlfn.XLOOKUP(E9&amp;"|"&amp;B9,
        Calculate_cap_emi_sens!$I$14:$I$21&amp;"|"&amp;Calculate_cap_emi_sens!$L$14:$L$21,
        Calculate_cap_emi_sens!$AM$14:$AM$21, "Not found", 0),"HP",_xlfn.XLOOKUP(E9&amp;"|"&amp;B9,
        Calculate_cap_emi_sens!$I$14:$I$21&amp;"|"&amp;Calculate_cap_emi_sens!$L$14:$L$21,
        Calculate_cap_emi_sens!$AK$14:$AK$21, "Not found", 0),"HPl",_xlfn.XLOOKUP(E9&amp;"|"&amp;B9,
        Calculate_cap_emi_sens!$I$14:$I$21&amp;"|"&amp;Calculate_cap_emi_sens!$L$14:$L$21,
        Calculate_cap_emi_sens!$AN$14:$AN$21, "Not found", 0),"Missing")</f>
        <v>41.126060024576468</v>
      </c>
      <c r="R9" s="5" cm="1">
        <f t="array" ref="R9">_xlfn.SWITCH(F9,"R",_xlfn.XLOOKUP(E9&amp;"|"&amp;B9,
        Calculate_cap_emi_sens!$I$14:$I$21&amp;"|"&amp;Calculate_cap_emi_sens!$L$14:$L$21,
        Calculate_cap_emi_sens!$AQ$14:$AQ$21, "Not found", 0),"Rb",_xlfn.XLOOKUP(E9&amp;"|"&amp;B9,
        Calculate_cap_emi_sens!$I$14:$I$21&amp;"|"&amp;Calculate_cap_emi_sens!$L$14:$L$21,
        Calculate_cap_emi_sens!$AS$14:$AS$21, "Not found", 0),"Rl",_xlfn.XLOOKUP(E9&amp;"|"&amp;B9,
        Calculate_cap_emi_sens!$I$14:$I$21&amp;"|"&amp;Calculate_cap_emi_sens!$L$14:$L$21,
        Calculate_cap_emi_sens!$AT$14:$AT$21, "Not found", 0),"HP",_xlfn.XLOOKUP(E9&amp;"|"&amp;B9,
        Calculate_cap_emi_sens!$I$14:$I$21&amp;"|"&amp;Calculate_cap_emi_sens!$L$14:$L$21,
        Calculate_cap_emi_sens!$AR$14:$AR$21, "Not found", 0),"HPl",_xlfn.XLOOKUP(E9&amp;"|"&amp;B9,
        Calculate_cap_emi_sens!$I$14:$I$21&amp;"|"&amp;Calculate_cap_emi_sens!$L$14:$L$21,
        Calculate_cap_emi_sens!$AU$14:$AU$21, "Not found", 0),"Missing")</f>
        <v>4.9649423158276393</v>
      </c>
      <c r="S9" s="5" cm="1">
        <f t="array" ref="S9">_xlfn.SWITCH(F9,"R",_xlfn.XLOOKUP(E9&amp;"|"&amp;B9,
        Calculate_cap_emi_sens!$I$14:$I$21&amp;"|"&amp;Calculate_cap_emi_sens!$L$14:$L$21,
        Calculate_cap_emi_sens!$AX$14:$AX$21, "Not found", 0),"Rb",_xlfn.XLOOKUP(E9&amp;"|"&amp;B9,
        Calculate_cap_emi_sens!$I$14:$I$21&amp;"|"&amp;Calculate_cap_emi_sens!$L$14:$L$21,
        Calculate_cap_emi_sens!$AZ$14:$AZ$21, "Not found", 0),"Rl",_xlfn.XLOOKUP(E9&amp;"|"&amp;B9,
        Calculate_cap_emi_sens!$I$14:$I$21&amp;"|"&amp;Calculate_cap_emi_sens!$L$14:$L$21,
        Calculate_cap_emi_sens!$BA$14:$BA$21, "Not found", 0),"HP",_xlfn.XLOOKUP(E9&amp;"|"&amp;B9,
        Calculate_cap_emi_sens!$I$14:$I$21&amp;"|"&amp;Calculate_cap_emi_sens!$L$14:$L$21,
        Calculate_cap_emi_sens!$AY$14:$AY$21, "Not found", 0),"HPl",_xlfn.XLOOKUP(E9&amp;"|"&amp;B9,
        Calculate_cap_emi_sens!$I$14:$I$21&amp;"|"&amp;Calculate_cap_emi_sens!$L$14:$L$21,
        Calculate_cap_emi_sens!$BB$14:$BB$21, "Not found", 0),"Missing")</f>
        <v>48.778402585003839</v>
      </c>
      <c r="T9" s="5" cm="1">
        <f t="array" ref="T9">_xlfn.SWITCH(F9,"R",_xlfn.XLOOKUP(E9&amp;"|"&amp;B9,
        Calculate_cap_emi_sens!$I$14:$I$21&amp;"|"&amp;Calculate_cap_emi_sens!$L$14:$L$21,
        Calculate_cap_emi_sens!$BE$14:$BE$21, "Not found", 0),"Rb",_xlfn.XLOOKUP(E9&amp;"|"&amp;B9,
        Calculate_cap_emi_sens!$I$14:$I$21&amp;"|"&amp;Calculate_cap_emi_sens!$L$14:$L$21,
        Calculate_cap_emi_sens!$BG$14:$BG$21, "Not found", 0),"Rl",_xlfn.XLOOKUP(E9&amp;"|"&amp;B9,
        Calculate_cap_emi_sens!$I$14:$I$21&amp;"|"&amp;Calculate_cap_emi_sens!$L$14:$L$21,
        Calculate_cap_emi_sens!$BH$14:$BH$21, "Not found", 0),"HP",_xlfn.XLOOKUP(E9&amp;"|"&amp;B9,
        Calculate_cap_emi_sens!$I$14:$I$21&amp;"|"&amp;Calculate_cap_emi_sens!$L$14:$L$21,
        Calculate_cap_emi_sens!$BF$14:$BF$21, "Not found", 0),"HPl",_xlfn.XLOOKUP(E9&amp;"|"&amp;B9,
        Calculate_cap_emi_sens!$I$14:$I$21&amp;"|"&amp;Calculate_cap_emi_sens!$L$14:$L$21,
        Calculate_cap_emi_sens!$BI$14:$BI$21, "Not found", 0),"Missing")</f>
        <v>0</v>
      </c>
      <c r="U9" s="5" cm="1">
        <f t="array" ref="U9">_xlfn.SWITCH(F9,"R",_xlfn.XLOOKUP(E9&amp;"|"&amp;B9,
        Calculate_cap_emi_sens!$I$14:$I$21&amp;"|"&amp;Calculate_cap_emi_sens!$L$14:$L$21,
        Calculate_cap_emi_sens!$AX$14:$AX$21, "Not found", 0),"Rb",_xlfn.XLOOKUP(E9&amp;"|"&amp;B9,
        Calculate_cap_emi_sens!$I$14:$I$21&amp;"|"&amp;Calculate_cap_emi_sens!$L$14:$L$21,
        Calculate_cap_emi_sens!$AZ$14:$AZ$21, "Not found", 0),"Rl",_xlfn.XLOOKUP(E9&amp;"|"&amp;B9,
        Calculate_cap_emi_sens!$I$14:$I$21&amp;"|"&amp;Calculate_cap_emi_sens!$L$14:$L$21,
        Calculate_cap_emi_sens!$BA$14:$BA$21, "Not found", 0),"HP",_xlfn.XLOOKUP(E9&amp;"|"&amp;B9,
        Calculate_cap_emi_sens!$I$14:$I$21&amp;"|"&amp;Calculate_cap_emi_sens!$L$14:$L$21,
        Calculate_cap_emi_sens!$AY$14:$AY$21, "Not found", 0),"HPl",_xlfn.XLOOKUP(E9&amp;"|"&amp;B9,
        Calculate_cap_emi_sens!$I$14:$I$21&amp;"|"&amp;Calculate_cap_emi_sens!$L$14:$L$21,
        Calculate_cap_emi_sens!$BB$14:$BB$21, "Not found", 0),"Missing")</f>
        <v>48.778402585003839</v>
      </c>
      <c r="V9" s="5" cm="1">
        <f t="array" ref="V9">_xlfn.SWITCH(F9,"R",_xlfn.XLOOKUP(E9&amp;"|"&amp;B9,
        Calculate_cap_emi_sens!$I$14:$I$21&amp;"|"&amp;Calculate_cap_emi_sens!$L$14:$L$21,
        Calculate_cap_emi_sens!$BE$14:$BE$21, "Not found", 0),"Rb",_xlfn.XLOOKUP(E9&amp;"|"&amp;B9,
        Calculate_cap_emi_sens!$I$14:$I$21&amp;"|"&amp;Calculate_cap_emi_sens!$L$14:$L$21,
        Calculate_cap_emi_sens!$BG$14:$BG$21, "Not found", 0),"Rl",_xlfn.XLOOKUP(E9&amp;"|"&amp;B9,
        Calculate_cap_emi_sens!$I$14:$I$21&amp;"|"&amp;Calculate_cap_emi_sens!$L$14:$L$21,
        Calculate_cap_emi_sens!$BH$14:$BH$21, "Not found", 0),"HP",_xlfn.XLOOKUP(E9&amp;"|"&amp;B9,
        Calculate_cap_emi_sens!$I$14:$I$21&amp;"|"&amp;Calculate_cap_emi_sens!$L$14:$L$21,
        Calculate_cap_emi_sens!$BF$14:$BF$21, "Not found", 0),"HPl",_xlfn.XLOOKUP(E9&amp;"|"&amp;B9,
        Calculate_cap_emi_sens!$I$14:$I$21&amp;"|"&amp;Calculate_cap_emi_sens!$L$14:$L$21,
        Calculate_cap_emi_sens!$BI$14:$BI$21, "Not found", 0),"Missing")</f>
        <v>0</v>
      </c>
    </row>
    <row r="10" spans="1:24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Calculate_cap_emi_sens!$I$14:$I$21&amp;"|"&amp;Calculate_cap_emi_sens!$L$14:$L$21,
        Calculate_cap_emi_sens!$W$14:$W$21, "Not found", 0),"Rb",_xlfn.XLOOKUP(E10&amp;"|"&amp;B10,
        Calculate_cap_emi_sens!$I$14:$I$21&amp;"|"&amp;Calculate_cap_emi_sens!$L$14:$L$21,
        Calculate_cap_emi_sens!$Y$14:$Y$21, "Not found", 0),"Rl",_xlfn.XLOOKUP(E10&amp;"|"&amp;B10,
        Calculate_cap_emi_sens!$I$14:$I$21&amp;"|"&amp;Calculate_cap_emi_sens!$L$14:$L$21,
        Calculate_cap_emi_sens!$Z$14:$Z$21, "Not found", 0),0)</f>
        <v>15.5</v>
      </c>
      <c r="J10" s="5"/>
      <c r="K10" s="5"/>
      <c r="L10" s="5" cm="1">
        <f t="array" ref="L10">_xlfn.SWITCH(F10,"R",_xlfn.XLOOKUP(E10&amp;"|"&amp;B10,
        Calculate_cap_emi_sens!$I$14:$I$21&amp;"|"&amp;Calculate_cap_emi_sens!$L$14:$L$21,
        Calculate_cap_emi_sens!$AC$14:$AC$21, "Not found", 0),"Rb",_xlfn.XLOOKUP(E10&amp;"|"&amp;B10,
        Calculate_cap_emi_sens!$I$14:$I$21&amp;"|"&amp;Calculate_cap_emi_sens!$L$14:$L$21,
        Calculate_cap_emi_sens!$AE$14:$AE$21, "Not found", 0),"Rl",_xlfn.XLOOKUP(E10&amp;"|"&amp;B10,
        Calculate_cap_emi_sens!$I$14:$I$21&amp;"|"&amp;Calculate_cap_emi_sens!$L$14:$L$21,
        Calculate_cap_emi_sens!$AF$14:$AF$21, "Not found", 0),"HP",_xlfn.XLOOKUP(E10&amp;"|"&amp;B10,
        Calculate_cap_emi_sens!$I$14:$I$21&amp;"|"&amp;Calculate_cap_emi_sens!$L$14:$L$21,
        Calculate_cap_emi_sens!$AD$14:$AD$21, "Not found", 0),"HPl",_xlfn.XLOOKUP(E10&amp;"|"&amp;B10,
        Calculate_cap_emi_sens!$I$14:$I$21&amp;"|"&amp;Calculate_cap_emi_sens!$L$14:$L$21,
        Calculate_cap_emi_sens!$AG$14:$AG$21, "Not found", 0),"Missing")</f>
        <v>1510.3991812263889</v>
      </c>
      <c r="M10" s="5"/>
      <c r="N10" s="5"/>
      <c r="O10" s="5"/>
      <c r="P10" s="5"/>
      <c r="Q10" s="5" cm="1">
        <f t="array" ref="Q10">_xlfn.SWITCH(F10,"R",_xlfn.XLOOKUP(E10&amp;"|"&amp;B10,
        Calculate_cap_emi_sens!$I$14:$I$21&amp;"|"&amp;Calculate_cap_emi_sens!$L$14:$L$21,
        Calculate_cap_emi_sens!$AJ$14:$AJ$21, "Not found", 0),"Rb",_xlfn.XLOOKUP(E10&amp;"|"&amp;B10,
        Calculate_cap_emi_sens!$I$14:$I$21&amp;"|"&amp;Calculate_cap_emi_sens!$L$14:$L$21,
        Calculate_cap_emi_sens!$AL$14:$AL$21, "Not found", 0),"Rl",_xlfn.XLOOKUP(E10&amp;"|"&amp;B10,
        Calculate_cap_emi_sens!$I$14:$I$21&amp;"|"&amp;Calculate_cap_emi_sens!$L$14:$L$21,
        Calculate_cap_emi_sens!$AM$14:$AM$21, "Not found", 0),"HP",_xlfn.XLOOKUP(E10&amp;"|"&amp;B10,
        Calculate_cap_emi_sens!$I$14:$I$21&amp;"|"&amp;Calculate_cap_emi_sens!$L$14:$L$21,
        Calculate_cap_emi_sens!$AK$14:$AK$21, "Not found", 0),"HPl",_xlfn.XLOOKUP(E10&amp;"|"&amp;B10,
        Calculate_cap_emi_sens!$I$14:$I$21&amp;"|"&amp;Calculate_cap_emi_sens!$L$14:$L$21,
        Calculate_cap_emi_sens!$AN$14:$AN$21, "Not found", 0),"Missing")</f>
        <v>66.608075633400006</v>
      </c>
      <c r="R10" s="5" cm="1">
        <f t="array" ref="R10">_xlfn.SWITCH(F10,"R",_xlfn.XLOOKUP(E10&amp;"|"&amp;B10,
        Calculate_cap_emi_sens!$I$14:$I$21&amp;"|"&amp;Calculate_cap_emi_sens!$L$14:$L$21,
        Calculate_cap_emi_sens!$AQ$14:$AQ$21, "Not found", 0),"Rb",_xlfn.XLOOKUP(E10&amp;"|"&amp;B10,
        Calculate_cap_emi_sens!$I$14:$I$21&amp;"|"&amp;Calculate_cap_emi_sens!$L$14:$L$21,
        Calculate_cap_emi_sens!$AS$14:$AS$21, "Not found", 0),"Rl",_xlfn.XLOOKUP(E10&amp;"|"&amp;B10,
        Calculate_cap_emi_sens!$I$14:$I$21&amp;"|"&amp;Calculate_cap_emi_sens!$L$14:$L$21,
        Calculate_cap_emi_sens!$AT$14:$AT$21, "Not found", 0),"HP",_xlfn.XLOOKUP(E10&amp;"|"&amp;B10,
        Calculate_cap_emi_sens!$I$14:$I$21&amp;"|"&amp;Calculate_cap_emi_sens!$L$14:$L$21,
        Calculate_cap_emi_sens!$AR$14:$AR$21, "Not found", 0),"HPl",_xlfn.XLOOKUP(E10&amp;"|"&amp;B10,
        Calculate_cap_emi_sens!$I$14:$I$21&amp;"|"&amp;Calculate_cap_emi_sens!$L$14:$L$21,
        Calculate_cap_emi_sens!$AU$14:$AU$21, "Not found", 0),"Missing")</f>
        <v>6.9272475862522533</v>
      </c>
      <c r="S10" s="5" cm="1">
        <f t="array" ref="S10">_xlfn.SWITCH(F10,"R",_xlfn.XLOOKUP(E10&amp;"|"&amp;B10,
        Calculate_cap_emi_sens!$I$14:$I$21&amp;"|"&amp;Calculate_cap_emi_sens!$L$14:$L$21,
        Calculate_cap_emi_sens!$AX$14:$AX$21, "Not found", 0),"Rb",_xlfn.XLOOKUP(E10&amp;"|"&amp;B10,
        Calculate_cap_emi_sens!$I$14:$I$21&amp;"|"&amp;Calculate_cap_emi_sens!$L$14:$L$21,
        Calculate_cap_emi_sens!$AZ$14:$AZ$21, "Not found", 0),"Rl",_xlfn.XLOOKUP(E10&amp;"|"&amp;B10,
        Calculate_cap_emi_sens!$I$14:$I$21&amp;"|"&amp;Calculate_cap_emi_sens!$L$14:$L$21,
        Calculate_cap_emi_sens!$BA$14:$BA$21, "Not found", 0),"HP",_xlfn.XLOOKUP(E10&amp;"|"&amp;B10,
        Calculate_cap_emi_sens!$I$14:$I$21&amp;"|"&amp;Calculate_cap_emi_sens!$L$14:$L$21,
        Calculate_cap_emi_sens!$AY$14:$AY$21, "Not found", 0),"HPl",_xlfn.XLOOKUP(E10&amp;"|"&amp;B10,
        Calculate_cap_emi_sens!$I$14:$I$21&amp;"|"&amp;Calculate_cap_emi_sens!$L$14:$L$21,
        Calculate_cap_emi_sens!$BB$14:$BB$21, "Not found", 0),"Missing")</f>
        <v>78.854137977791325</v>
      </c>
      <c r="T10" s="5" cm="1">
        <f t="array" ref="T10">_xlfn.SWITCH(F10,"R",_xlfn.XLOOKUP(E10&amp;"|"&amp;B10,
        Calculate_cap_emi_sens!$I$14:$I$21&amp;"|"&amp;Calculate_cap_emi_sens!$L$14:$L$21,
        Calculate_cap_emi_sens!$BE$14:$BE$21, "Not found", 0),"Rb",_xlfn.XLOOKUP(E10&amp;"|"&amp;B10,
        Calculate_cap_emi_sens!$I$14:$I$21&amp;"|"&amp;Calculate_cap_emi_sens!$L$14:$L$21,
        Calculate_cap_emi_sens!$BG$14:$BG$21, "Not found", 0),"Rl",_xlfn.XLOOKUP(E10&amp;"|"&amp;B10,
        Calculate_cap_emi_sens!$I$14:$I$21&amp;"|"&amp;Calculate_cap_emi_sens!$L$14:$L$21,
        Calculate_cap_emi_sens!$BH$14:$BH$21, "Not found", 0),"HP",_xlfn.XLOOKUP(E10&amp;"|"&amp;B10,
        Calculate_cap_emi_sens!$I$14:$I$21&amp;"|"&amp;Calculate_cap_emi_sens!$L$14:$L$21,
        Calculate_cap_emi_sens!$BF$14:$BF$21, "Not found", 0),"HPl",_xlfn.XLOOKUP(E10&amp;"|"&amp;B10,
        Calculate_cap_emi_sens!$I$14:$I$21&amp;"|"&amp;Calculate_cap_emi_sens!$L$14:$L$21,
        Calculate_cap_emi_sens!$BI$14:$BI$21, "Not found", 0),"Missing")</f>
        <v>0</v>
      </c>
      <c r="U10" s="5" cm="1">
        <f t="array" ref="U10">_xlfn.SWITCH(F10,"R",_xlfn.XLOOKUP(E10&amp;"|"&amp;B10,
        Calculate_cap_emi_sens!$I$14:$I$21&amp;"|"&amp;Calculate_cap_emi_sens!$L$14:$L$21,
        Calculate_cap_emi_sens!$AX$14:$AX$21, "Not found", 0),"Rb",_xlfn.XLOOKUP(E10&amp;"|"&amp;B10,
        Calculate_cap_emi_sens!$I$14:$I$21&amp;"|"&amp;Calculate_cap_emi_sens!$L$14:$L$21,
        Calculate_cap_emi_sens!$AZ$14:$AZ$21, "Not found", 0),"Rl",_xlfn.XLOOKUP(E10&amp;"|"&amp;B10,
        Calculate_cap_emi_sens!$I$14:$I$21&amp;"|"&amp;Calculate_cap_emi_sens!$L$14:$L$21,
        Calculate_cap_emi_sens!$BA$14:$BA$21, "Not found", 0),"HP",_xlfn.XLOOKUP(E10&amp;"|"&amp;B10,
        Calculate_cap_emi_sens!$I$14:$I$21&amp;"|"&amp;Calculate_cap_emi_sens!$L$14:$L$21,
        Calculate_cap_emi_sens!$AY$14:$AY$21, "Not found", 0),"HPl",_xlfn.XLOOKUP(E10&amp;"|"&amp;B10,
        Calculate_cap_emi_sens!$I$14:$I$21&amp;"|"&amp;Calculate_cap_emi_sens!$L$14:$L$21,
        Calculate_cap_emi_sens!$BB$14:$BB$21, "Not found", 0),"Missing")</f>
        <v>78.854137977791325</v>
      </c>
      <c r="V10" s="5" cm="1">
        <f t="array" ref="V10">_xlfn.SWITCH(F10,"R",_xlfn.XLOOKUP(E10&amp;"|"&amp;B10,
        Calculate_cap_emi_sens!$I$14:$I$21&amp;"|"&amp;Calculate_cap_emi_sens!$L$14:$L$21,
        Calculate_cap_emi_sens!$BE$14:$BE$21, "Not found", 0),"Rb",_xlfn.XLOOKUP(E10&amp;"|"&amp;B10,
        Calculate_cap_emi_sens!$I$14:$I$21&amp;"|"&amp;Calculate_cap_emi_sens!$L$14:$L$21,
        Calculate_cap_emi_sens!$BG$14:$BG$21, "Not found", 0),"Rl",_xlfn.XLOOKUP(E10&amp;"|"&amp;B10,
        Calculate_cap_emi_sens!$I$14:$I$21&amp;"|"&amp;Calculate_cap_emi_sens!$L$14:$L$21,
        Calculate_cap_emi_sens!$BH$14:$BH$21, "Not found", 0),"HP",_xlfn.XLOOKUP(E10&amp;"|"&amp;B10,
        Calculate_cap_emi_sens!$I$14:$I$21&amp;"|"&amp;Calculate_cap_emi_sens!$L$14:$L$21,
        Calculate_cap_emi_sens!$BF$14:$BF$21, "Not found", 0),"HPl",_xlfn.XLOOKUP(E10&amp;"|"&amp;B10,
        Calculate_cap_emi_sens!$I$14:$I$21&amp;"|"&amp;Calculate_cap_emi_sens!$L$14:$L$21,
        Calculate_cap_emi_sens!$BI$14:$BI$21, "Not found", 0),"Missing")</f>
        <v>0</v>
      </c>
    </row>
    <row r="11" spans="1:24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Calculate_cap_emi_sens!$I$14:$I$21&amp;"|"&amp;Calculate_cap_emi_sens!$L$14:$L$21,
        Calculate_cap_emi_sens!$W$14:$W$21, "Not found", 0),"Rb",_xlfn.XLOOKUP(E11&amp;"|"&amp;B11,
        Calculate_cap_emi_sens!$I$14:$I$21&amp;"|"&amp;Calculate_cap_emi_sens!$L$14:$L$21,
        Calculate_cap_emi_sens!$Y$14:$Y$21, "Not found", 0),"Rl",_xlfn.XLOOKUP(E11&amp;"|"&amp;B11,
        Calculate_cap_emi_sens!$I$14:$I$21&amp;"|"&amp;Calculate_cap_emi_sens!$L$14:$L$21,
        Calculate_cap_emi_sens!$Z$14:$Z$21, "Not found", 0),0)</f>
        <v>15.5</v>
      </c>
      <c r="J11" s="5"/>
      <c r="K11" s="5"/>
      <c r="L11" s="5" cm="1">
        <f t="array" ref="L11">_xlfn.SWITCH(F11,"R",_xlfn.XLOOKUP(E11&amp;"|"&amp;B11,
        Calculate_cap_emi_sens!$I$14:$I$21&amp;"|"&amp;Calculate_cap_emi_sens!$L$14:$L$21,
        Calculate_cap_emi_sens!$AC$14:$AC$21, "Not found", 0),"Rb",_xlfn.XLOOKUP(E11&amp;"|"&amp;B11,
        Calculate_cap_emi_sens!$I$14:$I$21&amp;"|"&amp;Calculate_cap_emi_sens!$L$14:$L$21,
        Calculate_cap_emi_sens!$AE$14:$AE$21, "Not found", 0),"Rl",_xlfn.XLOOKUP(E11&amp;"|"&amp;B11,
        Calculate_cap_emi_sens!$I$14:$I$21&amp;"|"&amp;Calculate_cap_emi_sens!$L$14:$L$21,
        Calculate_cap_emi_sens!$AF$14:$AF$21, "Not found", 0),"HP",_xlfn.XLOOKUP(E11&amp;"|"&amp;B11,
        Calculate_cap_emi_sens!$I$14:$I$21&amp;"|"&amp;Calculate_cap_emi_sens!$L$14:$L$21,
        Calculate_cap_emi_sens!$AD$14:$AD$21, "Not found", 0),"HPl",_xlfn.XLOOKUP(E11&amp;"|"&amp;B11,
        Calculate_cap_emi_sens!$I$14:$I$21&amp;"|"&amp;Calculate_cap_emi_sens!$L$14:$L$21,
        Calculate_cap_emi_sens!$AG$14:$AG$21, "Not found", 0),"Missing")</f>
        <v>1510.3991812263889</v>
      </c>
      <c r="M11" s="5"/>
      <c r="N11" s="5"/>
      <c r="O11" s="5"/>
      <c r="P11" s="5"/>
      <c r="Q11" s="5" cm="1">
        <f t="array" ref="Q11">_xlfn.SWITCH(F11,"R",_xlfn.XLOOKUP(E11&amp;"|"&amp;B11,
        Calculate_cap_emi_sens!$I$14:$I$21&amp;"|"&amp;Calculate_cap_emi_sens!$L$14:$L$21,
        Calculate_cap_emi_sens!$AJ$14:$AJ$21, "Not found", 0),"Rb",_xlfn.XLOOKUP(E11&amp;"|"&amp;B11,
        Calculate_cap_emi_sens!$I$14:$I$21&amp;"|"&amp;Calculate_cap_emi_sens!$L$14:$L$21,
        Calculate_cap_emi_sens!$AL$14:$AL$21, "Not found", 0),"Rl",_xlfn.XLOOKUP(E11&amp;"|"&amp;B11,
        Calculate_cap_emi_sens!$I$14:$I$21&amp;"|"&amp;Calculate_cap_emi_sens!$L$14:$L$21,
        Calculate_cap_emi_sens!$AM$14:$AM$21, "Not found", 0),"HP",_xlfn.XLOOKUP(E11&amp;"|"&amp;B11,
        Calculate_cap_emi_sens!$I$14:$I$21&amp;"|"&amp;Calculate_cap_emi_sens!$L$14:$L$21,
        Calculate_cap_emi_sens!$AK$14:$AK$21, "Not found", 0),"HPl",_xlfn.XLOOKUP(E11&amp;"|"&amp;B11,
        Calculate_cap_emi_sens!$I$14:$I$21&amp;"|"&amp;Calculate_cap_emi_sens!$L$14:$L$21,
        Calculate_cap_emi_sens!$AN$14:$AN$21, "Not found", 0),"Missing")</f>
        <v>66.608075633400006</v>
      </c>
      <c r="R11" s="5" cm="1">
        <f t="array" ref="R11">_xlfn.SWITCH(F11,"R",_xlfn.XLOOKUP(E11&amp;"|"&amp;B11,
        Calculate_cap_emi_sens!$I$14:$I$21&amp;"|"&amp;Calculate_cap_emi_sens!$L$14:$L$21,
        Calculate_cap_emi_sens!$AQ$14:$AQ$21, "Not found", 0),"Rb",_xlfn.XLOOKUP(E11&amp;"|"&amp;B11,
        Calculate_cap_emi_sens!$I$14:$I$21&amp;"|"&amp;Calculate_cap_emi_sens!$L$14:$L$21,
        Calculate_cap_emi_sens!$AS$14:$AS$21, "Not found", 0),"Rl",_xlfn.XLOOKUP(E11&amp;"|"&amp;B11,
        Calculate_cap_emi_sens!$I$14:$I$21&amp;"|"&amp;Calculate_cap_emi_sens!$L$14:$L$21,
        Calculate_cap_emi_sens!$AT$14:$AT$21, "Not found", 0),"HP",_xlfn.XLOOKUP(E11&amp;"|"&amp;B11,
        Calculate_cap_emi_sens!$I$14:$I$21&amp;"|"&amp;Calculate_cap_emi_sens!$L$14:$L$21,
        Calculate_cap_emi_sens!$AR$14:$AR$21, "Not found", 0),"HPl",_xlfn.XLOOKUP(E11&amp;"|"&amp;B11,
        Calculate_cap_emi_sens!$I$14:$I$21&amp;"|"&amp;Calculate_cap_emi_sens!$L$14:$L$21,
        Calculate_cap_emi_sens!$AU$14:$AU$21, "Not found", 0),"Missing")</f>
        <v>6.9272475862522533</v>
      </c>
      <c r="S11" s="5" cm="1">
        <f t="array" ref="S11">_xlfn.SWITCH(F11,"R",_xlfn.XLOOKUP(E11&amp;"|"&amp;B11,
        Calculate_cap_emi_sens!$I$14:$I$21&amp;"|"&amp;Calculate_cap_emi_sens!$L$14:$L$21,
        Calculate_cap_emi_sens!$AX$14:$AX$21, "Not found", 0),"Rb",_xlfn.XLOOKUP(E11&amp;"|"&amp;B11,
        Calculate_cap_emi_sens!$I$14:$I$21&amp;"|"&amp;Calculate_cap_emi_sens!$L$14:$L$21,
        Calculate_cap_emi_sens!$AZ$14:$AZ$21, "Not found", 0),"Rl",_xlfn.XLOOKUP(E11&amp;"|"&amp;B11,
        Calculate_cap_emi_sens!$I$14:$I$21&amp;"|"&amp;Calculate_cap_emi_sens!$L$14:$L$21,
        Calculate_cap_emi_sens!$BA$14:$BA$21, "Not found", 0),"HP",_xlfn.XLOOKUP(E11&amp;"|"&amp;B11,
        Calculate_cap_emi_sens!$I$14:$I$21&amp;"|"&amp;Calculate_cap_emi_sens!$L$14:$L$21,
        Calculate_cap_emi_sens!$AY$14:$AY$21, "Not found", 0),"HPl",_xlfn.XLOOKUP(E11&amp;"|"&amp;B11,
        Calculate_cap_emi_sens!$I$14:$I$21&amp;"|"&amp;Calculate_cap_emi_sens!$L$14:$L$21,
        Calculate_cap_emi_sens!$BB$14:$BB$21, "Not found", 0),"Missing")</f>
        <v>78.854137977791325</v>
      </c>
      <c r="T11" s="5" cm="1">
        <f t="array" ref="T11">_xlfn.SWITCH(F11,"R",_xlfn.XLOOKUP(E11&amp;"|"&amp;B11,
        Calculate_cap_emi_sens!$I$14:$I$21&amp;"|"&amp;Calculate_cap_emi_sens!$L$14:$L$21,
        Calculate_cap_emi_sens!$BE$14:$BE$21, "Not found", 0),"Rb",_xlfn.XLOOKUP(E11&amp;"|"&amp;B11,
        Calculate_cap_emi_sens!$I$14:$I$21&amp;"|"&amp;Calculate_cap_emi_sens!$L$14:$L$21,
        Calculate_cap_emi_sens!$BG$14:$BG$21, "Not found", 0),"Rl",_xlfn.XLOOKUP(E11&amp;"|"&amp;B11,
        Calculate_cap_emi_sens!$I$14:$I$21&amp;"|"&amp;Calculate_cap_emi_sens!$L$14:$L$21,
        Calculate_cap_emi_sens!$BH$14:$BH$21, "Not found", 0),"HP",_xlfn.XLOOKUP(E11&amp;"|"&amp;B11,
        Calculate_cap_emi_sens!$I$14:$I$21&amp;"|"&amp;Calculate_cap_emi_sens!$L$14:$L$21,
        Calculate_cap_emi_sens!$BF$14:$BF$21, "Not found", 0),"HPl",_xlfn.XLOOKUP(E11&amp;"|"&amp;B11,
        Calculate_cap_emi_sens!$I$14:$I$21&amp;"|"&amp;Calculate_cap_emi_sens!$L$14:$L$21,
        Calculate_cap_emi_sens!$BI$14:$BI$21, "Not found", 0),"Missing")</f>
        <v>0</v>
      </c>
      <c r="U11" s="5" cm="1">
        <f t="array" ref="U11">_xlfn.SWITCH(F11,"R",_xlfn.XLOOKUP(E11&amp;"|"&amp;B11,
        Calculate_cap_emi_sens!$I$14:$I$21&amp;"|"&amp;Calculate_cap_emi_sens!$L$14:$L$21,
        Calculate_cap_emi_sens!$AX$14:$AX$21, "Not found", 0),"Rb",_xlfn.XLOOKUP(E11&amp;"|"&amp;B11,
        Calculate_cap_emi_sens!$I$14:$I$21&amp;"|"&amp;Calculate_cap_emi_sens!$L$14:$L$21,
        Calculate_cap_emi_sens!$AZ$14:$AZ$21, "Not found", 0),"Rl",_xlfn.XLOOKUP(E11&amp;"|"&amp;B11,
        Calculate_cap_emi_sens!$I$14:$I$21&amp;"|"&amp;Calculate_cap_emi_sens!$L$14:$L$21,
        Calculate_cap_emi_sens!$BA$14:$BA$21, "Not found", 0),"HP",_xlfn.XLOOKUP(E11&amp;"|"&amp;B11,
        Calculate_cap_emi_sens!$I$14:$I$21&amp;"|"&amp;Calculate_cap_emi_sens!$L$14:$L$21,
        Calculate_cap_emi_sens!$AY$14:$AY$21, "Not found", 0),"HPl",_xlfn.XLOOKUP(E11&amp;"|"&amp;B11,
        Calculate_cap_emi_sens!$I$14:$I$21&amp;"|"&amp;Calculate_cap_emi_sens!$L$14:$L$21,
        Calculate_cap_emi_sens!$BB$14:$BB$21, "Not found", 0),"Missing")</f>
        <v>78.854137977791325</v>
      </c>
      <c r="V11" s="5" cm="1">
        <f t="array" ref="V11">_xlfn.SWITCH(F11,"R",_xlfn.XLOOKUP(E11&amp;"|"&amp;B11,
        Calculate_cap_emi_sens!$I$14:$I$21&amp;"|"&amp;Calculate_cap_emi_sens!$L$14:$L$21,
        Calculate_cap_emi_sens!$BE$14:$BE$21, "Not found", 0),"Rb",_xlfn.XLOOKUP(E11&amp;"|"&amp;B11,
        Calculate_cap_emi_sens!$I$14:$I$21&amp;"|"&amp;Calculate_cap_emi_sens!$L$14:$L$21,
        Calculate_cap_emi_sens!$BG$14:$BG$21, "Not found", 0),"Rl",_xlfn.XLOOKUP(E11&amp;"|"&amp;B11,
        Calculate_cap_emi_sens!$I$14:$I$21&amp;"|"&amp;Calculate_cap_emi_sens!$L$14:$L$21,
        Calculate_cap_emi_sens!$BH$14:$BH$21, "Not found", 0),"HP",_xlfn.XLOOKUP(E11&amp;"|"&amp;B11,
        Calculate_cap_emi_sens!$I$14:$I$21&amp;"|"&amp;Calculate_cap_emi_sens!$L$14:$L$21,
        Calculate_cap_emi_sens!$BF$14:$BF$21, "Not found", 0),"HPl",_xlfn.XLOOKUP(E11&amp;"|"&amp;B11,
        Calculate_cap_emi_sens!$I$14:$I$21&amp;"|"&amp;Calculate_cap_emi_sens!$L$14:$L$21,
        Calculate_cap_emi_sens!$BI$14:$BI$21, "Not found", 0),"Missing")</f>
        <v>0</v>
      </c>
    </row>
    <row r="12" spans="1:24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Calculate_cap_emi_sens!$I$14:$I$21&amp;"|"&amp;Calculate_cap_emi_sens!$L$14:$L$21,
        Calculate_cap_emi_sens!$W$14:$W$21, "Not found", 0),"Rb",_xlfn.XLOOKUP(E12&amp;"|"&amp;B12,
        Calculate_cap_emi_sens!$I$14:$I$21&amp;"|"&amp;Calculate_cap_emi_sens!$L$14:$L$21,
        Calculate_cap_emi_sens!$Y$14:$Y$21, "Not found", 0),"Rl",_xlfn.XLOOKUP(E12&amp;"|"&amp;B12,
        Calculate_cap_emi_sens!$I$14:$I$21&amp;"|"&amp;Calculate_cap_emi_sens!$L$14:$L$21,
        Calculate_cap_emi_sens!$Z$14:$Z$21, "Not found", 0),0)</f>
        <v>8.5</v>
      </c>
      <c r="J12" s="5"/>
      <c r="K12" s="5"/>
      <c r="L12" s="5" cm="1">
        <f t="array" ref="L12">_xlfn.SWITCH(F12,"R",_xlfn.XLOOKUP(E12&amp;"|"&amp;B12,
        Calculate_cap_emi_sens!$I$14:$I$21&amp;"|"&amp;Calculate_cap_emi_sens!$L$14:$L$21,
        Calculate_cap_emi_sens!$AC$14:$AC$21, "Not found", 0),"Rb",_xlfn.XLOOKUP(E12&amp;"|"&amp;B12,
        Calculate_cap_emi_sens!$I$14:$I$21&amp;"|"&amp;Calculate_cap_emi_sens!$L$14:$L$21,
        Calculate_cap_emi_sens!$AE$14:$AE$21, "Not found", 0),"Rl",_xlfn.XLOOKUP(E12&amp;"|"&amp;B12,
        Calculate_cap_emi_sens!$I$14:$I$21&amp;"|"&amp;Calculate_cap_emi_sens!$L$14:$L$21,
        Calculate_cap_emi_sens!$AF$14:$AF$21, "Not found", 0),"HP",_xlfn.XLOOKUP(E12&amp;"|"&amp;B12,
        Calculate_cap_emi_sens!$I$14:$I$21&amp;"|"&amp;Calculate_cap_emi_sens!$L$14:$L$21,
        Calculate_cap_emi_sens!$AD$14:$AD$21, "Not found", 0),"HPl",_xlfn.XLOOKUP(E12&amp;"|"&amp;B12,
        Calculate_cap_emi_sens!$I$14:$I$21&amp;"|"&amp;Calculate_cap_emi_sens!$L$14:$L$21,
        Calculate_cap_emi_sens!$AG$14:$AG$21, "Not found", 0),"Missing")</f>
        <v>911.69919049215139</v>
      </c>
      <c r="M12" s="5"/>
      <c r="N12" s="5"/>
      <c r="O12" s="5"/>
      <c r="P12" s="5"/>
      <c r="Q12" s="5" cm="1">
        <f t="array" ref="Q12">_xlfn.SWITCH(F12,"R",_xlfn.XLOOKUP(E12&amp;"|"&amp;B12,
        Calculate_cap_emi_sens!$I$14:$I$21&amp;"|"&amp;Calculate_cap_emi_sens!$L$14:$L$21,
        Calculate_cap_emi_sens!$AJ$14:$AJ$21, "Not found", 0),"Rb",_xlfn.XLOOKUP(E12&amp;"|"&amp;B12,
        Calculate_cap_emi_sens!$I$14:$I$21&amp;"|"&amp;Calculate_cap_emi_sens!$L$14:$L$21,
        Calculate_cap_emi_sens!$AL$14:$AL$21, "Not found", 0),"Rl",_xlfn.XLOOKUP(E12&amp;"|"&amp;B12,
        Calculate_cap_emi_sens!$I$14:$I$21&amp;"|"&amp;Calculate_cap_emi_sens!$L$14:$L$21,
        Calculate_cap_emi_sens!$AM$14:$AM$21, "Not found", 0),"HP",_xlfn.XLOOKUP(E12&amp;"|"&amp;B12,
        Calculate_cap_emi_sens!$I$14:$I$21&amp;"|"&amp;Calculate_cap_emi_sens!$L$14:$L$21,
        Calculate_cap_emi_sens!$AK$14:$AK$21, "Not found", 0),"HPl",_xlfn.XLOOKUP(E12&amp;"|"&amp;B12,
        Calculate_cap_emi_sens!$I$14:$I$21&amp;"|"&amp;Calculate_cap_emi_sens!$L$14:$L$21,
        Calculate_cap_emi_sens!$AN$14:$AN$21, "Not found", 0),"Missing")</f>
        <v>38.89839479029412</v>
      </c>
      <c r="R12" s="5" cm="1">
        <f t="array" ref="R12">_xlfn.SWITCH(F12,"R",_xlfn.XLOOKUP(E12&amp;"|"&amp;B12,
        Calculate_cap_emi_sens!$I$14:$I$21&amp;"|"&amp;Calculate_cap_emi_sens!$L$14:$L$21,
        Calculate_cap_emi_sens!$AQ$14:$AQ$21, "Not found", 0),"Rb",_xlfn.XLOOKUP(E12&amp;"|"&amp;B12,
        Calculate_cap_emi_sens!$I$14:$I$21&amp;"|"&amp;Calculate_cap_emi_sens!$L$14:$L$21,
        Calculate_cap_emi_sens!$AS$14:$AS$21, "Not found", 0),"Rl",_xlfn.XLOOKUP(E12&amp;"|"&amp;B12,
        Calculate_cap_emi_sens!$I$14:$I$21&amp;"|"&amp;Calculate_cap_emi_sens!$L$14:$L$21,
        Calculate_cap_emi_sens!$AT$14:$AT$21, "Not found", 0),"HP",_xlfn.XLOOKUP(E12&amp;"|"&amp;B12,
        Calculate_cap_emi_sens!$I$14:$I$21&amp;"|"&amp;Calculate_cap_emi_sens!$L$14:$L$21,
        Calculate_cap_emi_sens!$AR$14:$AR$21, "Not found", 0),"HPl",_xlfn.XLOOKUP(E12&amp;"|"&amp;B12,
        Calculate_cap_emi_sens!$I$14:$I$21&amp;"|"&amp;Calculate_cap_emi_sens!$L$14:$L$21,
        Calculate_cap_emi_sens!$AU$14:$AU$21, "Not found", 0),"Missing")</f>
        <v>4.4000985216968802</v>
      </c>
      <c r="S12" s="5" cm="1">
        <f t="array" ref="S12">_xlfn.SWITCH(F12,"R",_xlfn.XLOOKUP(E12&amp;"|"&amp;B12,
        Calculate_cap_emi_sens!$I$14:$I$21&amp;"|"&amp;Calculate_cap_emi_sens!$L$14:$L$21,
        Calculate_cap_emi_sens!$AX$14:$AX$21, "Not found", 0),"Rb",_xlfn.XLOOKUP(E12&amp;"|"&amp;B12,
        Calculate_cap_emi_sens!$I$14:$I$21&amp;"|"&amp;Calculate_cap_emi_sens!$L$14:$L$21,
        Calculate_cap_emi_sens!$AZ$14:$AZ$21, "Not found", 0),"Rl",_xlfn.XLOOKUP(E12&amp;"|"&amp;B12,
        Calculate_cap_emi_sens!$I$14:$I$21&amp;"|"&amp;Calculate_cap_emi_sens!$L$14:$L$21,
        Calculate_cap_emi_sens!$BA$14:$BA$21, "Not found", 0),"HP",_xlfn.XLOOKUP(E12&amp;"|"&amp;B12,
        Calculate_cap_emi_sens!$I$14:$I$21&amp;"|"&amp;Calculate_cap_emi_sens!$L$14:$L$21,
        Calculate_cap_emi_sens!$AY$14:$AY$21, "Not found", 0),"HPl",_xlfn.XLOOKUP(E12&amp;"|"&amp;B12,
        Calculate_cap_emi_sens!$I$14:$I$21&amp;"|"&amp;Calculate_cap_emi_sens!$L$14:$L$21,
        Calculate_cap_emi_sens!$BB$14:$BB$21, "Not found", 0),"Missing")</f>
        <v>46.096994233243443</v>
      </c>
      <c r="T12" s="5" cm="1">
        <f t="array" ref="T12">_xlfn.SWITCH(F12,"R",_xlfn.XLOOKUP(E12&amp;"|"&amp;B12,
        Calculate_cap_emi_sens!$I$14:$I$21&amp;"|"&amp;Calculate_cap_emi_sens!$L$14:$L$21,
        Calculate_cap_emi_sens!$BE$14:$BE$21, "Not found", 0),"Rb",_xlfn.XLOOKUP(E12&amp;"|"&amp;B12,
        Calculate_cap_emi_sens!$I$14:$I$21&amp;"|"&amp;Calculate_cap_emi_sens!$L$14:$L$21,
        Calculate_cap_emi_sens!$BG$14:$BG$21, "Not found", 0),"Rl",_xlfn.XLOOKUP(E12&amp;"|"&amp;B12,
        Calculate_cap_emi_sens!$I$14:$I$21&amp;"|"&amp;Calculate_cap_emi_sens!$L$14:$L$21,
        Calculate_cap_emi_sens!$BH$14:$BH$21, "Not found", 0),"HP",_xlfn.XLOOKUP(E12&amp;"|"&amp;B12,
        Calculate_cap_emi_sens!$I$14:$I$21&amp;"|"&amp;Calculate_cap_emi_sens!$L$14:$L$21,
        Calculate_cap_emi_sens!$BF$14:$BF$21, "Not found", 0),"HPl",_xlfn.XLOOKUP(E12&amp;"|"&amp;B12,
        Calculate_cap_emi_sens!$I$14:$I$21&amp;"|"&amp;Calculate_cap_emi_sens!$L$14:$L$21,
        Calculate_cap_emi_sens!$BI$14:$BI$21, "Not found", 0),"Missing")</f>
        <v>0</v>
      </c>
      <c r="U12" s="5" cm="1">
        <f t="array" ref="U12">_xlfn.SWITCH(F12,"R",_xlfn.XLOOKUP(E12&amp;"|"&amp;B12,
        Calculate_cap_emi_sens!$I$14:$I$21&amp;"|"&amp;Calculate_cap_emi_sens!$L$14:$L$21,
        Calculate_cap_emi_sens!$AX$14:$AX$21, "Not found", 0),"Rb",_xlfn.XLOOKUP(E12&amp;"|"&amp;B12,
        Calculate_cap_emi_sens!$I$14:$I$21&amp;"|"&amp;Calculate_cap_emi_sens!$L$14:$L$21,
        Calculate_cap_emi_sens!$AZ$14:$AZ$21, "Not found", 0),"Rl",_xlfn.XLOOKUP(E12&amp;"|"&amp;B12,
        Calculate_cap_emi_sens!$I$14:$I$21&amp;"|"&amp;Calculate_cap_emi_sens!$L$14:$L$21,
        Calculate_cap_emi_sens!$BA$14:$BA$21, "Not found", 0),"HP",_xlfn.XLOOKUP(E12&amp;"|"&amp;B12,
        Calculate_cap_emi_sens!$I$14:$I$21&amp;"|"&amp;Calculate_cap_emi_sens!$L$14:$L$21,
        Calculate_cap_emi_sens!$AY$14:$AY$21, "Not found", 0),"HPl",_xlfn.XLOOKUP(E12&amp;"|"&amp;B12,
        Calculate_cap_emi_sens!$I$14:$I$21&amp;"|"&amp;Calculate_cap_emi_sens!$L$14:$L$21,
        Calculate_cap_emi_sens!$BB$14:$BB$21, "Not found", 0),"Missing")</f>
        <v>46.096994233243443</v>
      </c>
      <c r="V12" s="5" cm="1">
        <f t="array" ref="V12">_xlfn.SWITCH(F12,"R",_xlfn.XLOOKUP(E12&amp;"|"&amp;B12,
        Calculate_cap_emi_sens!$I$14:$I$21&amp;"|"&amp;Calculate_cap_emi_sens!$L$14:$L$21,
        Calculate_cap_emi_sens!$BE$14:$BE$21, "Not found", 0),"Rb",_xlfn.XLOOKUP(E12&amp;"|"&amp;B12,
        Calculate_cap_emi_sens!$I$14:$I$21&amp;"|"&amp;Calculate_cap_emi_sens!$L$14:$L$21,
        Calculate_cap_emi_sens!$BG$14:$BG$21, "Not found", 0),"Rl",_xlfn.XLOOKUP(E12&amp;"|"&amp;B12,
        Calculate_cap_emi_sens!$I$14:$I$21&amp;"|"&amp;Calculate_cap_emi_sens!$L$14:$L$21,
        Calculate_cap_emi_sens!$BH$14:$BH$21, "Not found", 0),"HP",_xlfn.XLOOKUP(E12&amp;"|"&amp;B12,
        Calculate_cap_emi_sens!$I$14:$I$21&amp;"|"&amp;Calculate_cap_emi_sens!$L$14:$L$21,
        Calculate_cap_emi_sens!$BF$14:$BF$21, "Not found", 0),"HPl",_xlfn.XLOOKUP(E12&amp;"|"&amp;B12,
        Calculate_cap_emi_sens!$I$14:$I$21&amp;"|"&amp;Calculate_cap_emi_sens!$L$14:$L$21,
        Calculate_cap_emi_sens!$BI$14:$BI$21, "Not found", 0),"Missing")</f>
        <v>0</v>
      </c>
    </row>
    <row r="13" spans="1:24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Calculate_cap_emi_sens!$I$14:$I$21&amp;"|"&amp;Calculate_cap_emi_sens!$L$14:$L$21,
        Calculate_cap_emi_sens!$W$14:$W$21, "Not found", 0),"Rb",_xlfn.XLOOKUP(E13&amp;"|"&amp;B13,
        Calculate_cap_emi_sens!$I$14:$I$21&amp;"|"&amp;Calculate_cap_emi_sens!$L$14:$L$21,
        Calculate_cap_emi_sens!$Y$14:$Y$21, "Not found", 0),"Rl",_xlfn.XLOOKUP(E13&amp;"|"&amp;B13,
        Calculate_cap_emi_sens!$I$14:$I$21&amp;"|"&amp;Calculate_cap_emi_sens!$L$14:$L$21,
        Calculate_cap_emi_sens!$Z$14:$Z$21, "Not found", 0),0)</f>
        <v>8.5</v>
      </c>
      <c r="J13" s="5"/>
      <c r="K13" s="5"/>
      <c r="L13" s="5" cm="1">
        <f t="array" ref="L13">_xlfn.SWITCH(F13,"R",_xlfn.XLOOKUP(E13&amp;"|"&amp;B13,
        Calculate_cap_emi_sens!$I$14:$I$21&amp;"|"&amp;Calculate_cap_emi_sens!$L$14:$L$21,
        Calculate_cap_emi_sens!$AC$14:$AC$21, "Not found", 0),"Rb",_xlfn.XLOOKUP(E13&amp;"|"&amp;B13,
        Calculate_cap_emi_sens!$I$14:$I$21&amp;"|"&amp;Calculate_cap_emi_sens!$L$14:$L$21,
        Calculate_cap_emi_sens!$AE$14:$AE$21, "Not found", 0),"Rl",_xlfn.XLOOKUP(E13&amp;"|"&amp;B13,
        Calculate_cap_emi_sens!$I$14:$I$21&amp;"|"&amp;Calculate_cap_emi_sens!$L$14:$L$21,
        Calculate_cap_emi_sens!$AF$14:$AF$21, "Not found", 0),"HP",_xlfn.XLOOKUP(E13&amp;"|"&amp;B13,
        Calculate_cap_emi_sens!$I$14:$I$21&amp;"|"&amp;Calculate_cap_emi_sens!$L$14:$L$21,
        Calculate_cap_emi_sens!$AD$14:$AD$21, "Not found", 0),"HPl",_xlfn.XLOOKUP(E13&amp;"|"&amp;B13,
        Calculate_cap_emi_sens!$I$14:$I$21&amp;"|"&amp;Calculate_cap_emi_sens!$L$14:$L$21,
        Calculate_cap_emi_sens!$AG$14:$AG$21, "Not found", 0),"Missing")</f>
        <v>911.69919049215139</v>
      </c>
      <c r="M13" s="5"/>
      <c r="N13" s="5"/>
      <c r="O13" s="5"/>
      <c r="P13" s="5"/>
      <c r="Q13" s="5" cm="1">
        <f t="array" ref="Q13">_xlfn.SWITCH(F13,"R",_xlfn.XLOOKUP(E13&amp;"|"&amp;B13,
        Calculate_cap_emi_sens!$I$14:$I$21&amp;"|"&amp;Calculate_cap_emi_sens!$L$14:$L$21,
        Calculate_cap_emi_sens!$AJ$14:$AJ$21, "Not found", 0),"Rb",_xlfn.XLOOKUP(E13&amp;"|"&amp;B13,
        Calculate_cap_emi_sens!$I$14:$I$21&amp;"|"&amp;Calculate_cap_emi_sens!$L$14:$L$21,
        Calculate_cap_emi_sens!$AL$14:$AL$21, "Not found", 0),"Rl",_xlfn.XLOOKUP(E13&amp;"|"&amp;B13,
        Calculate_cap_emi_sens!$I$14:$I$21&amp;"|"&amp;Calculate_cap_emi_sens!$L$14:$L$21,
        Calculate_cap_emi_sens!$AM$14:$AM$21, "Not found", 0),"HP",_xlfn.XLOOKUP(E13&amp;"|"&amp;B13,
        Calculate_cap_emi_sens!$I$14:$I$21&amp;"|"&amp;Calculate_cap_emi_sens!$L$14:$L$21,
        Calculate_cap_emi_sens!$AK$14:$AK$21, "Not found", 0),"HPl",_xlfn.XLOOKUP(E13&amp;"|"&amp;B13,
        Calculate_cap_emi_sens!$I$14:$I$21&amp;"|"&amp;Calculate_cap_emi_sens!$L$14:$L$21,
        Calculate_cap_emi_sens!$AN$14:$AN$21, "Not found", 0),"Missing")</f>
        <v>38.89839479029412</v>
      </c>
      <c r="R13" s="5" cm="1">
        <f t="array" ref="R13">_xlfn.SWITCH(F13,"R",_xlfn.XLOOKUP(E13&amp;"|"&amp;B13,
        Calculate_cap_emi_sens!$I$14:$I$21&amp;"|"&amp;Calculate_cap_emi_sens!$L$14:$L$21,
        Calculate_cap_emi_sens!$AQ$14:$AQ$21, "Not found", 0),"Rb",_xlfn.XLOOKUP(E13&amp;"|"&amp;B13,
        Calculate_cap_emi_sens!$I$14:$I$21&amp;"|"&amp;Calculate_cap_emi_sens!$L$14:$L$21,
        Calculate_cap_emi_sens!$AS$14:$AS$21, "Not found", 0),"Rl",_xlfn.XLOOKUP(E13&amp;"|"&amp;B13,
        Calculate_cap_emi_sens!$I$14:$I$21&amp;"|"&amp;Calculate_cap_emi_sens!$L$14:$L$21,
        Calculate_cap_emi_sens!$AT$14:$AT$21, "Not found", 0),"HP",_xlfn.XLOOKUP(E13&amp;"|"&amp;B13,
        Calculate_cap_emi_sens!$I$14:$I$21&amp;"|"&amp;Calculate_cap_emi_sens!$L$14:$L$21,
        Calculate_cap_emi_sens!$AR$14:$AR$21, "Not found", 0),"HPl",_xlfn.XLOOKUP(E13&amp;"|"&amp;B13,
        Calculate_cap_emi_sens!$I$14:$I$21&amp;"|"&amp;Calculate_cap_emi_sens!$L$14:$L$21,
        Calculate_cap_emi_sens!$AU$14:$AU$21, "Not found", 0),"Missing")</f>
        <v>4.4000985216968802</v>
      </c>
      <c r="S13" s="5" cm="1">
        <f t="array" ref="S13">_xlfn.SWITCH(F13,"R",_xlfn.XLOOKUP(E13&amp;"|"&amp;B13,
        Calculate_cap_emi_sens!$I$14:$I$21&amp;"|"&amp;Calculate_cap_emi_sens!$L$14:$L$21,
        Calculate_cap_emi_sens!$AX$14:$AX$21, "Not found", 0),"Rb",_xlfn.XLOOKUP(E13&amp;"|"&amp;B13,
        Calculate_cap_emi_sens!$I$14:$I$21&amp;"|"&amp;Calculate_cap_emi_sens!$L$14:$L$21,
        Calculate_cap_emi_sens!$AZ$14:$AZ$21, "Not found", 0),"Rl",_xlfn.XLOOKUP(E13&amp;"|"&amp;B13,
        Calculate_cap_emi_sens!$I$14:$I$21&amp;"|"&amp;Calculate_cap_emi_sens!$L$14:$L$21,
        Calculate_cap_emi_sens!$BA$14:$BA$21, "Not found", 0),"HP",_xlfn.XLOOKUP(E13&amp;"|"&amp;B13,
        Calculate_cap_emi_sens!$I$14:$I$21&amp;"|"&amp;Calculate_cap_emi_sens!$L$14:$L$21,
        Calculate_cap_emi_sens!$AY$14:$AY$21, "Not found", 0),"HPl",_xlfn.XLOOKUP(E13&amp;"|"&amp;B13,
        Calculate_cap_emi_sens!$I$14:$I$21&amp;"|"&amp;Calculate_cap_emi_sens!$L$14:$L$21,
        Calculate_cap_emi_sens!$BB$14:$BB$21, "Not found", 0),"Missing")</f>
        <v>46.096994233243443</v>
      </c>
      <c r="T13" s="5" cm="1">
        <f t="array" ref="T13">_xlfn.SWITCH(F13,"R",_xlfn.XLOOKUP(E13&amp;"|"&amp;B13,
        Calculate_cap_emi_sens!$I$14:$I$21&amp;"|"&amp;Calculate_cap_emi_sens!$L$14:$L$21,
        Calculate_cap_emi_sens!$BE$14:$BE$21, "Not found", 0),"Rb",_xlfn.XLOOKUP(E13&amp;"|"&amp;B13,
        Calculate_cap_emi_sens!$I$14:$I$21&amp;"|"&amp;Calculate_cap_emi_sens!$L$14:$L$21,
        Calculate_cap_emi_sens!$BG$14:$BG$21, "Not found", 0),"Rl",_xlfn.XLOOKUP(E13&amp;"|"&amp;B13,
        Calculate_cap_emi_sens!$I$14:$I$21&amp;"|"&amp;Calculate_cap_emi_sens!$L$14:$L$21,
        Calculate_cap_emi_sens!$BH$14:$BH$21, "Not found", 0),"HP",_xlfn.XLOOKUP(E13&amp;"|"&amp;B13,
        Calculate_cap_emi_sens!$I$14:$I$21&amp;"|"&amp;Calculate_cap_emi_sens!$L$14:$L$21,
        Calculate_cap_emi_sens!$BF$14:$BF$21, "Not found", 0),"HPl",_xlfn.XLOOKUP(E13&amp;"|"&amp;B13,
        Calculate_cap_emi_sens!$I$14:$I$21&amp;"|"&amp;Calculate_cap_emi_sens!$L$14:$L$21,
        Calculate_cap_emi_sens!$BI$14:$BI$21, "Not found", 0),"Missing")</f>
        <v>0</v>
      </c>
      <c r="U13" s="5" cm="1">
        <f t="array" ref="U13">_xlfn.SWITCH(F13,"R",_xlfn.XLOOKUP(E13&amp;"|"&amp;B13,
        Calculate_cap_emi_sens!$I$14:$I$21&amp;"|"&amp;Calculate_cap_emi_sens!$L$14:$L$21,
        Calculate_cap_emi_sens!$AX$14:$AX$21, "Not found", 0),"Rb",_xlfn.XLOOKUP(E13&amp;"|"&amp;B13,
        Calculate_cap_emi_sens!$I$14:$I$21&amp;"|"&amp;Calculate_cap_emi_sens!$L$14:$L$21,
        Calculate_cap_emi_sens!$AZ$14:$AZ$21, "Not found", 0),"Rl",_xlfn.XLOOKUP(E13&amp;"|"&amp;B13,
        Calculate_cap_emi_sens!$I$14:$I$21&amp;"|"&amp;Calculate_cap_emi_sens!$L$14:$L$21,
        Calculate_cap_emi_sens!$BA$14:$BA$21, "Not found", 0),"HP",_xlfn.XLOOKUP(E13&amp;"|"&amp;B13,
        Calculate_cap_emi_sens!$I$14:$I$21&amp;"|"&amp;Calculate_cap_emi_sens!$L$14:$L$21,
        Calculate_cap_emi_sens!$AY$14:$AY$21, "Not found", 0),"HPl",_xlfn.XLOOKUP(E13&amp;"|"&amp;B13,
        Calculate_cap_emi_sens!$I$14:$I$21&amp;"|"&amp;Calculate_cap_emi_sens!$L$14:$L$21,
        Calculate_cap_emi_sens!$BB$14:$BB$21, "Not found", 0),"Missing")</f>
        <v>46.096994233243443</v>
      </c>
      <c r="V13" s="5" cm="1">
        <f t="array" ref="V13">_xlfn.SWITCH(F13,"R",_xlfn.XLOOKUP(E13&amp;"|"&amp;B13,
        Calculate_cap_emi_sens!$I$14:$I$21&amp;"|"&amp;Calculate_cap_emi_sens!$L$14:$L$21,
        Calculate_cap_emi_sens!$BE$14:$BE$21, "Not found", 0),"Rb",_xlfn.XLOOKUP(E13&amp;"|"&amp;B13,
        Calculate_cap_emi_sens!$I$14:$I$21&amp;"|"&amp;Calculate_cap_emi_sens!$L$14:$L$21,
        Calculate_cap_emi_sens!$BG$14:$BG$21, "Not found", 0),"Rl",_xlfn.XLOOKUP(E13&amp;"|"&amp;B13,
        Calculate_cap_emi_sens!$I$14:$I$21&amp;"|"&amp;Calculate_cap_emi_sens!$L$14:$L$21,
        Calculate_cap_emi_sens!$BH$14:$BH$21, "Not found", 0),"HP",_xlfn.XLOOKUP(E13&amp;"|"&amp;B13,
        Calculate_cap_emi_sens!$I$14:$I$21&amp;"|"&amp;Calculate_cap_emi_sens!$L$14:$L$21,
        Calculate_cap_emi_sens!$BF$14:$BF$21, "Not found", 0),"HPl",_xlfn.XLOOKUP(E13&amp;"|"&amp;B13,
        Calculate_cap_emi_sens!$I$14:$I$21&amp;"|"&amp;Calculate_cap_emi_sens!$L$14:$L$21,
        Calculate_cap_emi_sens!$BI$14:$BI$21, "Not found", 0),"Missing")</f>
        <v>0</v>
      </c>
    </row>
    <row r="14" spans="1:24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Calculate_cap_emi_sens!$I$14:$I$21&amp;"|"&amp;Calculate_cap_emi_sens!$L$14:$L$21,
        Calculate_cap_emi_sens!$W$14:$W$21, "Not found", 0),"Rb",_xlfn.XLOOKUP(E14&amp;"|"&amp;B14,
        Calculate_cap_emi_sens!$I$14:$I$21&amp;"|"&amp;Calculate_cap_emi_sens!$L$14:$L$21,
        Calculate_cap_emi_sens!$Y$14:$Y$21, "Not found", 0),"Rl",_xlfn.XLOOKUP(E14&amp;"|"&amp;B14,
        Calculate_cap_emi_sens!$I$14:$I$21&amp;"|"&amp;Calculate_cap_emi_sens!$L$14:$L$21,
        Calculate_cap_emi_sens!$Z$14:$Z$21, "Not found", 0),0)</f>
        <v>15.5</v>
      </c>
      <c r="J14" s="5"/>
      <c r="K14" s="5"/>
      <c r="L14" s="5" cm="1">
        <f t="array" ref="L14">_xlfn.SWITCH(F14,"R",_xlfn.XLOOKUP(E14&amp;"|"&amp;B14,
        Calculate_cap_emi_sens!$I$14:$I$21&amp;"|"&amp;Calculate_cap_emi_sens!$L$14:$L$21,
        Calculate_cap_emi_sens!$AC$14:$AC$21, "Not found", 0),"Rb",_xlfn.XLOOKUP(E14&amp;"|"&amp;B14,
        Calculate_cap_emi_sens!$I$14:$I$21&amp;"|"&amp;Calculate_cap_emi_sens!$L$14:$L$21,
        Calculate_cap_emi_sens!$AE$14:$AE$21, "Not found", 0),"Rl",_xlfn.XLOOKUP(E14&amp;"|"&amp;B14,
        Calculate_cap_emi_sens!$I$14:$I$21&amp;"|"&amp;Calculate_cap_emi_sens!$L$14:$L$21,
        Calculate_cap_emi_sens!$AF$14:$AF$21, "Not found", 0),"HP",_xlfn.XLOOKUP(E14&amp;"|"&amp;B14,
        Calculate_cap_emi_sens!$I$14:$I$21&amp;"|"&amp;Calculate_cap_emi_sens!$L$14:$L$21,
        Calculate_cap_emi_sens!$AD$14:$AD$21, "Not found", 0),"HPl",_xlfn.XLOOKUP(E14&amp;"|"&amp;B14,
        Calculate_cap_emi_sens!$I$14:$I$21&amp;"|"&amp;Calculate_cap_emi_sens!$L$14:$L$21,
        Calculate_cap_emi_sens!$AG$14:$AG$21, "Not found", 0),"Missing")</f>
        <v>1588.7594486326943</v>
      </c>
      <c r="M14" s="5"/>
      <c r="N14" s="5"/>
      <c r="O14" s="5"/>
      <c r="P14" s="5"/>
      <c r="Q14" s="5" cm="1">
        <f t="array" ref="Q14">_xlfn.SWITCH(F14,"R",_xlfn.XLOOKUP(E14&amp;"|"&amp;B14,
        Calculate_cap_emi_sens!$I$14:$I$21&amp;"|"&amp;Calculate_cap_emi_sens!$L$14:$L$21,
        Calculate_cap_emi_sens!$AJ$14:$AJ$21, "Not found", 0),"Rb",_xlfn.XLOOKUP(E14&amp;"|"&amp;B14,
        Calculate_cap_emi_sens!$I$14:$I$21&amp;"|"&amp;Calculate_cap_emi_sens!$L$14:$L$21,
        Calculate_cap_emi_sens!$AL$14:$AL$21, "Not found", 0),"Rl",_xlfn.XLOOKUP(E14&amp;"|"&amp;B14,
        Calculate_cap_emi_sens!$I$14:$I$21&amp;"|"&amp;Calculate_cap_emi_sens!$L$14:$L$21,
        Calculate_cap_emi_sens!$AM$14:$AM$21, "Not found", 0),"HP",_xlfn.XLOOKUP(E14&amp;"|"&amp;B14,
        Calculate_cap_emi_sens!$I$14:$I$21&amp;"|"&amp;Calculate_cap_emi_sens!$L$14:$L$21,
        Calculate_cap_emi_sens!$AK$14:$AK$21, "Not found", 0),"HPl",_xlfn.XLOOKUP(E14&amp;"|"&amp;B14,
        Calculate_cap_emi_sens!$I$14:$I$21&amp;"|"&amp;Calculate_cap_emi_sens!$L$14:$L$21,
        Calculate_cap_emi_sens!$AN$14:$AN$21, "Not found", 0),"Missing")</f>
        <v>68.835740867682361</v>
      </c>
      <c r="R14" s="5" cm="1">
        <f t="array" ref="R14">_xlfn.SWITCH(F14,"R",_xlfn.XLOOKUP(E14&amp;"|"&amp;B14,
        Calculate_cap_emi_sens!$I$14:$I$21&amp;"|"&amp;Calculate_cap_emi_sens!$L$14:$L$21,
        Calculate_cap_emi_sens!$AQ$14:$AQ$21, "Not found", 0),"Rb",_xlfn.XLOOKUP(E14&amp;"|"&amp;B14,
        Calculate_cap_emi_sens!$I$14:$I$21&amp;"|"&amp;Calculate_cap_emi_sens!$L$14:$L$21,
        Calculate_cap_emi_sens!$AS$14:$AS$21, "Not found", 0),"Rl",_xlfn.XLOOKUP(E14&amp;"|"&amp;B14,
        Calculate_cap_emi_sens!$I$14:$I$21&amp;"|"&amp;Calculate_cap_emi_sens!$L$14:$L$21,
        Calculate_cap_emi_sens!$AT$14:$AT$21, "Not found", 0),"HP",_xlfn.XLOOKUP(E14&amp;"|"&amp;B14,
        Calculate_cap_emi_sens!$I$14:$I$21&amp;"|"&amp;Calculate_cap_emi_sens!$L$14:$L$21,
        Calculate_cap_emi_sens!$AR$14:$AR$21, "Not found", 0),"HPl",_xlfn.XLOOKUP(E14&amp;"|"&amp;B14,
        Calculate_cap_emi_sens!$I$14:$I$21&amp;"|"&amp;Calculate_cap_emi_sens!$L$14:$L$21,
        Calculate_cap_emi_sens!$AU$14:$AU$21, "Not found", 0),"Missing")</f>
        <v>7.4920913803830116</v>
      </c>
      <c r="S14" s="5" cm="1">
        <f t="array" ref="S14">_xlfn.SWITCH(F14,"R",_xlfn.XLOOKUP(E14&amp;"|"&amp;B14,
        Calculate_cap_emi_sens!$I$14:$I$21&amp;"|"&amp;Calculate_cap_emi_sens!$L$14:$L$21,
        Calculate_cap_emi_sens!$AX$14:$AX$21, "Not found", 0),"Rb",_xlfn.XLOOKUP(E14&amp;"|"&amp;B14,
        Calculate_cap_emi_sens!$I$14:$I$21&amp;"|"&amp;Calculate_cap_emi_sens!$L$14:$L$21,
        Calculate_cap_emi_sens!$AZ$14:$AZ$21, "Not found", 0),"Rl",_xlfn.XLOOKUP(E14&amp;"|"&amp;B14,
        Calculate_cap_emi_sens!$I$14:$I$21&amp;"|"&amp;Calculate_cap_emi_sens!$L$14:$L$21,
        Calculate_cap_emi_sens!$BA$14:$BA$21, "Not found", 0),"HP",_xlfn.XLOOKUP(E14&amp;"|"&amp;B14,
        Calculate_cap_emi_sens!$I$14:$I$21&amp;"|"&amp;Calculate_cap_emi_sens!$L$14:$L$21,
        Calculate_cap_emi_sens!$AY$14:$AY$21, "Not found", 0),"HPl",_xlfn.XLOOKUP(E14&amp;"|"&amp;B14,
        Calculate_cap_emi_sens!$I$14:$I$21&amp;"|"&amp;Calculate_cap_emi_sens!$L$14:$L$21,
        Calculate_cap_emi_sens!$BB$14:$BB$21, "Not found", 0),"Missing")</f>
        <v>81.53554632955175</v>
      </c>
      <c r="T14" s="5" cm="1">
        <f t="array" ref="T14">_xlfn.SWITCH(F14,"R",_xlfn.XLOOKUP(E14&amp;"|"&amp;B14,
        Calculate_cap_emi_sens!$I$14:$I$21&amp;"|"&amp;Calculate_cap_emi_sens!$L$14:$L$21,
        Calculate_cap_emi_sens!$BE$14:$BE$21, "Not found", 0),"Rb",_xlfn.XLOOKUP(E14&amp;"|"&amp;B14,
        Calculate_cap_emi_sens!$I$14:$I$21&amp;"|"&amp;Calculate_cap_emi_sens!$L$14:$L$21,
        Calculate_cap_emi_sens!$BG$14:$BG$21, "Not found", 0),"Rl",_xlfn.XLOOKUP(E14&amp;"|"&amp;B14,
        Calculate_cap_emi_sens!$I$14:$I$21&amp;"|"&amp;Calculate_cap_emi_sens!$L$14:$L$21,
        Calculate_cap_emi_sens!$BH$14:$BH$21, "Not found", 0),"HP",_xlfn.XLOOKUP(E14&amp;"|"&amp;B14,
        Calculate_cap_emi_sens!$I$14:$I$21&amp;"|"&amp;Calculate_cap_emi_sens!$L$14:$L$21,
        Calculate_cap_emi_sens!$BF$14:$BF$21, "Not found", 0),"HPl",_xlfn.XLOOKUP(E14&amp;"|"&amp;B14,
        Calculate_cap_emi_sens!$I$14:$I$21&amp;"|"&amp;Calculate_cap_emi_sens!$L$14:$L$21,
        Calculate_cap_emi_sens!$BI$14:$BI$21, "Not found", 0),"Missing")</f>
        <v>0</v>
      </c>
      <c r="U14" s="5" cm="1">
        <f t="array" ref="U14">_xlfn.SWITCH(F14,"R",_xlfn.XLOOKUP(E14&amp;"|"&amp;B14,
        Calculate_cap_emi_sens!$I$14:$I$21&amp;"|"&amp;Calculate_cap_emi_sens!$L$14:$L$21,
        Calculate_cap_emi_sens!$AX$14:$AX$21, "Not found", 0),"Rb",_xlfn.XLOOKUP(E14&amp;"|"&amp;B14,
        Calculate_cap_emi_sens!$I$14:$I$21&amp;"|"&amp;Calculate_cap_emi_sens!$L$14:$L$21,
        Calculate_cap_emi_sens!$AZ$14:$AZ$21, "Not found", 0),"Rl",_xlfn.XLOOKUP(E14&amp;"|"&amp;B14,
        Calculate_cap_emi_sens!$I$14:$I$21&amp;"|"&amp;Calculate_cap_emi_sens!$L$14:$L$21,
        Calculate_cap_emi_sens!$BA$14:$BA$21, "Not found", 0),"HP",_xlfn.XLOOKUP(E14&amp;"|"&amp;B14,
        Calculate_cap_emi_sens!$I$14:$I$21&amp;"|"&amp;Calculate_cap_emi_sens!$L$14:$L$21,
        Calculate_cap_emi_sens!$AY$14:$AY$21, "Not found", 0),"HPl",_xlfn.XLOOKUP(E14&amp;"|"&amp;B14,
        Calculate_cap_emi_sens!$I$14:$I$21&amp;"|"&amp;Calculate_cap_emi_sens!$L$14:$L$21,
        Calculate_cap_emi_sens!$BB$14:$BB$21, "Not found", 0),"Missing")</f>
        <v>81.53554632955175</v>
      </c>
      <c r="V14" s="5" cm="1">
        <f t="array" ref="V14">_xlfn.SWITCH(F14,"R",_xlfn.XLOOKUP(E14&amp;"|"&amp;B14,
        Calculate_cap_emi_sens!$I$14:$I$21&amp;"|"&amp;Calculate_cap_emi_sens!$L$14:$L$21,
        Calculate_cap_emi_sens!$BE$14:$BE$21, "Not found", 0),"Rb",_xlfn.XLOOKUP(E14&amp;"|"&amp;B14,
        Calculate_cap_emi_sens!$I$14:$I$21&amp;"|"&amp;Calculate_cap_emi_sens!$L$14:$L$21,
        Calculate_cap_emi_sens!$BG$14:$BG$21, "Not found", 0),"Rl",_xlfn.XLOOKUP(E14&amp;"|"&amp;B14,
        Calculate_cap_emi_sens!$I$14:$I$21&amp;"|"&amp;Calculate_cap_emi_sens!$L$14:$L$21,
        Calculate_cap_emi_sens!$BH$14:$BH$21, "Not found", 0),"HP",_xlfn.XLOOKUP(E14&amp;"|"&amp;B14,
        Calculate_cap_emi_sens!$I$14:$I$21&amp;"|"&amp;Calculate_cap_emi_sens!$L$14:$L$21,
        Calculate_cap_emi_sens!$BF$14:$BF$21, "Not found", 0),"HPl",_xlfn.XLOOKUP(E14&amp;"|"&amp;B14,
        Calculate_cap_emi_sens!$I$14:$I$21&amp;"|"&amp;Calculate_cap_emi_sens!$L$14:$L$21,
        Calculate_cap_emi_sens!$BI$14:$BI$21, "Not found", 0),"Missing")</f>
        <v>0</v>
      </c>
    </row>
    <row r="15" spans="1:24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Calculate_cap_emi_sens!$I$14:$I$21&amp;"|"&amp;Calculate_cap_emi_sens!$L$14:$L$21,
        Calculate_cap_emi_sens!$W$14:$W$21, "Not found", 0),"Rb",_xlfn.XLOOKUP(E15&amp;"|"&amp;B15,
        Calculate_cap_emi_sens!$I$14:$I$21&amp;"|"&amp;Calculate_cap_emi_sens!$L$14:$L$21,
        Calculate_cap_emi_sens!$Y$14:$Y$21, "Not found", 0),"Rl",_xlfn.XLOOKUP(E15&amp;"|"&amp;B15,
        Calculate_cap_emi_sens!$I$14:$I$21&amp;"|"&amp;Calculate_cap_emi_sens!$L$14:$L$21,
        Calculate_cap_emi_sens!$Z$14:$Z$21, "Not found", 0),0)</f>
        <v>15.5</v>
      </c>
      <c r="J15" s="5"/>
      <c r="K15" s="5"/>
      <c r="L15" s="5" cm="1">
        <f t="array" ref="L15">_xlfn.SWITCH(F15,"R",_xlfn.XLOOKUP(E15&amp;"|"&amp;B15,
        Calculate_cap_emi_sens!$I$14:$I$21&amp;"|"&amp;Calculate_cap_emi_sens!$L$14:$L$21,
        Calculate_cap_emi_sens!$AC$14:$AC$21, "Not found", 0),"Rb",_xlfn.XLOOKUP(E15&amp;"|"&amp;B15,
        Calculate_cap_emi_sens!$I$14:$I$21&amp;"|"&amp;Calculate_cap_emi_sens!$L$14:$L$21,
        Calculate_cap_emi_sens!$AE$14:$AE$21, "Not found", 0),"Rl",_xlfn.XLOOKUP(E15&amp;"|"&amp;B15,
        Calculate_cap_emi_sens!$I$14:$I$21&amp;"|"&amp;Calculate_cap_emi_sens!$L$14:$L$21,
        Calculate_cap_emi_sens!$AF$14:$AF$21, "Not found", 0),"HP",_xlfn.XLOOKUP(E15&amp;"|"&amp;B15,
        Calculate_cap_emi_sens!$I$14:$I$21&amp;"|"&amp;Calculate_cap_emi_sens!$L$14:$L$21,
        Calculate_cap_emi_sens!$AD$14:$AD$21, "Not found", 0),"HPl",_xlfn.XLOOKUP(E15&amp;"|"&amp;B15,
        Calculate_cap_emi_sens!$I$14:$I$21&amp;"|"&amp;Calculate_cap_emi_sens!$L$14:$L$21,
        Calculate_cap_emi_sens!$AG$14:$AG$21, "Not found", 0),"Missing")</f>
        <v>1588.7594486326943</v>
      </c>
      <c r="M15" s="5"/>
      <c r="N15" s="5"/>
      <c r="O15" s="5"/>
      <c r="P15" s="5"/>
      <c r="Q15" s="5" cm="1">
        <f t="array" ref="Q15">_xlfn.SWITCH(F15,"R",_xlfn.XLOOKUP(E15&amp;"|"&amp;B15,
        Calculate_cap_emi_sens!$I$14:$I$21&amp;"|"&amp;Calculate_cap_emi_sens!$L$14:$L$21,
        Calculate_cap_emi_sens!$AJ$14:$AJ$21, "Not found", 0),"Rb",_xlfn.XLOOKUP(E15&amp;"|"&amp;B15,
        Calculate_cap_emi_sens!$I$14:$I$21&amp;"|"&amp;Calculate_cap_emi_sens!$L$14:$L$21,
        Calculate_cap_emi_sens!$AL$14:$AL$21, "Not found", 0),"Rl",_xlfn.XLOOKUP(E15&amp;"|"&amp;B15,
        Calculate_cap_emi_sens!$I$14:$I$21&amp;"|"&amp;Calculate_cap_emi_sens!$L$14:$L$21,
        Calculate_cap_emi_sens!$AM$14:$AM$21, "Not found", 0),"HP",_xlfn.XLOOKUP(E15&amp;"|"&amp;B15,
        Calculate_cap_emi_sens!$I$14:$I$21&amp;"|"&amp;Calculate_cap_emi_sens!$L$14:$L$21,
        Calculate_cap_emi_sens!$AK$14:$AK$21, "Not found", 0),"HPl",_xlfn.XLOOKUP(E15&amp;"|"&amp;B15,
        Calculate_cap_emi_sens!$I$14:$I$21&amp;"|"&amp;Calculate_cap_emi_sens!$L$14:$L$21,
        Calculate_cap_emi_sens!$AN$14:$AN$21, "Not found", 0),"Missing")</f>
        <v>68.835740867682361</v>
      </c>
      <c r="R15" s="5" cm="1">
        <f t="array" ref="R15">_xlfn.SWITCH(F15,"R",_xlfn.XLOOKUP(E15&amp;"|"&amp;B15,
        Calculate_cap_emi_sens!$I$14:$I$21&amp;"|"&amp;Calculate_cap_emi_sens!$L$14:$L$21,
        Calculate_cap_emi_sens!$AQ$14:$AQ$21, "Not found", 0),"Rb",_xlfn.XLOOKUP(E15&amp;"|"&amp;B15,
        Calculate_cap_emi_sens!$I$14:$I$21&amp;"|"&amp;Calculate_cap_emi_sens!$L$14:$L$21,
        Calculate_cap_emi_sens!$AS$14:$AS$21, "Not found", 0),"Rl",_xlfn.XLOOKUP(E15&amp;"|"&amp;B15,
        Calculate_cap_emi_sens!$I$14:$I$21&amp;"|"&amp;Calculate_cap_emi_sens!$L$14:$L$21,
        Calculate_cap_emi_sens!$AT$14:$AT$21, "Not found", 0),"HP",_xlfn.XLOOKUP(E15&amp;"|"&amp;B15,
        Calculate_cap_emi_sens!$I$14:$I$21&amp;"|"&amp;Calculate_cap_emi_sens!$L$14:$L$21,
        Calculate_cap_emi_sens!$AR$14:$AR$21, "Not found", 0),"HPl",_xlfn.XLOOKUP(E15&amp;"|"&amp;B15,
        Calculate_cap_emi_sens!$I$14:$I$21&amp;"|"&amp;Calculate_cap_emi_sens!$L$14:$L$21,
        Calculate_cap_emi_sens!$AU$14:$AU$21, "Not found", 0),"Missing")</f>
        <v>7.4920913803830116</v>
      </c>
      <c r="S15" s="5" cm="1">
        <f t="array" ref="S15">_xlfn.SWITCH(F15,"R",_xlfn.XLOOKUP(E15&amp;"|"&amp;B15,
        Calculate_cap_emi_sens!$I$14:$I$21&amp;"|"&amp;Calculate_cap_emi_sens!$L$14:$L$21,
        Calculate_cap_emi_sens!$AX$14:$AX$21, "Not found", 0),"Rb",_xlfn.XLOOKUP(E15&amp;"|"&amp;B15,
        Calculate_cap_emi_sens!$I$14:$I$21&amp;"|"&amp;Calculate_cap_emi_sens!$L$14:$L$21,
        Calculate_cap_emi_sens!$AZ$14:$AZ$21, "Not found", 0),"Rl",_xlfn.XLOOKUP(E15&amp;"|"&amp;B15,
        Calculate_cap_emi_sens!$I$14:$I$21&amp;"|"&amp;Calculate_cap_emi_sens!$L$14:$L$21,
        Calculate_cap_emi_sens!$BA$14:$BA$21, "Not found", 0),"HP",_xlfn.XLOOKUP(E15&amp;"|"&amp;B15,
        Calculate_cap_emi_sens!$I$14:$I$21&amp;"|"&amp;Calculate_cap_emi_sens!$L$14:$L$21,
        Calculate_cap_emi_sens!$AY$14:$AY$21, "Not found", 0),"HPl",_xlfn.XLOOKUP(E15&amp;"|"&amp;B15,
        Calculate_cap_emi_sens!$I$14:$I$21&amp;"|"&amp;Calculate_cap_emi_sens!$L$14:$L$21,
        Calculate_cap_emi_sens!$BB$14:$BB$21, "Not found", 0),"Missing")</f>
        <v>81.53554632955175</v>
      </c>
      <c r="T15" s="5" cm="1">
        <f t="array" ref="T15">_xlfn.SWITCH(F15,"R",_xlfn.XLOOKUP(E15&amp;"|"&amp;B15,
        Calculate_cap_emi_sens!$I$14:$I$21&amp;"|"&amp;Calculate_cap_emi_sens!$L$14:$L$21,
        Calculate_cap_emi_sens!$BE$14:$BE$21, "Not found", 0),"Rb",_xlfn.XLOOKUP(E15&amp;"|"&amp;B15,
        Calculate_cap_emi_sens!$I$14:$I$21&amp;"|"&amp;Calculate_cap_emi_sens!$L$14:$L$21,
        Calculate_cap_emi_sens!$BG$14:$BG$21, "Not found", 0),"Rl",_xlfn.XLOOKUP(E15&amp;"|"&amp;B15,
        Calculate_cap_emi_sens!$I$14:$I$21&amp;"|"&amp;Calculate_cap_emi_sens!$L$14:$L$21,
        Calculate_cap_emi_sens!$BH$14:$BH$21, "Not found", 0),"HP",_xlfn.XLOOKUP(E15&amp;"|"&amp;B15,
        Calculate_cap_emi_sens!$I$14:$I$21&amp;"|"&amp;Calculate_cap_emi_sens!$L$14:$L$21,
        Calculate_cap_emi_sens!$BF$14:$BF$21, "Not found", 0),"HPl",_xlfn.XLOOKUP(E15&amp;"|"&amp;B15,
        Calculate_cap_emi_sens!$I$14:$I$21&amp;"|"&amp;Calculate_cap_emi_sens!$L$14:$L$21,
        Calculate_cap_emi_sens!$BI$14:$BI$21, "Not found", 0),"Missing")</f>
        <v>0</v>
      </c>
      <c r="U15" s="5" cm="1">
        <f t="array" ref="U15">_xlfn.SWITCH(F15,"R",_xlfn.XLOOKUP(E15&amp;"|"&amp;B15,
        Calculate_cap_emi_sens!$I$14:$I$21&amp;"|"&amp;Calculate_cap_emi_sens!$L$14:$L$21,
        Calculate_cap_emi_sens!$AX$14:$AX$21, "Not found", 0),"Rb",_xlfn.XLOOKUP(E15&amp;"|"&amp;B15,
        Calculate_cap_emi_sens!$I$14:$I$21&amp;"|"&amp;Calculate_cap_emi_sens!$L$14:$L$21,
        Calculate_cap_emi_sens!$AZ$14:$AZ$21, "Not found", 0),"Rl",_xlfn.XLOOKUP(E15&amp;"|"&amp;B15,
        Calculate_cap_emi_sens!$I$14:$I$21&amp;"|"&amp;Calculate_cap_emi_sens!$L$14:$L$21,
        Calculate_cap_emi_sens!$BA$14:$BA$21, "Not found", 0),"HP",_xlfn.XLOOKUP(E15&amp;"|"&amp;B15,
        Calculate_cap_emi_sens!$I$14:$I$21&amp;"|"&amp;Calculate_cap_emi_sens!$L$14:$L$21,
        Calculate_cap_emi_sens!$AY$14:$AY$21, "Not found", 0),"HPl",_xlfn.XLOOKUP(E15&amp;"|"&amp;B15,
        Calculate_cap_emi_sens!$I$14:$I$21&amp;"|"&amp;Calculate_cap_emi_sens!$L$14:$L$21,
        Calculate_cap_emi_sens!$BB$14:$BB$21, "Not found", 0),"Missing")</f>
        <v>81.53554632955175</v>
      </c>
      <c r="V15" s="5" cm="1">
        <f t="array" ref="V15">_xlfn.SWITCH(F15,"R",_xlfn.XLOOKUP(E15&amp;"|"&amp;B15,
        Calculate_cap_emi_sens!$I$14:$I$21&amp;"|"&amp;Calculate_cap_emi_sens!$L$14:$L$21,
        Calculate_cap_emi_sens!$BE$14:$BE$21, "Not found", 0),"Rb",_xlfn.XLOOKUP(E15&amp;"|"&amp;B15,
        Calculate_cap_emi_sens!$I$14:$I$21&amp;"|"&amp;Calculate_cap_emi_sens!$L$14:$L$21,
        Calculate_cap_emi_sens!$BG$14:$BG$21, "Not found", 0),"Rl",_xlfn.XLOOKUP(E15&amp;"|"&amp;B15,
        Calculate_cap_emi_sens!$I$14:$I$21&amp;"|"&amp;Calculate_cap_emi_sens!$L$14:$L$21,
        Calculate_cap_emi_sens!$BH$14:$BH$21, "Not found", 0),"HP",_xlfn.XLOOKUP(E15&amp;"|"&amp;B15,
        Calculate_cap_emi_sens!$I$14:$I$21&amp;"|"&amp;Calculate_cap_emi_sens!$L$14:$L$21,
        Calculate_cap_emi_sens!$BF$14:$BF$21, "Not found", 0),"HPl",_xlfn.XLOOKUP(E15&amp;"|"&amp;B15,
        Calculate_cap_emi_sens!$I$14:$I$21&amp;"|"&amp;Calculate_cap_emi_sens!$L$14:$L$21,
        Calculate_cap_emi_sens!$BI$14:$BI$21, "Not found", 0),"Missing")</f>
        <v>0</v>
      </c>
    </row>
    <row r="16" spans="1:24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Calculate_cap_emi_sens!$I$14:$I$21&amp;"|"&amp;Calculate_cap_emi_sens!$L$14:$L$21,
        Calculate_cap_emi_sens!$W$14:$W$21, "Not found", 0),"Rb",_xlfn.XLOOKUP(E16&amp;"|"&amp;B16,
        Calculate_cap_emi_sens!$I$14:$I$21&amp;"|"&amp;Calculate_cap_emi_sens!$L$14:$L$21,
        Calculate_cap_emi_sens!$Y$14:$Y$21, "Not found", 0),"Rl",_xlfn.XLOOKUP(E16&amp;"|"&amp;B16,
        Calculate_cap_emi_sens!$I$14:$I$21&amp;"|"&amp;Calculate_cap_emi_sens!$L$14:$L$21,
        Calculate_cap_emi_sens!$Z$14:$Z$21, "Not found", 0),0)</f>
        <v>12.5</v>
      </c>
      <c r="J16" s="5"/>
      <c r="K16" s="5"/>
      <c r="L16" s="5" cm="1">
        <f t="array" ref="L16">_xlfn.SWITCH(F16,"R",_xlfn.XLOOKUP(E16&amp;"|"&amp;B16,
        Calculate_cap_emi_sens!$I$14:$I$21&amp;"|"&amp;Calculate_cap_emi_sens!$L$14:$L$21,
        Calculate_cap_emi_sens!$AC$14:$AC$21, "Not found", 0),"Rb",_xlfn.XLOOKUP(E16&amp;"|"&amp;B16,
        Calculate_cap_emi_sens!$I$14:$I$21&amp;"|"&amp;Calculate_cap_emi_sens!$L$14:$L$21,
        Calculate_cap_emi_sens!$AE$14:$AE$21, "Not found", 0),"Rl",_xlfn.XLOOKUP(E16&amp;"|"&amp;B16,
        Calculate_cap_emi_sens!$I$14:$I$21&amp;"|"&amp;Calculate_cap_emi_sens!$L$14:$L$21,
        Calculate_cap_emi_sens!$AF$14:$AF$21, "Not found", 0),"HP",_xlfn.XLOOKUP(E16&amp;"|"&amp;B16,
        Calculate_cap_emi_sens!$I$14:$I$21&amp;"|"&amp;Calculate_cap_emi_sens!$L$14:$L$21,
        Calculate_cap_emi_sens!$AD$14:$AD$21, "Not found", 0),"HPl",_xlfn.XLOOKUP(E16&amp;"|"&amp;B16,
        Calculate_cap_emi_sens!$I$14:$I$21&amp;"|"&amp;Calculate_cap_emi_sens!$L$14:$L$21,
        Calculate_cap_emi_sens!$AG$14:$AG$21, "Not found", 0),"Missing")</f>
        <v>1432.9226535547002</v>
      </c>
      <c r="M16" s="5"/>
      <c r="N16" s="5"/>
      <c r="O16" s="5"/>
      <c r="P16" s="5"/>
      <c r="Q16" s="5" cm="1">
        <f t="array" ref="Q16">_xlfn.SWITCH(F16,"R",_xlfn.XLOOKUP(E16&amp;"|"&amp;B16,
        Calculate_cap_emi_sens!$I$14:$I$21&amp;"|"&amp;Calculate_cap_emi_sens!$L$14:$L$21,
        Calculate_cap_emi_sens!$AJ$14:$AJ$21, "Not found", 0),"Rb",_xlfn.XLOOKUP(E16&amp;"|"&amp;B16,
        Calculate_cap_emi_sens!$I$14:$I$21&amp;"|"&amp;Calculate_cap_emi_sens!$L$14:$L$21,
        Calculate_cap_emi_sens!$AL$14:$AL$21, "Not found", 0),"Rl",_xlfn.XLOOKUP(E16&amp;"|"&amp;B16,
        Calculate_cap_emi_sens!$I$14:$I$21&amp;"|"&amp;Calculate_cap_emi_sens!$L$14:$L$21,
        Calculate_cap_emi_sens!$AM$14:$AM$21, "Not found", 0),"HP",_xlfn.XLOOKUP(E16&amp;"|"&amp;B16,
        Calculate_cap_emi_sens!$I$14:$I$21&amp;"|"&amp;Calculate_cap_emi_sens!$L$14:$L$21,
        Calculate_cap_emi_sens!$AK$14:$AK$21, "Not found", 0),"HPl",_xlfn.XLOOKUP(E16&amp;"|"&amp;B16,
        Calculate_cap_emi_sens!$I$14:$I$21&amp;"|"&amp;Calculate_cap_emi_sens!$L$14:$L$21,
        Calculate_cap_emi_sens!$AN$14:$AN$21, "Not found", 0),"Missing")</f>
        <v>59.824304378999997</v>
      </c>
      <c r="R16" s="5" cm="1">
        <f t="array" ref="R16">_xlfn.SWITCH(F16,"R",_xlfn.XLOOKUP(E16&amp;"|"&amp;B16,
        Calculate_cap_emi_sens!$I$14:$I$21&amp;"|"&amp;Calculate_cap_emi_sens!$L$14:$L$21,
        Calculate_cap_emi_sens!$AQ$14:$AQ$21, "Not found", 0),"Rb",_xlfn.XLOOKUP(E16&amp;"|"&amp;B16,
        Calculate_cap_emi_sens!$I$14:$I$21&amp;"|"&amp;Calculate_cap_emi_sens!$L$14:$L$21,
        Calculate_cap_emi_sens!$AS$14:$AS$21, "Not found", 0),"Rl",_xlfn.XLOOKUP(E16&amp;"|"&amp;B16,
        Calculate_cap_emi_sens!$I$14:$I$21&amp;"|"&amp;Calculate_cap_emi_sens!$L$14:$L$21,
        Calculate_cap_emi_sens!$AT$14:$AT$21, "Not found", 0),"HP",_xlfn.XLOOKUP(E16&amp;"|"&amp;B16,
        Calculate_cap_emi_sens!$I$14:$I$21&amp;"|"&amp;Calculate_cap_emi_sens!$L$14:$L$21,
        Calculate_cap_emi_sens!$AR$14:$AR$21, "Not found", 0),"HPl",_xlfn.XLOOKUP(E16&amp;"|"&amp;B16,
        Calculate_cap_emi_sens!$I$14:$I$21&amp;"|"&amp;Calculate_cap_emi_sens!$L$14:$L$21,
        Calculate_cap_emi_sens!$AU$14:$AU$21, "Not found", 0),"Missing")</f>
        <v>7.1352552308845398</v>
      </c>
      <c r="S16" s="5" cm="1">
        <f t="array" ref="S16">_xlfn.SWITCH(F16,"R",_xlfn.XLOOKUP(E16&amp;"|"&amp;B16,
        Calculate_cap_emi_sens!$I$14:$I$21&amp;"|"&amp;Calculate_cap_emi_sens!$L$14:$L$21,
        Calculate_cap_emi_sens!$AX$14:$AX$21, "Not found", 0),"Rb",_xlfn.XLOOKUP(E16&amp;"|"&amp;B16,
        Calculate_cap_emi_sens!$I$14:$I$21&amp;"|"&amp;Calculate_cap_emi_sens!$L$14:$L$21,
        Calculate_cap_emi_sens!$AZ$14:$AZ$21, "Not found", 0),"Rl",_xlfn.XLOOKUP(E16&amp;"|"&amp;B16,
        Calculate_cap_emi_sens!$I$14:$I$21&amp;"|"&amp;Calculate_cap_emi_sens!$L$14:$L$21,
        Calculate_cap_emi_sens!$BA$14:$BA$21, "Not found", 0),"HP",_xlfn.XLOOKUP(E16&amp;"|"&amp;B16,
        Calculate_cap_emi_sens!$I$14:$I$21&amp;"|"&amp;Calculate_cap_emi_sens!$L$14:$L$21,
        Calculate_cap_emi_sens!$AY$14:$AY$21, "Not found", 0),"HPl",_xlfn.XLOOKUP(E16&amp;"|"&amp;B16,
        Calculate_cap_emi_sens!$I$14:$I$21&amp;"|"&amp;Calculate_cap_emi_sens!$L$14:$L$21,
        Calculate_cap_emi_sens!$BB$14:$BB$21, "Not found", 0),"Missing")</f>
        <v>70.944295462723204</v>
      </c>
      <c r="T16" s="5" cm="1">
        <f t="array" ref="T16">_xlfn.SWITCH(F16,"R",_xlfn.XLOOKUP(E16&amp;"|"&amp;B16,
        Calculate_cap_emi_sens!$I$14:$I$21&amp;"|"&amp;Calculate_cap_emi_sens!$L$14:$L$21,
        Calculate_cap_emi_sens!$BE$14:$BE$21, "Not found", 0),"Rb",_xlfn.XLOOKUP(E16&amp;"|"&amp;B16,
        Calculate_cap_emi_sens!$I$14:$I$21&amp;"|"&amp;Calculate_cap_emi_sens!$L$14:$L$21,
        Calculate_cap_emi_sens!$BG$14:$BG$21, "Not found", 0),"Rl",_xlfn.XLOOKUP(E16&amp;"|"&amp;B16,
        Calculate_cap_emi_sens!$I$14:$I$21&amp;"|"&amp;Calculate_cap_emi_sens!$L$14:$L$21,
        Calculate_cap_emi_sens!$BH$14:$BH$21, "Not found", 0),"HP",_xlfn.XLOOKUP(E16&amp;"|"&amp;B16,
        Calculate_cap_emi_sens!$I$14:$I$21&amp;"|"&amp;Calculate_cap_emi_sens!$L$14:$L$21,
        Calculate_cap_emi_sens!$BF$14:$BF$21, "Not found", 0),"HPl",_xlfn.XLOOKUP(E16&amp;"|"&amp;B16,
        Calculate_cap_emi_sens!$I$14:$I$21&amp;"|"&amp;Calculate_cap_emi_sens!$L$14:$L$21,
        Calculate_cap_emi_sens!$BI$14:$BI$21, "Not found", 0),"Missing")</f>
        <v>0</v>
      </c>
      <c r="U16" s="5" cm="1">
        <f t="array" ref="U16">_xlfn.SWITCH(F16,"R",_xlfn.XLOOKUP(E16&amp;"|"&amp;B16,
        Calculate_cap_emi_sens!$I$14:$I$21&amp;"|"&amp;Calculate_cap_emi_sens!$L$14:$L$21,
        Calculate_cap_emi_sens!$AX$14:$AX$21, "Not found", 0),"Rb",_xlfn.XLOOKUP(E16&amp;"|"&amp;B16,
        Calculate_cap_emi_sens!$I$14:$I$21&amp;"|"&amp;Calculate_cap_emi_sens!$L$14:$L$21,
        Calculate_cap_emi_sens!$AZ$14:$AZ$21, "Not found", 0),"Rl",_xlfn.XLOOKUP(E16&amp;"|"&amp;B16,
        Calculate_cap_emi_sens!$I$14:$I$21&amp;"|"&amp;Calculate_cap_emi_sens!$L$14:$L$21,
        Calculate_cap_emi_sens!$BA$14:$BA$21, "Not found", 0),"HP",_xlfn.XLOOKUP(E16&amp;"|"&amp;B16,
        Calculate_cap_emi_sens!$I$14:$I$21&amp;"|"&amp;Calculate_cap_emi_sens!$L$14:$L$21,
        Calculate_cap_emi_sens!$AY$14:$AY$21, "Not found", 0),"HPl",_xlfn.XLOOKUP(E16&amp;"|"&amp;B16,
        Calculate_cap_emi_sens!$I$14:$I$21&amp;"|"&amp;Calculate_cap_emi_sens!$L$14:$L$21,
        Calculate_cap_emi_sens!$BB$14:$BB$21, "Not found", 0),"Missing")</f>
        <v>70.944295462723204</v>
      </c>
      <c r="V16" s="5" cm="1">
        <f t="array" ref="V16">_xlfn.SWITCH(F16,"R",_xlfn.XLOOKUP(E16&amp;"|"&amp;B16,
        Calculate_cap_emi_sens!$I$14:$I$21&amp;"|"&amp;Calculate_cap_emi_sens!$L$14:$L$21,
        Calculate_cap_emi_sens!$BE$14:$BE$21, "Not found", 0),"Rb",_xlfn.XLOOKUP(E16&amp;"|"&amp;B16,
        Calculate_cap_emi_sens!$I$14:$I$21&amp;"|"&amp;Calculate_cap_emi_sens!$L$14:$L$21,
        Calculate_cap_emi_sens!$BG$14:$BG$21, "Not found", 0),"Rl",_xlfn.XLOOKUP(E16&amp;"|"&amp;B16,
        Calculate_cap_emi_sens!$I$14:$I$21&amp;"|"&amp;Calculate_cap_emi_sens!$L$14:$L$21,
        Calculate_cap_emi_sens!$BH$14:$BH$21, "Not found", 0),"HP",_xlfn.XLOOKUP(E16&amp;"|"&amp;B16,
        Calculate_cap_emi_sens!$I$14:$I$21&amp;"|"&amp;Calculate_cap_emi_sens!$L$14:$L$21,
        Calculate_cap_emi_sens!$BF$14:$BF$21, "Not found", 0),"HPl",_xlfn.XLOOKUP(E16&amp;"|"&amp;B16,
        Calculate_cap_emi_sens!$I$14:$I$21&amp;"|"&amp;Calculate_cap_emi_sens!$L$14:$L$21,
        Calculate_cap_emi_sens!$BI$14:$BI$21, "Not found", 0),"Missing")</f>
        <v>0</v>
      </c>
    </row>
    <row r="17" spans="1:22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Calculate_cap_emi_sens!$I$14:$I$21&amp;"|"&amp;Calculate_cap_emi_sens!$L$14:$L$21,
        Calculate_cap_emi_sens!$W$14:$W$21, "Not found", 0),"Rb",_xlfn.XLOOKUP(E17&amp;"|"&amp;B17,
        Calculate_cap_emi_sens!$I$14:$I$21&amp;"|"&amp;Calculate_cap_emi_sens!$L$14:$L$21,
        Calculate_cap_emi_sens!$Y$14:$Y$21, "Not found", 0),"Rl",_xlfn.XLOOKUP(E17&amp;"|"&amp;B17,
        Calculate_cap_emi_sens!$I$14:$I$21&amp;"|"&amp;Calculate_cap_emi_sens!$L$14:$L$21,
        Calculate_cap_emi_sens!$Z$14:$Z$21, "Not found", 0),0)</f>
        <v>12.5</v>
      </c>
      <c r="J17" s="5"/>
      <c r="K17" s="5"/>
      <c r="L17" s="5" cm="1">
        <f t="array" ref="L17">_xlfn.SWITCH(F17,"R",_xlfn.XLOOKUP(E17&amp;"|"&amp;B17,
        Calculate_cap_emi_sens!$I$14:$I$21&amp;"|"&amp;Calculate_cap_emi_sens!$L$14:$L$21,
        Calculate_cap_emi_sens!$AC$14:$AC$21, "Not found", 0),"Rb",_xlfn.XLOOKUP(E17&amp;"|"&amp;B17,
        Calculate_cap_emi_sens!$I$14:$I$21&amp;"|"&amp;Calculate_cap_emi_sens!$L$14:$L$21,
        Calculate_cap_emi_sens!$AE$14:$AE$21, "Not found", 0),"Rl",_xlfn.XLOOKUP(E17&amp;"|"&amp;B17,
        Calculate_cap_emi_sens!$I$14:$I$21&amp;"|"&amp;Calculate_cap_emi_sens!$L$14:$L$21,
        Calculate_cap_emi_sens!$AF$14:$AF$21, "Not found", 0),"HP",_xlfn.XLOOKUP(E17&amp;"|"&amp;B17,
        Calculate_cap_emi_sens!$I$14:$I$21&amp;"|"&amp;Calculate_cap_emi_sens!$L$14:$L$21,
        Calculate_cap_emi_sens!$AD$14:$AD$21, "Not found", 0),"HPl",_xlfn.XLOOKUP(E17&amp;"|"&amp;B17,
        Calculate_cap_emi_sens!$I$14:$I$21&amp;"|"&amp;Calculate_cap_emi_sens!$L$14:$L$21,
        Calculate_cap_emi_sens!$AG$14:$AG$21, "Not found", 0),"Missing")</f>
        <v>1432.9226535547002</v>
      </c>
      <c r="M17" s="5"/>
      <c r="N17" s="5"/>
      <c r="O17" s="5"/>
      <c r="P17" s="5"/>
      <c r="Q17" s="5" cm="1">
        <f t="array" ref="Q17">_xlfn.SWITCH(F17,"R",_xlfn.XLOOKUP(E17&amp;"|"&amp;B17,
        Calculate_cap_emi_sens!$I$14:$I$21&amp;"|"&amp;Calculate_cap_emi_sens!$L$14:$L$21,
        Calculate_cap_emi_sens!$AJ$14:$AJ$21, "Not found", 0),"Rb",_xlfn.XLOOKUP(E17&amp;"|"&amp;B17,
        Calculate_cap_emi_sens!$I$14:$I$21&amp;"|"&amp;Calculate_cap_emi_sens!$L$14:$L$21,
        Calculate_cap_emi_sens!$AL$14:$AL$21, "Not found", 0),"Rl",_xlfn.XLOOKUP(E17&amp;"|"&amp;B17,
        Calculate_cap_emi_sens!$I$14:$I$21&amp;"|"&amp;Calculate_cap_emi_sens!$L$14:$L$21,
        Calculate_cap_emi_sens!$AM$14:$AM$21, "Not found", 0),"HP",_xlfn.XLOOKUP(E17&amp;"|"&amp;B17,
        Calculate_cap_emi_sens!$I$14:$I$21&amp;"|"&amp;Calculate_cap_emi_sens!$L$14:$L$21,
        Calculate_cap_emi_sens!$AK$14:$AK$21, "Not found", 0),"HPl",_xlfn.XLOOKUP(E17&amp;"|"&amp;B17,
        Calculate_cap_emi_sens!$I$14:$I$21&amp;"|"&amp;Calculate_cap_emi_sens!$L$14:$L$21,
        Calculate_cap_emi_sens!$AN$14:$AN$21, "Not found", 0),"Missing")</f>
        <v>59.824304378999997</v>
      </c>
      <c r="R17" s="5" cm="1">
        <f t="array" ref="R17">_xlfn.SWITCH(F17,"R",_xlfn.XLOOKUP(E17&amp;"|"&amp;B17,
        Calculate_cap_emi_sens!$I$14:$I$21&amp;"|"&amp;Calculate_cap_emi_sens!$L$14:$L$21,
        Calculate_cap_emi_sens!$AQ$14:$AQ$21, "Not found", 0),"Rb",_xlfn.XLOOKUP(E17&amp;"|"&amp;B17,
        Calculate_cap_emi_sens!$I$14:$I$21&amp;"|"&amp;Calculate_cap_emi_sens!$L$14:$L$21,
        Calculate_cap_emi_sens!$AS$14:$AS$21, "Not found", 0),"Rl",_xlfn.XLOOKUP(E17&amp;"|"&amp;B17,
        Calculate_cap_emi_sens!$I$14:$I$21&amp;"|"&amp;Calculate_cap_emi_sens!$L$14:$L$21,
        Calculate_cap_emi_sens!$AT$14:$AT$21, "Not found", 0),"HP",_xlfn.XLOOKUP(E17&amp;"|"&amp;B17,
        Calculate_cap_emi_sens!$I$14:$I$21&amp;"|"&amp;Calculate_cap_emi_sens!$L$14:$L$21,
        Calculate_cap_emi_sens!$AR$14:$AR$21, "Not found", 0),"HPl",_xlfn.XLOOKUP(E17&amp;"|"&amp;B17,
        Calculate_cap_emi_sens!$I$14:$I$21&amp;"|"&amp;Calculate_cap_emi_sens!$L$14:$L$21,
        Calculate_cap_emi_sens!$AU$14:$AU$21, "Not found", 0),"Missing")</f>
        <v>7.1352552308845398</v>
      </c>
      <c r="S17" s="5" cm="1">
        <f t="array" ref="S17">_xlfn.SWITCH(F17,"R",_xlfn.XLOOKUP(E17&amp;"|"&amp;B17,
        Calculate_cap_emi_sens!$I$14:$I$21&amp;"|"&amp;Calculate_cap_emi_sens!$L$14:$L$21,
        Calculate_cap_emi_sens!$AX$14:$AX$21, "Not found", 0),"Rb",_xlfn.XLOOKUP(E17&amp;"|"&amp;B17,
        Calculate_cap_emi_sens!$I$14:$I$21&amp;"|"&amp;Calculate_cap_emi_sens!$L$14:$L$21,
        Calculate_cap_emi_sens!$AZ$14:$AZ$21, "Not found", 0),"Rl",_xlfn.XLOOKUP(E17&amp;"|"&amp;B17,
        Calculate_cap_emi_sens!$I$14:$I$21&amp;"|"&amp;Calculate_cap_emi_sens!$L$14:$L$21,
        Calculate_cap_emi_sens!$BA$14:$BA$21, "Not found", 0),"HP",_xlfn.XLOOKUP(E17&amp;"|"&amp;B17,
        Calculate_cap_emi_sens!$I$14:$I$21&amp;"|"&amp;Calculate_cap_emi_sens!$L$14:$L$21,
        Calculate_cap_emi_sens!$AY$14:$AY$21, "Not found", 0),"HPl",_xlfn.XLOOKUP(E17&amp;"|"&amp;B17,
        Calculate_cap_emi_sens!$I$14:$I$21&amp;"|"&amp;Calculate_cap_emi_sens!$L$14:$L$21,
        Calculate_cap_emi_sens!$BB$14:$BB$21, "Not found", 0),"Missing")</f>
        <v>70.944295462723204</v>
      </c>
      <c r="T17" s="5" cm="1">
        <f t="array" ref="T17">_xlfn.SWITCH(F17,"R",_xlfn.XLOOKUP(E17&amp;"|"&amp;B17,
        Calculate_cap_emi_sens!$I$14:$I$21&amp;"|"&amp;Calculate_cap_emi_sens!$L$14:$L$21,
        Calculate_cap_emi_sens!$BE$14:$BE$21, "Not found", 0),"Rb",_xlfn.XLOOKUP(E17&amp;"|"&amp;B17,
        Calculate_cap_emi_sens!$I$14:$I$21&amp;"|"&amp;Calculate_cap_emi_sens!$L$14:$L$21,
        Calculate_cap_emi_sens!$BG$14:$BG$21, "Not found", 0),"Rl",_xlfn.XLOOKUP(E17&amp;"|"&amp;B17,
        Calculate_cap_emi_sens!$I$14:$I$21&amp;"|"&amp;Calculate_cap_emi_sens!$L$14:$L$21,
        Calculate_cap_emi_sens!$BH$14:$BH$21, "Not found", 0),"HP",_xlfn.XLOOKUP(E17&amp;"|"&amp;B17,
        Calculate_cap_emi_sens!$I$14:$I$21&amp;"|"&amp;Calculate_cap_emi_sens!$L$14:$L$21,
        Calculate_cap_emi_sens!$BF$14:$BF$21, "Not found", 0),"HPl",_xlfn.XLOOKUP(E17&amp;"|"&amp;B17,
        Calculate_cap_emi_sens!$I$14:$I$21&amp;"|"&amp;Calculate_cap_emi_sens!$L$14:$L$21,
        Calculate_cap_emi_sens!$BI$14:$BI$21, "Not found", 0),"Missing")</f>
        <v>0</v>
      </c>
      <c r="U17" s="5" cm="1">
        <f t="array" ref="U17">_xlfn.SWITCH(F17,"R",_xlfn.XLOOKUP(E17&amp;"|"&amp;B17,
        Calculate_cap_emi_sens!$I$14:$I$21&amp;"|"&amp;Calculate_cap_emi_sens!$L$14:$L$21,
        Calculate_cap_emi_sens!$AX$14:$AX$21, "Not found", 0),"Rb",_xlfn.XLOOKUP(E17&amp;"|"&amp;B17,
        Calculate_cap_emi_sens!$I$14:$I$21&amp;"|"&amp;Calculate_cap_emi_sens!$L$14:$L$21,
        Calculate_cap_emi_sens!$AZ$14:$AZ$21, "Not found", 0),"Rl",_xlfn.XLOOKUP(E17&amp;"|"&amp;B17,
        Calculate_cap_emi_sens!$I$14:$I$21&amp;"|"&amp;Calculate_cap_emi_sens!$L$14:$L$21,
        Calculate_cap_emi_sens!$BA$14:$BA$21, "Not found", 0),"HP",_xlfn.XLOOKUP(E17&amp;"|"&amp;B17,
        Calculate_cap_emi_sens!$I$14:$I$21&amp;"|"&amp;Calculate_cap_emi_sens!$L$14:$L$21,
        Calculate_cap_emi_sens!$AY$14:$AY$21, "Not found", 0),"HPl",_xlfn.XLOOKUP(E17&amp;"|"&amp;B17,
        Calculate_cap_emi_sens!$I$14:$I$21&amp;"|"&amp;Calculate_cap_emi_sens!$L$14:$L$21,
        Calculate_cap_emi_sens!$BB$14:$BB$21, "Not found", 0),"Missing")</f>
        <v>70.944295462723204</v>
      </c>
      <c r="V17" s="5" cm="1">
        <f t="array" ref="V17">_xlfn.SWITCH(F17,"R",_xlfn.XLOOKUP(E17&amp;"|"&amp;B17,
        Calculate_cap_emi_sens!$I$14:$I$21&amp;"|"&amp;Calculate_cap_emi_sens!$L$14:$L$21,
        Calculate_cap_emi_sens!$BE$14:$BE$21, "Not found", 0),"Rb",_xlfn.XLOOKUP(E17&amp;"|"&amp;B17,
        Calculate_cap_emi_sens!$I$14:$I$21&amp;"|"&amp;Calculate_cap_emi_sens!$L$14:$L$21,
        Calculate_cap_emi_sens!$BG$14:$BG$21, "Not found", 0),"Rl",_xlfn.XLOOKUP(E17&amp;"|"&amp;B17,
        Calculate_cap_emi_sens!$I$14:$I$21&amp;"|"&amp;Calculate_cap_emi_sens!$L$14:$L$21,
        Calculate_cap_emi_sens!$BH$14:$BH$21, "Not found", 0),"HP",_xlfn.XLOOKUP(E17&amp;"|"&amp;B17,
        Calculate_cap_emi_sens!$I$14:$I$21&amp;"|"&amp;Calculate_cap_emi_sens!$L$14:$L$21,
        Calculate_cap_emi_sens!$BF$14:$BF$21, "Not found", 0),"HPl",_xlfn.XLOOKUP(E17&amp;"|"&amp;B17,
        Calculate_cap_emi_sens!$I$14:$I$21&amp;"|"&amp;Calculate_cap_emi_sens!$L$14:$L$21,
        Calculate_cap_emi_sens!$BI$14:$BI$21, "Not found", 0),"Missing")</f>
        <v>0</v>
      </c>
    </row>
    <row r="18" spans="1:22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Calculate_cap_emi_sens!$I$14:$I$21&amp;"|"&amp;Calculate_cap_emi_sens!$L$14:$L$21,
        Calculate_cap_emi_sens!$W$14:$W$21, "Not found", 0),"Rb",_xlfn.XLOOKUP(E18&amp;"|"&amp;B18,
        Calculate_cap_emi_sens!$I$14:$I$21&amp;"|"&amp;Calculate_cap_emi_sens!$L$14:$L$21,
        Calculate_cap_emi_sens!$Y$14:$Y$21, "Not found", 0),"Rl",_xlfn.XLOOKUP(E18&amp;"|"&amp;B18,
        Calculate_cap_emi_sens!$I$14:$I$21&amp;"|"&amp;Calculate_cap_emi_sens!$L$14:$L$21,
        Calculate_cap_emi_sens!$Z$14:$Z$21, "Not found", 0),0)</f>
        <v>4</v>
      </c>
      <c r="J18" s="5"/>
      <c r="K18" s="5"/>
      <c r="L18" s="5" cm="1">
        <f t="array" ref="L18">_xlfn.SWITCH(F18,"R",_xlfn.XLOOKUP(E18&amp;"|"&amp;B18,
        Calculate_cap_emi_sens!$I$14:$I$21&amp;"|"&amp;Calculate_cap_emi_sens!$L$14:$L$21,
        Calculate_cap_emi_sens!$AC$14:$AC$21, "Not found", 0),"Rb",_xlfn.XLOOKUP(E18&amp;"|"&amp;B18,
        Calculate_cap_emi_sens!$I$14:$I$21&amp;"|"&amp;Calculate_cap_emi_sens!$L$14:$L$21,
        Calculate_cap_emi_sens!$AE$14:$AE$21, "Not found", 0),"Rl",_xlfn.XLOOKUP(E18&amp;"|"&amp;B18,
        Calculate_cap_emi_sens!$I$14:$I$21&amp;"|"&amp;Calculate_cap_emi_sens!$L$14:$L$21,
        Calculate_cap_emi_sens!$AF$14:$AF$21, "Not found", 0),"HP",_xlfn.XLOOKUP(E18&amp;"|"&amp;B18,
        Calculate_cap_emi_sens!$I$14:$I$21&amp;"|"&amp;Calculate_cap_emi_sens!$L$14:$L$21,
        Calculate_cap_emi_sens!$AD$14:$AD$21, "Not found", 0),"HPl",_xlfn.XLOOKUP(E18&amp;"|"&amp;B18,
        Calculate_cap_emi_sens!$I$14:$I$21&amp;"|"&amp;Calculate_cap_emi_sens!$L$14:$L$21,
        Calculate_cap_emi_sens!$AG$14:$AG$21, "Not found", 0),"Missing")</f>
        <v>364.50292824993738</v>
      </c>
      <c r="M18" s="5"/>
      <c r="N18" s="5"/>
      <c r="O18" s="5"/>
      <c r="P18" s="5"/>
      <c r="Q18" s="5" cm="1">
        <f t="array" ref="Q18">_xlfn.SWITCH(F18,"R",_xlfn.XLOOKUP(E18&amp;"|"&amp;B18,
        Calculate_cap_emi_sens!$I$14:$I$21&amp;"|"&amp;Calculate_cap_emi_sens!$L$14:$L$21,
        Calculate_cap_emi_sens!$AJ$14:$AJ$21, "Not found", 0),"Rb",_xlfn.XLOOKUP(E18&amp;"|"&amp;B18,
        Calculate_cap_emi_sens!$I$14:$I$21&amp;"|"&amp;Calculate_cap_emi_sens!$L$14:$L$21,
        Calculate_cap_emi_sens!$AL$14:$AL$21, "Not found", 0),"Rl",_xlfn.XLOOKUP(E18&amp;"|"&amp;B18,
        Calculate_cap_emi_sens!$I$14:$I$21&amp;"|"&amp;Calculate_cap_emi_sens!$L$14:$L$21,
        Calculate_cap_emi_sens!$AM$14:$AM$21, "Not found", 0),"HP",_xlfn.XLOOKUP(E18&amp;"|"&amp;B18,
        Calculate_cap_emi_sens!$I$14:$I$21&amp;"|"&amp;Calculate_cap_emi_sens!$L$14:$L$21,
        Calculate_cap_emi_sens!$AK$14:$AK$21, "Not found", 0),"HPl",_xlfn.XLOOKUP(E18&amp;"|"&amp;B18,
        Calculate_cap_emi_sens!$I$14:$I$21&amp;"|"&amp;Calculate_cap_emi_sens!$L$14:$L$21,
        Calculate_cap_emi_sens!$AN$14:$AN$21, "Not found", 0),"Missing")</f>
        <v>16.470579120141178</v>
      </c>
      <c r="R18" s="5" cm="1">
        <f t="array" ref="R18">_xlfn.SWITCH(F18,"R",_xlfn.XLOOKUP(E18&amp;"|"&amp;B18,
        Calculate_cap_emi_sens!$I$14:$I$21&amp;"|"&amp;Calculate_cap_emi_sens!$L$14:$L$21,
        Calculate_cap_emi_sens!$AQ$14:$AQ$21, "Not found", 0),"Rb",_xlfn.XLOOKUP(E18&amp;"|"&amp;B18,
        Calculate_cap_emi_sens!$I$14:$I$21&amp;"|"&amp;Calculate_cap_emi_sens!$L$14:$L$21,
        Calculate_cap_emi_sens!$AS$14:$AS$21, "Not found", 0),"Rl",_xlfn.XLOOKUP(E18&amp;"|"&amp;B18,
        Calculate_cap_emi_sens!$I$14:$I$21&amp;"|"&amp;Calculate_cap_emi_sens!$L$14:$L$21,
        Calculate_cap_emi_sens!$AT$14:$AT$21, "Not found", 0),"HP",_xlfn.XLOOKUP(E18&amp;"|"&amp;B18,
        Calculate_cap_emi_sens!$I$14:$I$21&amp;"|"&amp;Calculate_cap_emi_sens!$L$14:$L$21,
        Calculate_cap_emi_sens!$AR$14:$AR$21, "Not found", 0),"HPl",_xlfn.XLOOKUP(E18&amp;"|"&amp;B18,
        Calculate_cap_emi_sens!$I$14:$I$21&amp;"|"&amp;Calculate_cap_emi_sens!$L$14:$L$21,
        Calculate_cap_emi_sens!$AU$14:$AU$21, "Not found", 0),"Missing")</f>
        <v>1.6054691209261442</v>
      </c>
      <c r="S18" s="5" cm="1">
        <f t="array" ref="S18">_xlfn.SWITCH(F18,"R",_xlfn.XLOOKUP(E18&amp;"|"&amp;B18,
        Calculate_cap_emi_sens!$I$14:$I$21&amp;"|"&amp;Calculate_cap_emi_sens!$L$14:$L$21,
        Calculate_cap_emi_sens!$AX$14:$AX$21, "Not found", 0),"Rb",_xlfn.XLOOKUP(E18&amp;"|"&amp;B18,
        Calculate_cap_emi_sens!$I$14:$I$21&amp;"|"&amp;Calculate_cap_emi_sens!$L$14:$L$21,
        Calculate_cap_emi_sens!$AZ$14:$AZ$21, "Not found", 0),"Rl",_xlfn.XLOOKUP(E18&amp;"|"&amp;B18,
        Calculate_cap_emi_sens!$I$14:$I$21&amp;"|"&amp;Calculate_cap_emi_sens!$L$14:$L$21,
        Calculate_cap_emi_sens!$BA$14:$BA$21, "Not found", 0),"HP",_xlfn.XLOOKUP(E18&amp;"|"&amp;B18,
        Calculate_cap_emi_sens!$I$14:$I$21&amp;"|"&amp;Calculate_cap_emi_sens!$L$14:$L$21,
        Calculate_cap_emi_sens!$AY$14:$AY$21, "Not found", 0),"HPl",_xlfn.XLOOKUP(E18&amp;"|"&amp;B18,
        Calculate_cap_emi_sens!$I$14:$I$21&amp;"|"&amp;Calculate_cap_emi_sens!$L$14:$L$21,
        Calculate_cap_emi_sens!$BB$14:$BB$21, "Not found", 0),"Missing")</f>
        <v>19.484484525958916</v>
      </c>
      <c r="T18" s="5" cm="1">
        <f t="array" ref="T18">_xlfn.SWITCH(F18,"R",_xlfn.XLOOKUP(E18&amp;"|"&amp;B18,
        Calculate_cap_emi_sens!$I$14:$I$21&amp;"|"&amp;Calculate_cap_emi_sens!$L$14:$L$21,
        Calculate_cap_emi_sens!$BE$14:$BE$21, "Not found", 0),"Rb",_xlfn.XLOOKUP(E18&amp;"|"&amp;B18,
        Calculate_cap_emi_sens!$I$14:$I$21&amp;"|"&amp;Calculate_cap_emi_sens!$L$14:$L$21,
        Calculate_cap_emi_sens!$BG$14:$BG$21, "Not found", 0),"Rl",_xlfn.XLOOKUP(E18&amp;"|"&amp;B18,
        Calculate_cap_emi_sens!$I$14:$I$21&amp;"|"&amp;Calculate_cap_emi_sens!$L$14:$L$21,
        Calculate_cap_emi_sens!$BH$14:$BH$21, "Not found", 0),"HP",_xlfn.XLOOKUP(E18&amp;"|"&amp;B18,
        Calculate_cap_emi_sens!$I$14:$I$21&amp;"|"&amp;Calculate_cap_emi_sens!$L$14:$L$21,
        Calculate_cap_emi_sens!$BF$14:$BF$21, "Not found", 0),"HPl",_xlfn.XLOOKUP(E18&amp;"|"&amp;B18,
        Calculate_cap_emi_sens!$I$14:$I$21&amp;"|"&amp;Calculate_cap_emi_sens!$L$14:$L$21,
        Calculate_cap_emi_sens!$BI$14:$BI$21, "Not found", 0),"Missing")</f>
        <v>0</v>
      </c>
      <c r="U18" s="5" cm="1">
        <f t="array" ref="U18">_xlfn.SWITCH(F18,"R",_xlfn.XLOOKUP(E18&amp;"|"&amp;B18,
        Calculate_cap_emi_sens!$I$14:$I$21&amp;"|"&amp;Calculate_cap_emi_sens!$L$14:$L$21,
        Calculate_cap_emi_sens!$AX$14:$AX$21, "Not found", 0),"Rb",_xlfn.XLOOKUP(E18&amp;"|"&amp;B18,
        Calculate_cap_emi_sens!$I$14:$I$21&amp;"|"&amp;Calculate_cap_emi_sens!$L$14:$L$21,
        Calculate_cap_emi_sens!$AZ$14:$AZ$21, "Not found", 0),"Rl",_xlfn.XLOOKUP(E18&amp;"|"&amp;B18,
        Calculate_cap_emi_sens!$I$14:$I$21&amp;"|"&amp;Calculate_cap_emi_sens!$L$14:$L$21,
        Calculate_cap_emi_sens!$BA$14:$BA$21, "Not found", 0),"HP",_xlfn.XLOOKUP(E18&amp;"|"&amp;B18,
        Calculate_cap_emi_sens!$I$14:$I$21&amp;"|"&amp;Calculate_cap_emi_sens!$L$14:$L$21,
        Calculate_cap_emi_sens!$AY$14:$AY$21, "Not found", 0),"HPl",_xlfn.XLOOKUP(E18&amp;"|"&amp;B18,
        Calculate_cap_emi_sens!$I$14:$I$21&amp;"|"&amp;Calculate_cap_emi_sens!$L$14:$L$21,
        Calculate_cap_emi_sens!$BB$14:$BB$21, "Not found", 0),"Missing")</f>
        <v>19.484484525958916</v>
      </c>
      <c r="V18" s="5" cm="1">
        <f t="array" ref="V18">_xlfn.SWITCH(F18,"R",_xlfn.XLOOKUP(E18&amp;"|"&amp;B18,
        Calculate_cap_emi_sens!$I$14:$I$21&amp;"|"&amp;Calculate_cap_emi_sens!$L$14:$L$21,
        Calculate_cap_emi_sens!$BE$14:$BE$21, "Not found", 0),"Rb",_xlfn.XLOOKUP(E18&amp;"|"&amp;B18,
        Calculate_cap_emi_sens!$I$14:$I$21&amp;"|"&amp;Calculate_cap_emi_sens!$L$14:$L$21,
        Calculate_cap_emi_sens!$BG$14:$BG$21, "Not found", 0),"Rl",_xlfn.XLOOKUP(E18&amp;"|"&amp;B18,
        Calculate_cap_emi_sens!$I$14:$I$21&amp;"|"&amp;Calculate_cap_emi_sens!$L$14:$L$21,
        Calculate_cap_emi_sens!$BH$14:$BH$21, "Not found", 0),"HP",_xlfn.XLOOKUP(E18&amp;"|"&amp;B18,
        Calculate_cap_emi_sens!$I$14:$I$21&amp;"|"&amp;Calculate_cap_emi_sens!$L$14:$L$21,
        Calculate_cap_emi_sens!$BF$14:$BF$21, "Not found", 0),"HPl",_xlfn.XLOOKUP(E18&amp;"|"&amp;B18,
        Calculate_cap_emi_sens!$I$14:$I$21&amp;"|"&amp;Calculate_cap_emi_sens!$L$14:$L$21,
        Calculate_cap_emi_sens!$BI$14:$BI$21, "Not found", 0),"Missing")</f>
        <v>0</v>
      </c>
    </row>
    <row r="19" spans="1:22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Calculate_cap_emi_sens!$I$14:$I$21&amp;"|"&amp;Calculate_cap_emi_sens!$L$14:$L$21,
        Calculate_cap_emi_sens!$W$14:$W$21, "Not found", 0),"Rb",_xlfn.XLOOKUP(E19&amp;"|"&amp;B19,
        Calculate_cap_emi_sens!$I$14:$I$21&amp;"|"&amp;Calculate_cap_emi_sens!$L$14:$L$21,
        Calculate_cap_emi_sens!$Y$14:$Y$21, "Not found", 0),"Rl",_xlfn.XLOOKUP(E19&amp;"|"&amp;B19,
        Calculate_cap_emi_sens!$I$14:$I$21&amp;"|"&amp;Calculate_cap_emi_sens!$L$14:$L$21,
        Calculate_cap_emi_sens!$Z$14:$Z$21, "Not found", 0),0)</f>
        <v>4</v>
      </c>
      <c r="J19" s="5"/>
      <c r="K19" s="5"/>
      <c r="L19" s="5" cm="1">
        <f t="array" ref="L19">_xlfn.SWITCH(F19,"R",_xlfn.XLOOKUP(E19&amp;"|"&amp;B19,
        Calculate_cap_emi_sens!$I$14:$I$21&amp;"|"&amp;Calculate_cap_emi_sens!$L$14:$L$21,
        Calculate_cap_emi_sens!$AC$14:$AC$21, "Not found", 0),"Rb",_xlfn.XLOOKUP(E19&amp;"|"&amp;B19,
        Calculate_cap_emi_sens!$I$14:$I$21&amp;"|"&amp;Calculate_cap_emi_sens!$L$14:$L$21,
        Calculate_cap_emi_sens!$AE$14:$AE$21, "Not found", 0),"Rl",_xlfn.XLOOKUP(E19&amp;"|"&amp;B19,
        Calculate_cap_emi_sens!$I$14:$I$21&amp;"|"&amp;Calculate_cap_emi_sens!$L$14:$L$21,
        Calculate_cap_emi_sens!$AF$14:$AF$21, "Not found", 0),"HP",_xlfn.XLOOKUP(E19&amp;"|"&amp;B19,
        Calculate_cap_emi_sens!$I$14:$I$21&amp;"|"&amp;Calculate_cap_emi_sens!$L$14:$L$21,
        Calculate_cap_emi_sens!$AD$14:$AD$21, "Not found", 0),"HPl",_xlfn.XLOOKUP(E19&amp;"|"&amp;B19,
        Calculate_cap_emi_sens!$I$14:$I$21&amp;"|"&amp;Calculate_cap_emi_sens!$L$14:$L$21,
        Calculate_cap_emi_sens!$AG$14:$AG$21, "Not found", 0),"Missing")</f>
        <v>364.50292824993738</v>
      </c>
      <c r="M19" s="5"/>
      <c r="N19" s="5"/>
      <c r="O19" s="5"/>
      <c r="P19" s="5"/>
      <c r="Q19" s="5" cm="1">
        <f t="array" ref="Q19">_xlfn.SWITCH(F19,"R",_xlfn.XLOOKUP(E19&amp;"|"&amp;B19,
        Calculate_cap_emi_sens!$I$14:$I$21&amp;"|"&amp;Calculate_cap_emi_sens!$L$14:$L$21,
        Calculate_cap_emi_sens!$AJ$14:$AJ$21, "Not found", 0),"Rb",_xlfn.XLOOKUP(E19&amp;"|"&amp;B19,
        Calculate_cap_emi_sens!$I$14:$I$21&amp;"|"&amp;Calculate_cap_emi_sens!$L$14:$L$21,
        Calculate_cap_emi_sens!$AL$14:$AL$21, "Not found", 0),"Rl",_xlfn.XLOOKUP(E19&amp;"|"&amp;B19,
        Calculate_cap_emi_sens!$I$14:$I$21&amp;"|"&amp;Calculate_cap_emi_sens!$L$14:$L$21,
        Calculate_cap_emi_sens!$AM$14:$AM$21, "Not found", 0),"HP",_xlfn.XLOOKUP(E19&amp;"|"&amp;B19,
        Calculate_cap_emi_sens!$I$14:$I$21&amp;"|"&amp;Calculate_cap_emi_sens!$L$14:$L$21,
        Calculate_cap_emi_sens!$AK$14:$AK$21, "Not found", 0),"HPl",_xlfn.XLOOKUP(E19&amp;"|"&amp;B19,
        Calculate_cap_emi_sens!$I$14:$I$21&amp;"|"&amp;Calculate_cap_emi_sens!$L$14:$L$21,
        Calculate_cap_emi_sens!$AN$14:$AN$21, "Not found", 0),"Missing")</f>
        <v>16.470579120141178</v>
      </c>
      <c r="R19" s="5" cm="1">
        <f t="array" ref="R19">_xlfn.SWITCH(F19,"R",_xlfn.XLOOKUP(E19&amp;"|"&amp;B19,
        Calculate_cap_emi_sens!$I$14:$I$21&amp;"|"&amp;Calculate_cap_emi_sens!$L$14:$L$21,
        Calculate_cap_emi_sens!$AQ$14:$AQ$21, "Not found", 0),"Rb",_xlfn.XLOOKUP(E19&amp;"|"&amp;B19,
        Calculate_cap_emi_sens!$I$14:$I$21&amp;"|"&amp;Calculate_cap_emi_sens!$L$14:$L$21,
        Calculate_cap_emi_sens!$AS$14:$AS$21, "Not found", 0),"Rl",_xlfn.XLOOKUP(E19&amp;"|"&amp;B19,
        Calculate_cap_emi_sens!$I$14:$I$21&amp;"|"&amp;Calculate_cap_emi_sens!$L$14:$L$21,
        Calculate_cap_emi_sens!$AT$14:$AT$21, "Not found", 0),"HP",_xlfn.XLOOKUP(E19&amp;"|"&amp;B19,
        Calculate_cap_emi_sens!$I$14:$I$21&amp;"|"&amp;Calculate_cap_emi_sens!$L$14:$L$21,
        Calculate_cap_emi_sens!$AR$14:$AR$21, "Not found", 0),"HPl",_xlfn.XLOOKUP(E19&amp;"|"&amp;B19,
        Calculate_cap_emi_sens!$I$14:$I$21&amp;"|"&amp;Calculate_cap_emi_sens!$L$14:$L$21,
        Calculate_cap_emi_sens!$AU$14:$AU$21, "Not found", 0),"Missing")</f>
        <v>1.6054691209261442</v>
      </c>
      <c r="S19" s="5" cm="1">
        <f t="array" ref="S19">_xlfn.SWITCH(F19,"R",_xlfn.XLOOKUP(E19&amp;"|"&amp;B19,
        Calculate_cap_emi_sens!$I$14:$I$21&amp;"|"&amp;Calculate_cap_emi_sens!$L$14:$L$21,
        Calculate_cap_emi_sens!$AX$14:$AX$21, "Not found", 0),"Rb",_xlfn.XLOOKUP(E19&amp;"|"&amp;B19,
        Calculate_cap_emi_sens!$I$14:$I$21&amp;"|"&amp;Calculate_cap_emi_sens!$L$14:$L$21,
        Calculate_cap_emi_sens!$AZ$14:$AZ$21, "Not found", 0),"Rl",_xlfn.XLOOKUP(E19&amp;"|"&amp;B19,
        Calculate_cap_emi_sens!$I$14:$I$21&amp;"|"&amp;Calculate_cap_emi_sens!$L$14:$L$21,
        Calculate_cap_emi_sens!$BA$14:$BA$21, "Not found", 0),"HP",_xlfn.XLOOKUP(E19&amp;"|"&amp;B19,
        Calculate_cap_emi_sens!$I$14:$I$21&amp;"|"&amp;Calculate_cap_emi_sens!$L$14:$L$21,
        Calculate_cap_emi_sens!$AY$14:$AY$21, "Not found", 0),"HPl",_xlfn.XLOOKUP(E19&amp;"|"&amp;B19,
        Calculate_cap_emi_sens!$I$14:$I$21&amp;"|"&amp;Calculate_cap_emi_sens!$L$14:$L$21,
        Calculate_cap_emi_sens!$BB$14:$BB$21, "Not found", 0),"Missing")</f>
        <v>19.484484525958916</v>
      </c>
      <c r="T19" s="5" cm="1">
        <f t="array" ref="T19">_xlfn.SWITCH(F19,"R",_xlfn.XLOOKUP(E19&amp;"|"&amp;B19,
        Calculate_cap_emi_sens!$I$14:$I$21&amp;"|"&amp;Calculate_cap_emi_sens!$L$14:$L$21,
        Calculate_cap_emi_sens!$BE$14:$BE$21, "Not found", 0),"Rb",_xlfn.XLOOKUP(E19&amp;"|"&amp;B19,
        Calculate_cap_emi_sens!$I$14:$I$21&amp;"|"&amp;Calculate_cap_emi_sens!$L$14:$L$21,
        Calculate_cap_emi_sens!$BG$14:$BG$21, "Not found", 0),"Rl",_xlfn.XLOOKUP(E19&amp;"|"&amp;B19,
        Calculate_cap_emi_sens!$I$14:$I$21&amp;"|"&amp;Calculate_cap_emi_sens!$L$14:$L$21,
        Calculate_cap_emi_sens!$BH$14:$BH$21, "Not found", 0),"HP",_xlfn.XLOOKUP(E19&amp;"|"&amp;B19,
        Calculate_cap_emi_sens!$I$14:$I$21&amp;"|"&amp;Calculate_cap_emi_sens!$L$14:$L$21,
        Calculate_cap_emi_sens!$BF$14:$BF$21, "Not found", 0),"HPl",_xlfn.XLOOKUP(E19&amp;"|"&amp;B19,
        Calculate_cap_emi_sens!$I$14:$I$21&amp;"|"&amp;Calculate_cap_emi_sens!$L$14:$L$21,
        Calculate_cap_emi_sens!$BI$14:$BI$21, "Not found", 0),"Missing")</f>
        <v>0</v>
      </c>
      <c r="U19" s="5" cm="1">
        <f t="array" ref="U19">_xlfn.SWITCH(F19,"R",_xlfn.XLOOKUP(E19&amp;"|"&amp;B19,
        Calculate_cap_emi_sens!$I$14:$I$21&amp;"|"&amp;Calculate_cap_emi_sens!$L$14:$L$21,
        Calculate_cap_emi_sens!$AX$14:$AX$21, "Not found", 0),"Rb",_xlfn.XLOOKUP(E19&amp;"|"&amp;B19,
        Calculate_cap_emi_sens!$I$14:$I$21&amp;"|"&amp;Calculate_cap_emi_sens!$L$14:$L$21,
        Calculate_cap_emi_sens!$AZ$14:$AZ$21, "Not found", 0),"Rl",_xlfn.XLOOKUP(E19&amp;"|"&amp;B19,
        Calculate_cap_emi_sens!$I$14:$I$21&amp;"|"&amp;Calculate_cap_emi_sens!$L$14:$L$21,
        Calculate_cap_emi_sens!$BA$14:$BA$21, "Not found", 0),"HP",_xlfn.XLOOKUP(E19&amp;"|"&amp;B19,
        Calculate_cap_emi_sens!$I$14:$I$21&amp;"|"&amp;Calculate_cap_emi_sens!$L$14:$L$21,
        Calculate_cap_emi_sens!$AY$14:$AY$21, "Not found", 0),"HPl",_xlfn.XLOOKUP(E19&amp;"|"&amp;B19,
        Calculate_cap_emi_sens!$I$14:$I$21&amp;"|"&amp;Calculate_cap_emi_sens!$L$14:$L$21,
        Calculate_cap_emi_sens!$BB$14:$BB$21, "Not found", 0),"Missing")</f>
        <v>19.484484525958916</v>
      </c>
      <c r="V19" s="5" cm="1">
        <f t="array" ref="V19">_xlfn.SWITCH(F19,"R",_xlfn.XLOOKUP(E19&amp;"|"&amp;B19,
        Calculate_cap_emi_sens!$I$14:$I$21&amp;"|"&amp;Calculate_cap_emi_sens!$L$14:$L$21,
        Calculate_cap_emi_sens!$BE$14:$BE$21, "Not found", 0),"Rb",_xlfn.XLOOKUP(E19&amp;"|"&amp;B19,
        Calculate_cap_emi_sens!$I$14:$I$21&amp;"|"&amp;Calculate_cap_emi_sens!$L$14:$L$21,
        Calculate_cap_emi_sens!$BG$14:$BG$21, "Not found", 0),"Rl",_xlfn.XLOOKUP(E19&amp;"|"&amp;B19,
        Calculate_cap_emi_sens!$I$14:$I$21&amp;"|"&amp;Calculate_cap_emi_sens!$L$14:$L$21,
        Calculate_cap_emi_sens!$BH$14:$BH$21, "Not found", 0),"HP",_xlfn.XLOOKUP(E19&amp;"|"&amp;B19,
        Calculate_cap_emi_sens!$I$14:$I$21&amp;"|"&amp;Calculate_cap_emi_sens!$L$14:$L$21,
        Calculate_cap_emi_sens!$BF$14:$BF$21, "Not found", 0),"HPl",_xlfn.XLOOKUP(E19&amp;"|"&amp;B19,
        Calculate_cap_emi_sens!$I$14:$I$21&amp;"|"&amp;Calculate_cap_emi_sens!$L$14:$L$21,
        Calculate_cap_emi_sens!$BI$14:$BI$21, "Not found", 0),"Missing")</f>
        <v>0</v>
      </c>
    </row>
    <row r="20" spans="1:22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Calculate_cap_emi_sens!$I$14:$I$21&amp;"|"&amp;Calculate_cap_emi_sens!$L$14:$L$21,
        Calculate_cap_emi_sens!$W$14:$W$21, "Not found", 0),"Rb",_xlfn.XLOOKUP(E20&amp;"|"&amp;B20,
        Calculate_cap_emi_sens!$I$14:$I$21&amp;"|"&amp;Calculate_cap_emi_sens!$L$14:$L$21,
        Calculate_cap_emi_sens!$Y$14:$Y$21, "Not found", 0),"Rl",_xlfn.XLOOKUP(E20&amp;"|"&amp;B20,
        Calculate_cap_emi_sens!$I$14:$I$21&amp;"|"&amp;Calculate_cap_emi_sens!$L$14:$L$21,
        Calculate_cap_emi_sens!$Z$14:$Z$21, "Not found", 0),0)</f>
        <v>2</v>
      </c>
      <c r="J20" s="5"/>
      <c r="K20" s="5"/>
      <c r="L20" s="5" cm="1">
        <f t="array" ref="L20">_xlfn.SWITCH(F20,"R",_xlfn.XLOOKUP(E20&amp;"|"&amp;B20,
        Calculate_cap_emi_sens!$I$14:$I$21&amp;"|"&amp;Calculate_cap_emi_sens!$L$14:$L$21,
        Calculate_cap_emi_sens!$AC$14:$AC$21, "Not found", 0),"Rb",_xlfn.XLOOKUP(E20&amp;"|"&amp;B20,
        Calculate_cap_emi_sens!$I$14:$I$21&amp;"|"&amp;Calculate_cap_emi_sens!$L$14:$L$21,
        Calculate_cap_emi_sens!$AE$14:$AE$21, "Not found", 0),"Rl",_xlfn.XLOOKUP(E20&amp;"|"&amp;B20,
        Calculate_cap_emi_sens!$I$14:$I$21&amp;"|"&amp;Calculate_cap_emi_sens!$L$14:$L$21,
        Calculate_cap_emi_sens!$AF$14:$AF$21, "Not found", 0),"HP",_xlfn.XLOOKUP(E20&amp;"|"&amp;B20,
        Calculate_cap_emi_sens!$I$14:$I$21&amp;"|"&amp;Calculate_cap_emi_sens!$L$14:$L$21,
        Calculate_cap_emi_sens!$AD$14:$AD$21, "Not found", 0),"HPl",_xlfn.XLOOKUP(E20&amp;"|"&amp;B20,
        Calculate_cap_emi_sens!$I$14:$I$21&amp;"|"&amp;Calculate_cap_emi_sens!$L$14:$L$21,
        Calculate_cap_emi_sens!$AG$14:$AG$21, "Not found", 0),"Missing")</f>
        <v>260.61173153127436</v>
      </c>
      <c r="M20" s="5"/>
      <c r="N20" s="5"/>
      <c r="O20" s="5"/>
      <c r="P20" s="5"/>
      <c r="Q20" s="5" cm="1">
        <f t="array" ref="Q20">_xlfn.SWITCH(F20,"R",_xlfn.XLOOKUP(E20&amp;"|"&amp;B20,
        Calculate_cap_emi_sens!$I$14:$I$21&amp;"|"&amp;Calculate_cap_emi_sens!$L$14:$L$21,
        Calculate_cap_emi_sens!$AJ$14:$AJ$21, "Not found", 0),"Rb",_xlfn.XLOOKUP(E20&amp;"|"&amp;B20,
        Calculate_cap_emi_sens!$I$14:$I$21&amp;"|"&amp;Calculate_cap_emi_sens!$L$14:$L$21,
        Calculate_cap_emi_sens!$AL$14:$AL$21, "Not found", 0),"Rl",_xlfn.XLOOKUP(E20&amp;"|"&amp;B20,
        Calculate_cap_emi_sens!$I$14:$I$21&amp;"|"&amp;Calculate_cap_emi_sens!$L$14:$L$21,
        Calculate_cap_emi_sens!$AM$14:$AM$21, "Not found", 0),"HP",_xlfn.XLOOKUP(E20&amp;"|"&amp;B20,
        Calculate_cap_emi_sens!$I$14:$I$21&amp;"|"&amp;Calculate_cap_emi_sens!$L$14:$L$21,
        Calculate_cap_emi_sens!$AK$14:$AK$21, "Not found", 0),"HPl",_xlfn.XLOOKUP(E20&amp;"|"&amp;B20,
        Calculate_cap_emi_sens!$I$14:$I$21&amp;"|"&amp;Calculate_cap_emi_sens!$L$14:$L$21,
        Calculate_cap_emi_sens!$AN$14:$AN$21, "Not found", 0),"Missing")</f>
        <v>10.462954794352941</v>
      </c>
      <c r="R20" s="5" cm="1">
        <f t="array" ref="R20">_xlfn.SWITCH(F20,"R",_xlfn.XLOOKUP(E20&amp;"|"&amp;B20,
        Calculate_cap_emi_sens!$I$14:$I$21&amp;"|"&amp;Calculate_cap_emi_sens!$L$14:$L$21,
        Calculate_cap_emi_sens!$AQ$14:$AQ$21, "Not found", 0),"Rb",_xlfn.XLOOKUP(E20&amp;"|"&amp;B20,
        Calculate_cap_emi_sens!$I$14:$I$21&amp;"|"&amp;Calculate_cap_emi_sens!$L$14:$L$21,
        Calculate_cap_emi_sens!$AS$14:$AS$21, "Not found", 0),"Rl",_xlfn.XLOOKUP(E20&amp;"|"&amp;B20,
        Calculate_cap_emi_sens!$I$14:$I$21&amp;"|"&amp;Calculate_cap_emi_sens!$L$14:$L$21,
        Calculate_cap_emi_sens!$AT$14:$AT$21, "Not found", 0),"HP",_xlfn.XLOOKUP(E20&amp;"|"&amp;B20,
        Calculate_cap_emi_sens!$I$14:$I$21&amp;"|"&amp;Calculate_cap_emi_sens!$L$14:$L$21,
        Calculate_cap_emi_sens!$AR$14:$AR$21, "Not found", 0),"HPl",_xlfn.XLOOKUP(E20&amp;"|"&amp;B20,
        Calculate_cap_emi_sens!$I$14:$I$21&amp;"|"&amp;Calculate_cap_emi_sens!$L$14:$L$21,
        Calculate_cap_emi_sens!$AU$14:$AU$21, "Not found", 0),"Missing")</f>
        <v>1.3675783545938294</v>
      </c>
      <c r="S20" s="5" cm="1">
        <f t="array" ref="S20">_xlfn.SWITCH(F20,"R",_xlfn.XLOOKUP(E20&amp;"|"&amp;B20,
        Calculate_cap_emi_sens!$I$14:$I$21&amp;"|"&amp;Calculate_cap_emi_sens!$L$14:$L$21,
        Calculate_cap_emi_sens!$AX$14:$AX$21, "Not found", 0),"Rb",_xlfn.XLOOKUP(E20&amp;"|"&amp;B20,
        Calculate_cap_emi_sens!$I$14:$I$21&amp;"|"&amp;Calculate_cap_emi_sens!$L$14:$L$21,
        Calculate_cap_emi_sens!$AZ$14:$AZ$21, "Not found", 0),"Rl",_xlfn.XLOOKUP(E20&amp;"|"&amp;B20,
        Calculate_cap_emi_sens!$I$14:$I$21&amp;"|"&amp;Calculate_cap_emi_sens!$L$14:$L$21,
        Calculate_cap_emi_sens!$BA$14:$BA$21, "Not found", 0),"HP",_xlfn.XLOOKUP(E20&amp;"|"&amp;B20,
        Calculate_cap_emi_sens!$I$14:$I$21&amp;"|"&amp;Calculate_cap_emi_sens!$L$14:$L$21,
        Calculate_cap_emi_sens!$AY$14:$AY$21, "Not found", 0),"HPl",_xlfn.XLOOKUP(E20&amp;"|"&amp;B20,
        Calculate_cap_emi_sens!$I$14:$I$21&amp;"|"&amp;Calculate_cap_emi_sens!$L$14:$L$21,
        Calculate_cap_emi_sens!$BB$14:$BB$21, "Not found", 0),"Missing")</f>
        <v>12.423650614739874</v>
      </c>
      <c r="T20" s="5" cm="1">
        <f t="array" ref="T20">_xlfn.SWITCH(F20,"R",_xlfn.XLOOKUP(E20&amp;"|"&amp;B20,
        Calculate_cap_emi_sens!$I$14:$I$21&amp;"|"&amp;Calculate_cap_emi_sens!$L$14:$L$21,
        Calculate_cap_emi_sens!$BE$14:$BE$21, "Not found", 0),"Rb",_xlfn.XLOOKUP(E20&amp;"|"&amp;B20,
        Calculate_cap_emi_sens!$I$14:$I$21&amp;"|"&amp;Calculate_cap_emi_sens!$L$14:$L$21,
        Calculate_cap_emi_sens!$BG$14:$BG$21, "Not found", 0),"Rl",_xlfn.XLOOKUP(E20&amp;"|"&amp;B20,
        Calculate_cap_emi_sens!$I$14:$I$21&amp;"|"&amp;Calculate_cap_emi_sens!$L$14:$L$21,
        Calculate_cap_emi_sens!$BH$14:$BH$21, "Not found", 0),"HP",_xlfn.XLOOKUP(E20&amp;"|"&amp;B20,
        Calculate_cap_emi_sens!$I$14:$I$21&amp;"|"&amp;Calculate_cap_emi_sens!$L$14:$L$21,
        Calculate_cap_emi_sens!$BF$14:$BF$21, "Not found", 0),"HPl",_xlfn.XLOOKUP(E20&amp;"|"&amp;B20,
        Calculate_cap_emi_sens!$I$14:$I$21&amp;"|"&amp;Calculate_cap_emi_sens!$L$14:$L$21,
        Calculate_cap_emi_sens!$BI$14:$BI$21, "Not found", 0),"Missing")</f>
        <v>0</v>
      </c>
      <c r="U20" s="5" cm="1">
        <f t="array" ref="U20">_xlfn.SWITCH(F20,"R",_xlfn.XLOOKUP(E20&amp;"|"&amp;B20,
        Calculate_cap_emi_sens!$I$14:$I$21&amp;"|"&amp;Calculate_cap_emi_sens!$L$14:$L$21,
        Calculate_cap_emi_sens!$AX$14:$AX$21, "Not found", 0),"Rb",_xlfn.XLOOKUP(E20&amp;"|"&amp;B20,
        Calculate_cap_emi_sens!$I$14:$I$21&amp;"|"&amp;Calculate_cap_emi_sens!$L$14:$L$21,
        Calculate_cap_emi_sens!$AZ$14:$AZ$21, "Not found", 0),"Rl",_xlfn.XLOOKUP(E20&amp;"|"&amp;B20,
        Calculate_cap_emi_sens!$I$14:$I$21&amp;"|"&amp;Calculate_cap_emi_sens!$L$14:$L$21,
        Calculate_cap_emi_sens!$BA$14:$BA$21, "Not found", 0),"HP",_xlfn.XLOOKUP(E20&amp;"|"&amp;B20,
        Calculate_cap_emi_sens!$I$14:$I$21&amp;"|"&amp;Calculate_cap_emi_sens!$L$14:$L$21,
        Calculate_cap_emi_sens!$AY$14:$AY$21, "Not found", 0),"HPl",_xlfn.XLOOKUP(E20&amp;"|"&amp;B20,
        Calculate_cap_emi_sens!$I$14:$I$21&amp;"|"&amp;Calculate_cap_emi_sens!$L$14:$L$21,
        Calculate_cap_emi_sens!$BB$14:$BB$21, "Not found", 0),"Missing")</f>
        <v>12.423650614739874</v>
      </c>
      <c r="V20" s="5" cm="1">
        <f t="array" ref="V20">_xlfn.SWITCH(F20,"R",_xlfn.XLOOKUP(E20&amp;"|"&amp;B20,
        Calculate_cap_emi_sens!$I$14:$I$21&amp;"|"&amp;Calculate_cap_emi_sens!$L$14:$L$21,
        Calculate_cap_emi_sens!$BE$14:$BE$21, "Not found", 0),"Rb",_xlfn.XLOOKUP(E20&amp;"|"&amp;B20,
        Calculate_cap_emi_sens!$I$14:$I$21&amp;"|"&amp;Calculate_cap_emi_sens!$L$14:$L$21,
        Calculate_cap_emi_sens!$BG$14:$BG$21, "Not found", 0),"Rl",_xlfn.XLOOKUP(E20&amp;"|"&amp;B20,
        Calculate_cap_emi_sens!$I$14:$I$21&amp;"|"&amp;Calculate_cap_emi_sens!$L$14:$L$21,
        Calculate_cap_emi_sens!$BH$14:$BH$21, "Not found", 0),"HP",_xlfn.XLOOKUP(E20&amp;"|"&amp;B20,
        Calculate_cap_emi_sens!$I$14:$I$21&amp;"|"&amp;Calculate_cap_emi_sens!$L$14:$L$21,
        Calculate_cap_emi_sens!$BF$14:$BF$21, "Not found", 0),"HPl",_xlfn.XLOOKUP(E20&amp;"|"&amp;B20,
        Calculate_cap_emi_sens!$I$14:$I$21&amp;"|"&amp;Calculate_cap_emi_sens!$L$14:$L$21,
        Calculate_cap_emi_sens!$BI$14:$BI$21, "Not found", 0),"Missing")</f>
        <v>0</v>
      </c>
    </row>
    <row r="21" spans="1:22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Calculate_cap_emi_sens!$I$14:$I$21&amp;"|"&amp;Calculate_cap_emi_sens!$L$14:$L$21,
        Calculate_cap_emi_sens!$W$14:$W$21, "Not found", 0),"Rb",_xlfn.XLOOKUP(E21&amp;"|"&amp;B21,
        Calculate_cap_emi_sens!$I$14:$I$21&amp;"|"&amp;Calculate_cap_emi_sens!$L$14:$L$21,
        Calculate_cap_emi_sens!$Y$14:$Y$21, "Not found", 0),"Rl",_xlfn.XLOOKUP(E21&amp;"|"&amp;B21,
        Calculate_cap_emi_sens!$I$14:$I$21&amp;"|"&amp;Calculate_cap_emi_sens!$L$14:$L$21,
        Calculate_cap_emi_sens!$Z$14:$Z$21, "Not found", 0),0)</f>
        <v>2</v>
      </c>
      <c r="J21" s="5"/>
      <c r="K21" s="5"/>
      <c r="L21" s="5" cm="1">
        <f t="array" ref="L21">_xlfn.SWITCH(F21,"R",_xlfn.XLOOKUP(E21&amp;"|"&amp;B21,
        Calculate_cap_emi_sens!$I$14:$I$21&amp;"|"&amp;Calculate_cap_emi_sens!$L$14:$L$21,
        Calculate_cap_emi_sens!$AC$14:$AC$21, "Not found", 0),"Rb",_xlfn.XLOOKUP(E21&amp;"|"&amp;B21,
        Calculate_cap_emi_sens!$I$14:$I$21&amp;"|"&amp;Calculate_cap_emi_sens!$L$14:$L$21,
        Calculate_cap_emi_sens!$AE$14:$AE$21, "Not found", 0),"Rl",_xlfn.XLOOKUP(E21&amp;"|"&amp;B21,
        Calculate_cap_emi_sens!$I$14:$I$21&amp;"|"&amp;Calculate_cap_emi_sens!$L$14:$L$21,
        Calculate_cap_emi_sens!$AF$14:$AF$21, "Not found", 0),"HP",_xlfn.XLOOKUP(E21&amp;"|"&amp;B21,
        Calculate_cap_emi_sens!$I$14:$I$21&amp;"|"&amp;Calculate_cap_emi_sens!$L$14:$L$21,
        Calculate_cap_emi_sens!$AD$14:$AD$21, "Not found", 0),"HPl",_xlfn.XLOOKUP(E21&amp;"|"&amp;B21,
        Calculate_cap_emi_sens!$I$14:$I$21&amp;"|"&amp;Calculate_cap_emi_sens!$L$14:$L$21,
        Calculate_cap_emi_sens!$AG$14:$AG$21, "Not found", 0),"Missing")</f>
        <v>260.61173153127436</v>
      </c>
      <c r="M21" s="5"/>
      <c r="N21" s="5"/>
      <c r="O21" s="5"/>
      <c r="P21" s="5"/>
      <c r="Q21" s="5" cm="1">
        <f t="array" ref="Q21">_xlfn.SWITCH(F21,"R",_xlfn.XLOOKUP(E21&amp;"|"&amp;B21,
        Calculate_cap_emi_sens!$I$14:$I$21&amp;"|"&amp;Calculate_cap_emi_sens!$L$14:$L$21,
        Calculate_cap_emi_sens!$AJ$14:$AJ$21, "Not found", 0),"Rb",_xlfn.XLOOKUP(E21&amp;"|"&amp;B21,
        Calculate_cap_emi_sens!$I$14:$I$21&amp;"|"&amp;Calculate_cap_emi_sens!$L$14:$L$21,
        Calculate_cap_emi_sens!$AL$14:$AL$21, "Not found", 0),"Rl",_xlfn.XLOOKUP(E21&amp;"|"&amp;B21,
        Calculate_cap_emi_sens!$I$14:$I$21&amp;"|"&amp;Calculate_cap_emi_sens!$L$14:$L$21,
        Calculate_cap_emi_sens!$AM$14:$AM$21, "Not found", 0),"HP",_xlfn.XLOOKUP(E21&amp;"|"&amp;B21,
        Calculate_cap_emi_sens!$I$14:$I$21&amp;"|"&amp;Calculate_cap_emi_sens!$L$14:$L$21,
        Calculate_cap_emi_sens!$AK$14:$AK$21, "Not found", 0),"HPl",_xlfn.XLOOKUP(E21&amp;"|"&amp;B21,
        Calculate_cap_emi_sens!$I$14:$I$21&amp;"|"&amp;Calculate_cap_emi_sens!$L$14:$L$21,
        Calculate_cap_emi_sens!$AN$14:$AN$21, "Not found", 0),"Missing")</f>
        <v>10.462954794352941</v>
      </c>
      <c r="R21" s="5" cm="1">
        <f t="array" ref="R21">_xlfn.SWITCH(F21,"R",_xlfn.XLOOKUP(E21&amp;"|"&amp;B21,
        Calculate_cap_emi_sens!$I$14:$I$21&amp;"|"&amp;Calculate_cap_emi_sens!$L$14:$L$21,
        Calculate_cap_emi_sens!$AQ$14:$AQ$21, "Not found", 0),"Rb",_xlfn.XLOOKUP(E21&amp;"|"&amp;B21,
        Calculate_cap_emi_sens!$I$14:$I$21&amp;"|"&amp;Calculate_cap_emi_sens!$L$14:$L$21,
        Calculate_cap_emi_sens!$AS$14:$AS$21, "Not found", 0),"Rl",_xlfn.XLOOKUP(E21&amp;"|"&amp;B21,
        Calculate_cap_emi_sens!$I$14:$I$21&amp;"|"&amp;Calculate_cap_emi_sens!$L$14:$L$21,
        Calculate_cap_emi_sens!$AT$14:$AT$21, "Not found", 0),"HP",_xlfn.XLOOKUP(E21&amp;"|"&amp;B21,
        Calculate_cap_emi_sens!$I$14:$I$21&amp;"|"&amp;Calculate_cap_emi_sens!$L$14:$L$21,
        Calculate_cap_emi_sens!$AR$14:$AR$21, "Not found", 0),"HPl",_xlfn.XLOOKUP(E21&amp;"|"&amp;B21,
        Calculate_cap_emi_sens!$I$14:$I$21&amp;"|"&amp;Calculate_cap_emi_sens!$L$14:$L$21,
        Calculate_cap_emi_sens!$AU$14:$AU$21, "Not found", 0),"Missing")</f>
        <v>1.3675783545938294</v>
      </c>
      <c r="S21" s="5" cm="1">
        <f t="array" ref="S21">_xlfn.SWITCH(F21,"R",_xlfn.XLOOKUP(E21&amp;"|"&amp;B21,
        Calculate_cap_emi_sens!$I$14:$I$21&amp;"|"&amp;Calculate_cap_emi_sens!$L$14:$L$21,
        Calculate_cap_emi_sens!$AX$14:$AX$21, "Not found", 0),"Rb",_xlfn.XLOOKUP(E21&amp;"|"&amp;B21,
        Calculate_cap_emi_sens!$I$14:$I$21&amp;"|"&amp;Calculate_cap_emi_sens!$L$14:$L$21,
        Calculate_cap_emi_sens!$AZ$14:$AZ$21, "Not found", 0),"Rl",_xlfn.XLOOKUP(E21&amp;"|"&amp;B21,
        Calculate_cap_emi_sens!$I$14:$I$21&amp;"|"&amp;Calculate_cap_emi_sens!$L$14:$L$21,
        Calculate_cap_emi_sens!$BA$14:$BA$21, "Not found", 0),"HP",_xlfn.XLOOKUP(E21&amp;"|"&amp;B21,
        Calculate_cap_emi_sens!$I$14:$I$21&amp;"|"&amp;Calculate_cap_emi_sens!$L$14:$L$21,
        Calculate_cap_emi_sens!$AY$14:$AY$21, "Not found", 0),"HPl",_xlfn.XLOOKUP(E21&amp;"|"&amp;B21,
        Calculate_cap_emi_sens!$I$14:$I$21&amp;"|"&amp;Calculate_cap_emi_sens!$L$14:$L$21,
        Calculate_cap_emi_sens!$BB$14:$BB$21, "Not found", 0),"Missing")</f>
        <v>12.423650614739874</v>
      </c>
      <c r="T21" s="5" cm="1">
        <f t="array" ref="T21">_xlfn.SWITCH(F21,"R",_xlfn.XLOOKUP(E21&amp;"|"&amp;B21,
        Calculate_cap_emi_sens!$I$14:$I$21&amp;"|"&amp;Calculate_cap_emi_sens!$L$14:$L$21,
        Calculate_cap_emi_sens!$BE$14:$BE$21, "Not found", 0),"Rb",_xlfn.XLOOKUP(E21&amp;"|"&amp;B21,
        Calculate_cap_emi_sens!$I$14:$I$21&amp;"|"&amp;Calculate_cap_emi_sens!$L$14:$L$21,
        Calculate_cap_emi_sens!$BG$14:$BG$21, "Not found", 0),"Rl",_xlfn.XLOOKUP(E21&amp;"|"&amp;B21,
        Calculate_cap_emi_sens!$I$14:$I$21&amp;"|"&amp;Calculate_cap_emi_sens!$L$14:$L$21,
        Calculate_cap_emi_sens!$BH$14:$BH$21, "Not found", 0),"HP",_xlfn.XLOOKUP(E21&amp;"|"&amp;B21,
        Calculate_cap_emi_sens!$I$14:$I$21&amp;"|"&amp;Calculate_cap_emi_sens!$L$14:$L$21,
        Calculate_cap_emi_sens!$BF$14:$BF$21, "Not found", 0),"HPl",_xlfn.XLOOKUP(E21&amp;"|"&amp;B21,
        Calculate_cap_emi_sens!$I$14:$I$21&amp;"|"&amp;Calculate_cap_emi_sens!$L$14:$L$21,
        Calculate_cap_emi_sens!$BI$14:$BI$21, "Not found", 0),"Missing")</f>
        <v>0</v>
      </c>
      <c r="U21" s="5" cm="1">
        <f t="array" ref="U21">_xlfn.SWITCH(F21,"R",_xlfn.XLOOKUP(E21&amp;"|"&amp;B21,
        Calculate_cap_emi_sens!$I$14:$I$21&amp;"|"&amp;Calculate_cap_emi_sens!$L$14:$L$21,
        Calculate_cap_emi_sens!$AX$14:$AX$21, "Not found", 0),"Rb",_xlfn.XLOOKUP(E21&amp;"|"&amp;B21,
        Calculate_cap_emi_sens!$I$14:$I$21&amp;"|"&amp;Calculate_cap_emi_sens!$L$14:$L$21,
        Calculate_cap_emi_sens!$AZ$14:$AZ$21, "Not found", 0),"Rl",_xlfn.XLOOKUP(E21&amp;"|"&amp;B21,
        Calculate_cap_emi_sens!$I$14:$I$21&amp;"|"&amp;Calculate_cap_emi_sens!$L$14:$L$21,
        Calculate_cap_emi_sens!$BA$14:$BA$21, "Not found", 0),"HP",_xlfn.XLOOKUP(E21&amp;"|"&amp;B21,
        Calculate_cap_emi_sens!$I$14:$I$21&amp;"|"&amp;Calculate_cap_emi_sens!$L$14:$L$21,
        Calculate_cap_emi_sens!$AY$14:$AY$21, "Not found", 0),"HPl",_xlfn.XLOOKUP(E21&amp;"|"&amp;B21,
        Calculate_cap_emi_sens!$I$14:$I$21&amp;"|"&amp;Calculate_cap_emi_sens!$L$14:$L$21,
        Calculate_cap_emi_sens!$BB$14:$BB$21, "Not found", 0),"Missing")</f>
        <v>12.423650614739874</v>
      </c>
      <c r="V21" s="5" cm="1">
        <f t="array" ref="V21">_xlfn.SWITCH(F21,"R",_xlfn.XLOOKUP(E21&amp;"|"&amp;B21,
        Calculate_cap_emi_sens!$I$14:$I$21&amp;"|"&amp;Calculate_cap_emi_sens!$L$14:$L$21,
        Calculate_cap_emi_sens!$BE$14:$BE$21, "Not found", 0),"Rb",_xlfn.XLOOKUP(E21&amp;"|"&amp;B21,
        Calculate_cap_emi_sens!$I$14:$I$21&amp;"|"&amp;Calculate_cap_emi_sens!$L$14:$L$21,
        Calculate_cap_emi_sens!$BG$14:$BG$21, "Not found", 0),"Rl",_xlfn.XLOOKUP(E21&amp;"|"&amp;B21,
        Calculate_cap_emi_sens!$I$14:$I$21&amp;"|"&amp;Calculate_cap_emi_sens!$L$14:$L$21,
        Calculate_cap_emi_sens!$BH$14:$BH$21, "Not found", 0),"HP",_xlfn.XLOOKUP(E21&amp;"|"&amp;B21,
        Calculate_cap_emi_sens!$I$14:$I$21&amp;"|"&amp;Calculate_cap_emi_sens!$L$14:$L$21,
        Calculate_cap_emi_sens!$BF$14:$BF$21, "Not found", 0),"HPl",_xlfn.XLOOKUP(E21&amp;"|"&amp;B21,
        Calculate_cap_emi_sens!$I$14:$I$21&amp;"|"&amp;Calculate_cap_emi_sens!$L$14:$L$21,
        Calculate_cap_emi_sens!$BI$14:$BI$21, "Not found", 0),"Missing")</f>
        <v>0</v>
      </c>
    </row>
    <row r="22" spans="1:22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Calculate_cap_emi_sens!$I$14:$I$21&amp;"|"&amp;Calculate_cap_emi_sens!$L$14:$L$21,
        Calculate_cap_emi_sens!$W$14:$W$21, "Not found", 0),"Rb",_xlfn.XLOOKUP(E22&amp;"|"&amp;B22,
        Calculate_cap_emi_sens!$I$14:$I$21&amp;"|"&amp;Calculate_cap_emi_sens!$L$14:$L$21,
        Calculate_cap_emi_sens!$Y$14:$Y$21, "Not found", 0),"Rl",_xlfn.XLOOKUP(E22&amp;"|"&amp;B22,
        Calculate_cap_emi_sens!$I$14:$I$21&amp;"|"&amp;Calculate_cap_emi_sens!$L$14:$L$21,
        Calculate_cap_emi_sens!$Z$14:$Z$21, "Not found", 0),0)</f>
        <v>4</v>
      </c>
      <c r="J22" s="5"/>
      <c r="K22" s="5"/>
      <c r="L22" s="5" cm="1">
        <f t="array" ref="L22">_xlfn.SWITCH(F22,"R",_xlfn.XLOOKUP(E22&amp;"|"&amp;B22,
        Calculate_cap_emi_sens!$I$14:$I$21&amp;"|"&amp;Calculate_cap_emi_sens!$L$14:$L$21,
        Calculate_cap_emi_sens!$AC$14:$AC$21, "Not found", 0),"Rb",_xlfn.XLOOKUP(E22&amp;"|"&amp;B22,
        Calculate_cap_emi_sens!$I$14:$I$21&amp;"|"&amp;Calculate_cap_emi_sens!$L$14:$L$21,
        Calculate_cap_emi_sens!$AE$14:$AE$21, "Not found", 0),"Rl",_xlfn.XLOOKUP(E22&amp;"|"&amp;B22,
        Calculate_cap_emi_sens!$I$14:$I$21&amp;"|"&amp;Calculate_cap_emi_sens!$L$14:$L$21,
        Calculate_cap_emi_sens!$AF$14:$AF$21, "Not found", 0),"HP",_xlfn.XLOOKUP(E22&amp;"|"&amp;B22,
        Calculate_cap_emi_sens!$I$14:$I$21&amp;"|"&amp;Calculate_cap_emi_sens!$L$14:$L$21,
        Calculate_cap_emi_sens!$AD$14:$AD$21, "Not found", 0),"HPl",_xlfn.XLOOKUP(E22&amp;"|"&amp;B22,
        Calculate_cap_emi_sens!$I$14:$I$21&amp;"|"&amp;Calculate_cap_emi_sens!$L$14:$L$21,
        Calculate_cap_emi_sens!$AG$14:$AG$21, "Not found", 0),"Missing")</f>
        <v>521.22346306254872</v>
      </c>
      <c r="M22" s="5"/>
      <c r="N22" s="5"/>
      <c r="O22" s="5"/>
      <c r="P22" s="5"/>
      <c r="Q22" s="5" cm="1">
        <f t="array" ref="Q22">_xlfn.SWITCH(F22,"R",_xlfn.XLOOKUP(E22&amp;"|"&amp;B22,
        Calculate_cap_emi_sens!$I$14:$I$21&amp;"|"&amp;Calculate_cap_emi_sens!$L$14:$L$21,
        Calculate_cap_emi_sens!$AJ$14:$AJ$21, "Not found", 0),"Rb",_xlfn.XLOOKUP(E22&amp;"|"&amp;B22,
        Calculate_cap_emi_sens!$I$14:$I$21&amp;"|"&amp;Calculate_cap_emi_sens!$L$14:$L$21,
        Calculate_cap_emi_sens!$AL$14:$AL$21, "Not found", 0),"Rl",_xlfn.XLOOKUP(E22&amp;"|"&amp;B22,
        Calculate_cap_emi_sens!$I$14:$I$21&amp;"|"&amp;Calculate_cap_emi_sens!$L$14:$L$21,
        Calculate_cap_emi_sens!$AM$14:$AM$21, "Not found", 0),"HP",_xlfn.XLOOKUP(E22&amp;"|"&amp;B22,
        Calculate_cap_emi_sens!$I$14:$I$21&amp;"|"&amp;Calculate_cap_emi_sens!$L$14:$L$21,
        Calculate_cap_emi_sens!$AK$14:$AK$21, "Not found", 0),"HPl",_xlfn.XLOOKUP(E22&amp;"|"&amp;B22,
        Calculate_cap_emi_sens!$I$14:$I$21&amp;"|"&amp;Calculate_cap_emi_sens!$L$14:$L$21,
        Calculate_cap_emi_sens!$AN$14:$AN$21, "Not found", 0),"Missing")</f>
        <v>20.925909588705881</v>
      </c>
      <c r="R22" s="5" cm="1">
        <f t="array" ref="R22">_xlfn.SWITCH(F22,"R",_xlfn.XLOOKUP(E22&amp;"|"&amp;B22,
        Calculate_cap_emi_sens!$I$14:$I$21&amp;"|"&amp;Calculate_cap_emi_sens!$L$14:$L$21,
        Calculate_cap_emi_sens!$AQ$14:$AQ$21, "Not found", 0),"Rb",_xlfn.XLOOKUP(E22&amp;"|"&amp;B22,
        Calculate_cap_emi_sens!$I$14:$I$21&amp;"|"&amp;Calculate_cap_emi_sens!$L$14:$L$21,
        Calculate_cap_emi_sens!$AS$14:$AS$21, "Not found", 0),"Rl",_xlfn.XLOOKUP(E22&amp;"|"&amp;B22,
        Calculate_cap_emi_sens!$I$14:$I$21&amp;"|"&amp;Calculate_cap_emi_sens!$L$14:$L$21,
        Calculate_cap_emi_sens!$AT$14:$AT$21, "Not found", 0),"HP",_xlfn.XLOOKUP(E22&amp;"|"&amp;B22,
        Calculate_cap_emi_sens!$I$14:$I$21&amp;"|"&amp;Calculate_cap_emi_sens!$L$14:$L$21,
        Calculate_cap_emi_sens!$AR$14:$AR$21, "Not found", 0),"HPl",_xlfn.XLOOKUP(E22&amp;"|"&amp;B22,
        Calculate_cap_emi_sens!$I$14:$I$21&amp;"|"&amp;Calculate_cap_emi_sens!$L$14:$L$21,
        Calculate_cap_emi_sens!$AU$14:$AU$21, "Not found", 0),"Missing")</f>
        <v>2.7351567091876587</v>
      </c>
      <c r="S22" s="5" cm="1">
        <f t="array" ref="S22">_xlfn.SWITCH(F22,"R",_xlfn.XLOOKUP(E22&amp;"|"&amp;B22,
        Calculate_cap_emi_sens!$I$14:$I$21&amp;"|"&amp;Calculate_cap_emi_sens!$L$14:$L$21,
        Calculate_cap_emi_sens!$AX$14:$AX$21, "Not found", 0),"Rb",_xlfn.XLOOKUP(E22&amp;"|"&amp;B22,
        Calculate_cap_emi_sens!$I$14:$I$21&amp;"|"&amp;Calculate_cap_emi_sens!$L$14:$L$21,
        Calculate_cap_emi_sens!$AZ$14:$AZ$21, "Not found", 0),"Rl",_xlfn.XLOOKUP(E22&amp;"|"&amp;B22,
        Calculate_cap_emi_sens!$I$14:$I$21&amp;"|"&amp;Calculate_cap_emi_sens!$L$14:$L$21,
        Calculate_cap_emi_sens!$BA$14:$BA$21, "Not found", 0),"HP",_xlfn.XLOOKUP(E22&amp;"|"&amp;B22,
        Calculate_cap_emi_sens!$I$14:$I$21&amp;"|"&amp;Calculate_cap_emi_sens!$L$14:$L$21,
        Calculate_cap_emi_sens!$AY$14:$AY$21, "Not found", 0),"HPl",_xlfn.XLOOKUP(E22&amp;"|"&amp;B22,
        Calculate_cap_emi_sens!$I$14:$I$21&amp;"|"&amp;Calculate_cap_emi_sens!$L$14:$L$21,
        Calculate_cap_emi_sens!$BB$14:$BB$21, "Not found", 0),"Missing")</f>
        <v>24.847301229479747</v>
      </c>
      <c r="T22" s="5" cm="1">
        <f t="array" ref="T22">_xlfn.SWITCH(F22,"R",_xlfn.XLOOKUP(E22&amp;"|"&amp;B22,
        Calculate_cap_emi_sens!$I$14:$I$21&amp;"|"&amp;Calculate_cap_emi_sens!$L$14:$L$21,
        Calculate_cap_emi_sens!$BE$14:$BE$21, "Not found", 0),"Rb",_xlfn.XLOOKUP(E22&amp;"|"&amp;B22,
        Calculate_cap_emi_sens!$I$14:$I$21&amp;"|"&amp;Calculate_cap_emi_sens!$L$14:$L$21,
        Calculate_cap_emi_sens!$BG$14:$BG$21, "Not found", 0),"Rl",_xlfn.XLOOKUP(E22&amp;"|"&amp;B22,
        Calculate_cap_emi_sens!$I$14:$I$21&amp;"|"&amp;Calculate_cap_emi_sens!$L$14:$L$21,
        Calculate_cap_emi_sens!$BH$14:$BH$21, "Not found", 0),"HP",_xlfn.XLOOKUP(E22&amp;"|"&amp;B22,
        Calculate_cap_emi_sens!$I$14:$I$21&amp;"|"&amp;Calculate_cap_emi_sens!$L$14:$L$21,
        Calculate_cap_emi_sens!$BF$14:$BF$21, "Not found", 0),"HPl",_xlfn.XLOOKUP(E22&amp;"|"&amp;B22,
        Calculate_cap_emi_sens!$I$14:$I$21&amp;"|"&amp;Calculate_cap_emi_sens!$L$14:$L$21,
        Calculate_cap_emi_sens!$BI$14:$BI$21, "Not found", 0),"Missing")</f>
        <v>0</v>
      </c>
      <c r="U22" s="5" cm="1">
        <f t="array" ref="U22">_xlfn.SWITCH(F22,"R",_xlfn.XLOOKUP(E22&amp;"|"&amp;B22,
        Calculate_cap_emi_sens!$I$14:$I$21&amp;"|"&amp;Calculate_cap_emi_sens!$L$14:$L$21,
        Calculate_cap_emi_sens!$AX$14:$AX$21, "Not found", 0),"Rb",_xlfn.XLOOKUP(E22&amp;"|"&amp;B22,
        Calculate_cap_emi_sens!$I$14:$I$21&amp;"|"&amp;Calculate_cap_emi_sens!$L$14:$L$21,
        Calculate_cap_emi_sens!$AZ$14:$AZ$21, "Not found", 0),"Rl",_xlfn.XLOOKUP(E22&amp;"|"&amp;B22,
        Calculate_cap_emi_sens!$I$14:$I$21&amp;"|"&amp;Calculate_cap_emi_sens!$L$14:$L$21,
        Calculate_cap_emi_sens!$BA$14:$BA$21, "Not found", 0),"HP",_xlfn.XLOOKUP(E22&amp;"|"&amp;B22,
        Calculate_cap_emi_sens!$I$14:$I$21&amp;"|"&amp;Calculate_cap_emi_sens!$L$14:$L$21,
        Calculate_cap_emi_sens!$AY$14:$AY$21, "Not found", 0),"HPl",_xlfn.XLOOKUP(E22&amp;"|"&amp;B22,
        Calculate_cap_emi_sens!$I$14:$I$21&amp;"|"&amp;Calculate_cap_emi_sens!$L$14:$L$21,
        Calculate_cap_emi_sens!$BB$14:$BB$21, "Not found", 0),"Missing")</f>
        <v>24.847301229479747</v>
      </c>
      <c r="V22" s="5" cm="1">
        <f t="array" ref="V22">_xlfn.SWITCH(F22,"R",_xlfn.XLOOKUP(E22&amp;"|"&amp;B22,
        Calculate_cap_emi_sens!$I$14:$I$21&amp;"|"&amp;Calculate_cap_emi_sens!$L$14:$L$21,
        Calculate_cap_emi_sens!$BE$14:$BE$21, "Not found", 0),"Rb",_xlfn.XLOOKUP(E22&amp;"|"&amp;B22,
        Calculate_cap_emi_sens!$I$14:$I$21&amp;"|"&amp;Calculate_cap_emi_sens!$L$14:$L$21,
        Calculate_cap_emi_sens!$BG$14:$BG$21, "Not found", 0),"Rl",_xlfn.XLOOKUP(E22&amp;"|"&amp;B22,
        Calculate_cap_emi_sens!$I$14:$I$21&amp;"|"&amp;Calculate_cap_emi_sens!$L$14:$L$21,
        Calculate_cap_emi_sens!$BH$14:$BH$21, "Not found", 0),"HP",_xlfn.XLOOKUP(E22&amp;"|"&amp;B22,
        Calculate_cap_emi_sens!$I$14:$I$21&amp;"|"&amp;Calculate_cap_emi_sens!$L$14:$L$21,
        Calculate_cap_emi_sens!$BF$14:$BF$21, "Not found", 0),"HPl",_xlfn.XLOOKUP(E22&amp;"|"&amp;B22,
        Calculate_cap_emi_sens!$I$14:$I$21&amp;"|"&amp;Calculate_cap_emi_sens!$L$14:$L$21,
        Calculate_cap_emi_sens!$BI$14:$BI$21, "Not found", 0),"Missing")</f>
        <v>0</v>
      </c>
    </row>
    <row r="23" spans="1:22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Calculate_cap_emi_sens!$I$14:$I$21&amp;"|"&amp;Calculate_cap_emi_sens!$L$14:$L$21,
        Calculate_cap_emi_sens!$W$14:$W$21, "Not found", 0),"Rb",_xlfn.XLOOKUP(E23&amp;"|"&amp;B23,
        Calculate_cap_emi_sens!$I$14:$I$21&amp;"|"&amp;Calculate_cap_emi_sens!$L$14:$L$21,
        Calculate_cap_emi_sens!$Y$14:$Y$21, "Not found", 0),"Rl",_xlfn.XLOOKUP(E23&amp;"|"&amp;B23,
        Calculate_cap_emi_sens!$I$14:$I$21&amp;"|"&amp;Calculate_cap_emi_sens!$L$14:$L$21,
        Calculate_cap_emi_sens!$Z$14:$Z$21, "Not found", 0),0)</f>
        <v>4</v>
      </c>
      <c r="J23" s="5"/>
      <c r="K23" s="5"/>
      <c r="L23" s="5" cm="1">
        <f t="array" ref="L23">_xlfn.SWITCH(F23,"R",_xlfn.XLOOKUP(E23&amp;"|"&amp;B23,
        Calculate_cap_emi_sens!$I$14:$I$21&amp;"|"&amp;Calculate_cap_emi_sens!$L$14:$L$21,
        Calculate_cap_emi_sens!$AC$14:$AC$21, "Not found", 0),"Rb",_xlfn.XLOOKUP(E23&amp;"|"&amp;B23,
        Calculate_cap_emi_sens!$I$14:$I$21&amp;"|"&amp;Calculate_cap_emi_sens!$L$14:$L$21,
        Calculate_cap_emi_sens!$AE$14:$AE$21, "Not found", 0),"Rl",_xlfn.XLOOKUP(E23&amp;"|"&amp;B23,
        Calculate_cap_emi_sens!$I$14:$I$21&amp;"|"&amp;Calculate_cap_emi_sens!$L$14:$L$21,
        Calculate_cap_emi_sens!$AF$14:$AF$21, "Not found", 0),"HP",_xlfn.XLOOKUP(E23&amp;"|"&amp;B23,
        Calculate_cap_emi_sens!$I$14:$I$21&amp;"|"&amp;Calculate_cap_emi_sens!$L$14:$L$21,
        Calculate_cap_emi_sens!$AD$14:$AD$21, "Not found", 0),"HPl",_xlfn.XLOOKUP(E23&amp;"|"&amp;B23,
        Calculate_cap_emi_sens!$I$14:$I$21&amp;"|"&amp;Calculate_cap_emi_sens!$L$14:$L$21,
        Calculate_cap_emi_sens!$AG$14:$AG$21, "Not found", 0),"Missing")</f>
        <v>521.22346306254872</v>
      </c>
      <c r="M23" s="5"/>
      <c r="N23" s="5"/>
      <c r="O23" s="5"/>
      <c r="P23" s="5"/>
      <c r="Q23" s="5" cm="1">
        <f t="array" ref="Q23">_xlfn.SWITCH(F23,"R",_xlfn.XLOOKUP(E23&amp;"|"&amp;B23,
        Calculate_cap_emi_sens!$I$14:$I$21&amp;"|"&amp;Calculate_cap_emi_sens!$L$14:$L$21,
        Calculate_cap_emi_sens!$AJ$14:$AJ$21, "Not found", 0),"Rb",_xlfn.XLOOKUP(E23&amp;"|"&amp;B23,
        Calculate_cap_emi_sens!$I$14:$I$21&amp;"|"&amp;Calculate_cap_emi_sens!$L$14:$L$21,
        Calculate_cap_emi_sens!$AL$14:$AL$21, "Not found", 0),"Rl",_xlfn.XLOOKUP(E23&amp;"|"&amp;B23,
        Calculate_cap_emi_sens!$I$14:$I$21&amp;"|"&amp;Calculate_cap_emi_sens!$L$14:$L$21,
        Calculate_cap_emi_sens!$AM$14:$AM$21, "Not found", 0),"HP",_xlfn.XLOOKUP(E23&amp;"|"&amp;B23,
        Calculate_cap_emi_sens!$I$14:$I$21&amp;"|"&amp;Calculate_cap_emi_sens!$L$14:$L$21,
        Calculate_cap_emi_sens!$AK$14:$AK$21, "Not found", 0),"HPl",_xlfn.XLOOKUP(E23&amp;"|"&amp;B23,
        Calculate_cap_emi_sens!$I$14:$I$21&amp;"|"&amp;Calculate_cap_emi_sens!$L$14:$L$21,
        Calculate_cap_emi_sens!$AN$14:$AN$21, "Not found", 0),"Missing")</f>
        <v>20.925909588705881</v>
      </c>
      <c r="R23" s="5" cm="1">
        <f t="array" ref="R23">_xlfn.SWITCH(F23,"R",_xlfn.XLOOKUP(E23&amp;"|"&amp;B23,
        Calculate_cap_emi_sens!$I$14:$I$21&amp;"|"&amp;Calculate_cap_emi_sens!$L$14:$L$21,
        Calculate_cap_emi_sens!$AQ$14:$AQ$21, "Not found", 0),"Rb",_xlfn.XLOOKUP(E23&amp;"|"&amp;B23,
        Calculate_cap_emi_sens!$I$14:$I$21&amp;"|"&amp;Calculate_cap_emi_sens!$L$14:$L$21,
        Calculate_cap_emi_sens!$AS$14:$AS$21, "Not found", 0),"Rl",_xlfn.XLOOKUP(E23&amp;"|"&amp;B23,
        Calculate_cap_emi_sens!$I$14:$I$21&amp;"|"&amp;Calculate_cap_emi_sens!$L$14:$L$21,
        Calculate_cap_emi_sens!$AT$14:$AT$21, "Not found", 0),"HP",_xlfn.XLOOKUP(E23&amp;"|"&amp;B23,
        Calculate_cap_emi_sens!$I$14:$I$21&amp;"|"&amp;Calculate_cap_emi_sens!$L$14:$L$21,
        Calculate_cap_emi_sens!$AR$14:$AR$21, "Not found", 0),"HPl",_xlfn.XLOOKUP(E23&amp;"|"&amp;B23,
        Calculate_cap_emi_sens!$I$14:$I$21&amp;"|"&amp;Calculate_cap_emi_sens!$L$14:$L$21,
        Calculate_cap_emi_sens!$AU$14:$AU$21, "Not found", 0),"Missing")</f>
        <v>2.7351567091876587</v>
      </c>
      <c r="S23" s="5" cm="1">
        <f t="array" ref="S23">_xlfn.SWITCH(F23,"R",_xlfn.XLOOKUP(E23&amp;"|"&amp;B23,
        Calculate_cap_emi_sens!$I$14:$I$21&amp;"|"&amp;Calculate_cap_emi_sens!$L$14:$L$21,
        Calculate_cap_emi_sens!$AX$14:$AX$21, "Not found", 0),"Rb",_xlfn.XLOOKUP(E23&amp;"|"&amp;B23,
        Calculate_cap_emi_sens!$I$14:$I$21&amp;"|"&amp;Calculate_cap_emi_sens!$L$14:$L$21,
        Calculate_cap_emi_sens!$AZ$14:$AZ$21, "Not found", 0),"Rl",_xlfn.XLOOKUP(E23&amp;"|"&amp;B23,
        Calculate_cap_emi_sens!$I$14:$I$21&amp;"|"&amp;Calculate_cap_emi_sens!$L$14:$L$21,
        Calculate_cap_emi_sens!$BA$14:$BA$21, "Not found", 0),"HP",_xlfn.XLOOKUP(E23&amp;"|"&amp;B23,
        Calculate_cap_emi_sens!$I$14:$I$21&amp;"|"&amp;Calculate_cap_emi_sens!$L$14:$L$21,
        Calculate_cap_emi_sens!$AY$14:$AY$21, "Not found", 0),"HPl",_xlfn.XLOOKUP(E23&amp;"|"&amp;B23,
        Calculate_cap_emi_sens!$I$14:$I$21&amp;"|"&amp;Calculate_cap_emi_sens!$L$14:$L$21,
        Calculate_cap_emi_sens!$BB$14:$BB$21, "Not found", 0),"Missing")</f>
        <v>24.847301229479747</v>
      </c>
      <c r="T23" s="5" cm="1">
        <f t="array" ref="T23">_xlfn.SWITCH(F23,"R",_xlfn.XLOOKUP(E23&amp;"|"&amp;B23,
        Calculate_cap_emi_sens!$I$14:$I$21&amp;"|"&amp;Calculate_cap_emi_sens!$L$14:$L$21,
        Calculate_cap_emi_sens!$BE$14:$BE$21, "Not found", 0),"Rb",_xlfn.XLOOKUP(E23&amp;"|"&amp;B23,
        Calculate_cap_emi_sens!$I$14:$I$21&amp;"|"&amp;Calculate_cap_emi_sens!$L$14:$L$21,
        Calculate_cap_emi_sens!$BG$14:$BG$21, "Not found", 0),"Rl",_xlfn.XLOOKUP(E23&amp;"|"&amp;B23,
        Calculate_cap_emi_sens!$I$14:$I$21&amp;"|"&amp;Calculate_cap_emi_sens!$L$14:$L$21,
        Calculate_cap_emi_sens!$BH$14:$BH$21, "Not found", 0),"HP",_xlfn.XLOOKUP(E23&amp;"|"&amp;B23,
        Calculate_cap_emi_sens!$I$14:$I$21&amp;"|"&amp;Calculate_cap_emi_sens!$L$14:$L$21,
        Calculate_cap_emi_sens!$BF$14:$BF$21, "Not found", 0),"HPl",_xlfn.XLOOKUP(E23&amp;"|"&amp;B23,
        Calculate_cap_emi_sens!$I$14:$I$21&amp;"|"&amp;Calculate_cap_emi_sens!$L$14:$L$21,
        Calculate_cap_emi_sens!$BI$14:$BI$21, "Not found", 0),"Missing")</f>
        <v>0</v>
      </c>
      <c r="U23" s="5" cm="1">
        <f t="array" ref="U23">_xlfn.SWITCH(F23,"R",_xlfn.XLOOKUP(E23&amp;"|"&amp;B23,
        Calculate_cap_emi_sens!$I$14:$I$21&amp;"|"&amp;Calculate_cap_emi_sens!$L$14:$L$21,
        Calculate_cap_emi_sens!$AX$14:$AX$21, "Not found", 0),"Rb",_xlfn.XLOOKUP(E23&amp;"|"&amp;B23,
        Calculate_cap_emi_sens!$I$14:$I$21&amp;"|"&amp;Calculate_cap_emi_sens!$L$14:$L$21,
        Calculate_cap_emi_sens!$AZ$14:$AZ$21, "Not found", 0),"Rl",_xlfn.XLOOKUP(E23&amp;"|"&amp;B23,
        Calculate_cap_emi_sens!$I$14:$I$21&amp;"|"&amp;Calculate_cap_emi_sens!$L$14:$L$21,
        Calculate_cap_emi_sens!$BA$14:$BA$21, "Not found", 0),"HP",_xlfn.XLOOKUP(E23&amp;"|"&amp;B23,
        Calculate_cap_emi_sens!$I$14:$I$21&amp;"|"&amp;Calculate_cap_emi_sens!$L$14:$L$21,
        Calculate_cap_emi_sens!$AY$14:$AY$21, "Not found", 0),"HPl",_xlfn.XLOOKUP(E23&amp;"|"&amp;B23,
        Calculate_cap_emi_sens!$I$14:$I$21&amp;"|"&amp;Calculate_cap_emi_sens!$L$14:$L$21,
        Calculate_cap_emi_sens!$BB$14:$BB$21, "Not found", 0),"Missing")</f>
        <v>24.847301229479747</v>
      </c>
      <c r="V23" s="5" cm="1">
        <f t="array" ref="V23">_xlfn.SWITCH(F23,"R",_xlfn.XLOOKUP(E23&amp;"|"&amp;B23,
        Calculate_cap_emi_sens!$I$14:$I$21&amp;"|"&amp;Calculate_cap_emi_sens!$L$14:$L$21,
        Calculate_cap_emi_sens!$BE$14:$BE$21, "Not found", 0),"Rb",_xlfn.XLOOKUP(E23&amp;"|"&amp;B23,
        Calculate_cap_emi_sens!$I$14:$I$21&amp;"|"&amp;Calculate_cap_emi_sens!$L$14:$L$21,
        Calculate_cap_emi_sens!$BG$14:$BG$21, "Not found", 0),"Rl",_xlfn.XLOOKUP(E23&amp;"|"&amp;B23,
        Calculate_cap_emi_sens!$I$14:$I$21&amp;"|"&amp;Calculate_cap_emi_sens!$L$14:$L$21,
        Calculate_cap_emi_sens!$BH$14:$BH$21, "Not found", 0),"HP",_xlfn.XLOOKUP(E23&amp;"|"&amp;B23,
        Calculate_cap_emi_sens!$I$14:$I$21&amp;"|"&amp;Calculate_cap_emi_sens!$L$14:$L$21,
        Calculate_cap_emi_sens!$BF$14:$BF$21, "Not found", 0),"HPl",_xlfn.XLOOKUP(E23&amp;"|"&amp;B23,
        Calculate_cap_emi_sens!$I$14:$I$21&amp;"|"&amp;Calculate_cap_emi_sens!$L$14:$L$21,
        Calculate_cap_emi_sens!$BI$14:$BI$21, "Not found", 0),"Missing")</f>
        <v>0</v>
      </c>
    </row>
    <row r="24" spans="1:22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Calculate_cap_emi_sens!$I$14:$I$21&amp;"|"&amp;Calculate_cap_emi_sens!$L$14:$L$21,
        Calculate_cap_emi_sens!$W$14:$W$21, "Not found", 0),"Rb",_xlfn.XLOOKUP(E24&amp;"|"&amp;B24,
        Calculate_cap_emi_sens!$I$14:$I$21&amp;"|"&amp;Calculate_cap_emi_sens!$L$14:$L$21,
        Calculate_cap_emi_sens!$Y$14:$Y$21, "Not found", 0),"Rl",_xlfn.XLOOKUP(E24&amp;"|"&amp;B24,
        Calculate_cap_emi_sens!$I$14:$I$21&amp;"|"&amp;Calculate_cap_emi_sens!$L$14:$L$21,
        Calculate_cap_emi_sens!$Z$14:$Z$21, "Not found", 0),0)</f>
        <v>4</v>
      </c>
      <c r="J24" s="5"/>
      <c r="K24" s="5"/>
      <c r="L24" s="5" cm="1">
        <f t="array" ref="L24">_xlfn.SWITCH(F24,"R",_xlfn.XLOOKUP(E24&amp;"|"&amp;B24,
        Calculate_cap_emi_sens!$I$14:$I$21&amp;"|"&amp;Calculate_cap_emi_sens!$L$14:$L$21,
        Calculate_cap_emi_sens!$AC$14:$AC$21, "Not found", 0),"Rb",_xlfn.XLOOKUP(E24&amp;"|"&amp;B24,
        Calculate_cap_emi_sens!$I$14:$I$21&amp;"|"&amp;Calculate_cap_emi_sens!$L$14:$L$21,
        Calculate_cap_emi_sens!$AE$14:$AE$21, "Not found", 0),"Rl",_xlfn.XLOOKUP(E24&amp;"|"&amp;B24,
        Calculate_cap_emi_sens!$I$14:$I$21&amp;"|"&amp;Calculate_cap_emi_sens!$L$14:$L$21,
        Calculate_cap_emi_sens!$AF$14:$AF$21, "Not found", 0),"HP",_xlfn.XLOOKUP(E24&amp;"|"&amp;B24,
        Calculate_cap_emi_sens!$I$14:$I$21&amp;"|"&amp;Calculate_cap_emi_sens!$L$14:$L$21,
        Calculate_cap_emi_sens!$AD$14:$AD$21, "Not found", 0),"HPl",_xlfn.XLOOKUP(E24&amp;"|"&amp;B24,
        Calculate_cap_emi_sens!$I$14:$I$21&amp;"|"&amp;Calculate_cap_emi_sens!$L$14:$L$21,
        Calculate_cap_emi_sens!$AG$14:$AG$21, "Not found", 0),"Missing")</f>
        <v>521.22346306254872</v>
      </c>
      <c r="M24" s="5"/>
      <c r="N24" s="5"/>
      <c r="O24" s="5"/>
      <c r="P24" s="5"/>
      <c r="Q24" s="5" cm="1">
        <f t="array" ref="Q24">_xlfn.SWITCH(F24,"R",_xlfn.XLOOKUP(E24&amp;"|"&amp;B24,
        Calculate_cap_emi_sens!$I$14:$I$21&amp;"|"&amp;Calculate_cap_emi_sens!$L$14:$L$21,
        Calculate_cap_emi_sens!$AJ$14:$AJ$21, "Not found", 0),"Rb",_xlfn.XLOOKUP(E24&amp;"|"&amp;B24,
        Calculate_cap_emi_sens!$I$14:$I$21&amp;"|"&amp;Calculate_cap_emi_sens!$L$14:$L$21,
        Calculate_cap_emi_sens!$AL$14:$AL$21, "Not found", 0),"Rl",_xlfn.XLOOKUP(E24&amp;"|"&amp;B24,
        Calculate_cap_emi_sens!$I$14:$I$21&amp;"|"&amp;Calculate_cap_emi_sens!$L$14:$L$21,
        Calculate_cap_emi_sens!$AM$14:$AM$21, "Not found", 0),"HP",_xlfn.XLOOKUP(E24&amp;"|"&amp;B24,
        Calculate_cap_emi_sens!$I$14:$I$21&amp;"|"&amp;Calculate_cap_emi_sens!$L$14:$L$21,
        Calculate_cap_emi_sens!$AK$14:$AK$21, "Not found", 0),"HPl",_xlfn.XLOOKUP(E24&amp;"|"&amp;B24,
        Calculate_cap_emi_sens!$I$14:$I$21&amp;"|"&amp;Calculate_cap_emi_sens!$L$14:$L$21,
        Calculate_cap_emi_sens!$AN$14:$AN$21, "Not found", 0),"Missing")</f>
        <v>20.925909588705881</v>
      </c>
      <c r="R24" s="5" cm="1">
        <f t="array" ref="R24">_xlfn.SWITCH(F24,"R",_xlfn.XLOOKUP(E24&amp;"|"&amp;B24,
        Calculate_cap_emi_sens!$I$14:$I$21&amp;"|"&amp;Calculate_cap_emi_sens!$L$14:$L$21,
        Calculate_cap_emi_sens!$AQ$14:$AQ$21, "Not found", 0),"Rb",_xlfn.XLOOKUP(E24&amp;"|"&amp;B24,
        Calculate_cap_emi_sens!$I$14:$I$21&amp;"|"&amp;Calculate_cap_emi_sens!$L$14:$L$21,
        Calculate_cap_emi_sens!$AS$14:$AS$21, "Not found", 0),"Rl",_xlfn.XLOOKUP(E24&amp;"|"&amp;B24,
        Calculate_cap_emi_sens!$I$14:$I$21&amp;"|"&amp;Calculate_cap_emi_sens!$L$14:$L$21,
        Calculate_cap_emi_sens!$AT$14:$AT$21, "Not found", 0),"HP",_xlfn.XLOOKUP(E24&amp;"|"&amp;B24,
        Calculate_cap_emi_sens!$I$14:$I$21&amp;"|"&amp;Calculate_cap_emi_sens!$L$14:$L$21,
        Calculate_cap_emi_sens!$AR$14:$AR$21, "Not found", 0),"HPl",_xlfn.XLOOKUP(E24&amp;"|"&amp;B24,
        Calculate_cap_emi_sens!$I$14:$I$21&amp;"|"&amp;Calculate_cap_emi_sens!$L$14:$L$21,
        Calculate_cap_emi_sens!$AU$14:$AU$21, "Not found", 0),"Missing")</f>
        <v>2.7351567091876587</v>
      </c>
      <c r="S24" s="5" cm="1">
        <f t="array" ref="S24">_xlfn.SWITCH(F24,"R",_xlfn.XLOOKUP(E24&amp;"|"&amp;B24,
        Calculate_cap_emi_sens!$I$14:$I$21&amp;"|"&amp;Calculate_cap_emi_sens!$L$14:$L$21,
        Calculate_cap_emi_sens!$AX$14:$AX$21, "Not found", 0),"Rb",_xlfn.XLOOKUP(E24&amp;"|"&amp;B24,
        Calculate_cap_emi_sens!$I$14:$I$21&amp;"|"&amp;Calculate_cap_emi_sens!$L$14:$L$21,
        Calculate_cap_emi_sens!$AZ$14:$AZ$21, "Not found", 0),"Rl",_xlfn.XLOOKUP(E24&amp;"|"&amp;B24,
        Calculate_cap_emi_sens!$I$14:$I$21&amp;"|"&amp;Calculate_cap_emi_sens!$L$14:$L$21,
        Calculate_cap_emi_sens!$BA$14:$BA$21, "Not found", 0),"HP",_xlfn.XLOOKUP(E24&amp;"|"&amp;B24,
        Calculate_cap_emi_sens!$I$14:$I$21&amp;"|"&amp;Calculate_cap_emi_sens!$L$14:$L$21,
        Calculate_cap_emi_sens!$AY$14:$AY$21, "Not found", 0),"HPl",_xlfn.XLOOKUP(E24&amp;"|"&amp;B24,
        Calculate_cap_emi_sens!$I$14:$I$21&amp;"|"&amp;Calculate_cap_emi_sens!$L$14:$L$21,
        Calculate_cap_emi_sens!$BB$14:$BB$21, "Not found", 0),"Missing")</f>
        <v>24.847301229479747</v>
      </c>
      <c r="T24" s="5" cm="1">
        <f t="array" ref="T24">_xlfn.SWITCH(F24,"R",_xlfn.XLOOKUP(E24&amp;"|"&amp;B24,
        Calculate_cap_emi_sens!$I$14:$I$21&amp;"|"&amp;Calculate_cap_emi_sens!$L$14:$L$21,
        Calculate_cap_emi_sens!$BE$14:$BE$21, "Not found", 0),"Rb",_xlfn.XLOOKUP(E24&amp;"|"&amp;B24,
        Calculate_cap_emi_sens!$I$14:$I$21&amp;"|"&amp;Calculate_cap_emi_sens!$L$14:$L$21,
        Calculate_cap_emi_sens!$BG$14:$BG$21, "Not found", 0),"Rl",_xlfn.XLOOKUP(E24&amp;"|"&amp;B24,
        Calculate_cap_emi_sens!$I$14:$I$21&amp;"|"&amp;Calculate_cap_emi_sens!$L$14:$L$21,
        Calculate_cap_emi_sens!$BH$14:$BH$21, "Not found", 0),"HP",_xlfn.XLOOKUP(E24&amp;"|"&amp;B24,
        Calculate_cap_emi_sens!$I$14:$I$21&amp;"|"&amp;Calculate_cap_emi_sens!$L$14:$L$21,
        Calculate_cap_emi_sens!$BF$14:$BF$21, "Not found", 0),"HPl",_xlfn.XLOOKUP(E24&amp;"|"&amp;B24,
        Calculate_cap_emi_sens!$I$14:$I$21&amp;"|"&amp;Calculate_cap_emi_sens!$L$14:$L$21,
        Calculate_cap_emi_sens!$BI$14:$BI$21, "Not found", 0),"Missing")</f>
        <v>0</v>
      </c>
      <c r="U24" s="5" cm="1">
        <f t="array" ref="U24">_xlfn.SWITCH(F24,"R",_xlfn.XLOOKUP(E24&amp;"|"&amp;B24,
        Calculate_cap_emi_sens!$I$14:$I$21&amp;"|"&amp;Calculate_cap_emi_sens!$L$14:$L$21,
        Calculate_cap_emi_sens!$AX$14:$AX$21, "Not found", 0),"Rb",_xlfn.XLOOKUP(E24&amp;"|"&amp;B24,
        Calculate_cap_emi_sens!$I$14:$I$21&amp;"|"&amp;Calculate_cap_emi_sens!$L$14:$L$21,
        Calculate_cap_emi_sens!$AZ$14:$AZ$21, "Not found", 0),"Rl",_xlfn.XLOOKUP(E24&amp;"|"&amp;B24,
        Calculate_cap_emi_sens!$I$14:$I$21&amp;"|"&amp;Calculate_cap_emi_sens!$L$14:$L$21,
        Calculate_cap_emi_sens!$BA$14:$BA$21, "Not found", 0),"HP",_xlfn.XLOOKUP(E24&amp;"|"&amp;B24,
        Calculate_cap_emi_sens!$I$14:$I$21&amp;"|"&amp;Calculate_cap_emi_sens!$L$14:$L$21,
        Calculate_cap_emi_sens!$AY$14:$AY$21, "Not found", 0),"HPl",_xlfn.XLOOKUP(E24&amp;"|"&amp;B24,
        Calculate_cap_emi_sens!$I$14:$I$21&amp;"|"&amp;Calculate_cap_emi_sens!$L$14:$L$21,
        Calculate_cap_emi_sens!$BB$14:$BB$21, "Not found", 0),"Missing")</f>
        <v>24.847301229479747</v>
      </c>
      <c r="V24" s="5" cm="1">
        <f t="array" ref="V24">_xlfn.SWITCH(F24,"R",_xlfn.XLOOKUP(E24&amp;"|"&amp;B24,
        Calculate_cap_emi_sens!$I$14:$I$21&amp;"|"&amp;Calculate_cap_emi_sens!$L$14:$L$21,
        Calculate_cap_emi_sens!$BE$14:$BE$21, "Not found", 0),"Rb",_xlfn.XLOOKUP(E24&amp;"|"&amp;B24,
        Calculate_cap_emi_sens!$I$14:$I$21&amp;"|"&amp;Calculate_cap_emi_sens!$L$14:$L$21,
        Calculate_cap_emi_sens!$BG$14:$BG$21, "Not found", 0),"Rl",_xlfn.XLOOKUP(E24&amp;"|"&amp;B24,
        Calculate_cap_emi_sens!$I$14:$I$21&amp;"|"&amp;Calculate_cap_emi_sens!$L$14:$L$21,
        Calculate_cap_emi_sens!$BH$14:$BH$21, "Not found", 0),"HP",_xlfn.XLOOKUP(E24&amp;"|"&amp;B24,
        Calculate_cap_emi_sens!$I$14:$I$21&amp;"|"&amp;Calculate_cap_emi_sens!$L$14:$L$21,
        Calculate_cap_emi_sens!$BF$14:$BF$21, "Not found", 0),"HPl",_xlfn.XLOOKUP(E24&amp;"|"&amp;B24,
        Calculate_cap_emi_sens!$I$14:$I$21&amp;"|"&amp;Calculate_cap_emi_sens!$L$14:$L$21,
        Calculate_cap_emi_sens!$BI$14:$BI$21, "Not found", 0),"Missing")</f>
        <v>0</v>
      </c>
    </row>
    <row r="25" spans="1:22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Calculate_cap_emi_sens!$I$14:$I$21&amp;"|"&amp;Calculate_cap_emi_sens!$L$14:$L$21,
        Calculate_cap_emi_sens!$W$14:$W$21, "Not found", 0),"Rb",_xlfn.XLOOKUP(E25&amp;"|"&amp;B25,
        Calculate_cap_emi_sens!$I$14:$I$21&amp;"|"&amp;Calculate_cap_emi_sens!$L$14:$L$21,
        Calculate_cap_emi_sens!$Y$14:$Y$21, "Not found", 0),"Rl",_xlfn.XLOOKUP(E25&amp;"|"&amp;B25,
        Calculate_cap_emi_sens!$I$14:$I$21&amp;"|"&amp;Calculate_cap_emi_sens!$L$14:$L$21,
        Calculate_cap_emi_sens!$Z$14:$Z$21, "Not found", 0),0)</f>
        <v>4</v>
      </c>
      <c r="J25" s="5"/>
      <c r="K25" s="5"/>
      <c r="L25" s="5" cm="1">
        <f t="array" ref="L25">_xlfn.SWITCH(F25,"R",_xlfn.XLOOKUP(E25&amp;"|"&amp;B25,
        Calculate_cap_emi_sens!$I$14:$I$21&amp;"|"&amp;Calculate_cap_emi_sens!$L$14:$L$21,
        Calculate_cap_emi_sens!$AC$14:$AC$21, "Not found", 0),"Rb",_xlfn.XLOOKUP(E25&amp;"|"&amp;B25,
        Calculate_cap_emi_sens!$I$14:$I$21&amp;"|"&amp;Calculate_cap_emi_sens!$L$14:$L$21,
        Calculate_cap_emi_sens!$AE$14:$AE$21, "Not found", 0),"Rl",_xlfn.XLOOKUP(E25&amp;"|"&amp;B25,
        Calculate_cap_emi_sens!$I$14:$I$21&amp;"|"&amp;Calculate_cap_emi_sens!$L$14:$L$21,
        Calculate_cap_emi_sens!$AF$14:$AF$21, "Not found", 0),"HP",_xlfn.XLOOKUP(E25&amp;"|"&amp;B25,
        Calculate_cap_emi_sens!$I$14:$I$21&amp;"|"&amp;Calculate_cap_emi_sens!$L$14:$L$21,
        Calculate_cap_emi_sens!$AD$14:$AD$21, "Not found", 0),"HPl",_xlfn.XLOOKUP(E25&amp;"|"&amp;B25,
        Calculate_cap_emi_sens!$I$14:$I$21&amp;"|"&amp;Calculate_cap_emi_sens!$L$14:$L$21,
        Calculate_cap_emi_sens!$AG$14:$AG$21, "Not found", 0),"Missing")</f>
        <v>521.22346306254872</v>
      </c>
      <c r="M25" s="5"/>
      <c r="N25" s="5"/>
      <c r="O25" s="5"/>
      <c r="P25" s="5"/>
      <c r="Q25" s="5" cm="1">
        <f t="array" ref="Q25">_xlfn.SWITCH(F25,"R",_xlfn.XLOOKUP(E25&amp;"|"&amp;B25,
        Calculate_cap_emi_sens!$I$14:$I$21&amp;"|"&amp;Calculate_cap_emi_sens!$L$14:$L$21,
        Calculate_cap_emi_sens!$AJ$14:$AJ$21, "Not found", 0),"Rb",_xlfn.XLOOKUP(E25&amp;"|"&amp;B25,
        Calculate_cap_emi_sens!$I$14:$I$21&amp;"|"&amp;Calculate_cap_emi_sens!$L$14:$L$21,
        Calculate_cap_emi_sens!$AL$14:$AL$21, "Not found", 0),"Rl",_xlfn.XLOOKUP(E25&amp;"|"&amp;B25,
        Calculate_cap_emi_sens!$I$14:$I$21&amp;"|"&amp;Calculate_cap_emi_sens!$L$14:$L$21,
        Calculate_cap_emi_sens!$AM$14:$AM$21, "Not found", 0),"HP",_xlfn.XLOOKUP(E25&amp;"|"&amp;B25,
        Calculate_cap_emi_sens!$I$14:$I$21&amp;"|"&amp;Calculate_cap_emi_sens!$L$14:$L$21,
        Calculate_cap_emi_sens!$AK$14:$AK$21, "Not found", 0),"HPl",_xlfn.XLOOKUP(E25&amp;"|"&amp;B25,
        Calculate_cap_emi_sens!$I$14:$I$21&amp;"|"&amp;Calculate_cap_emi_sens!$L$14:$L$21,
        Calculate_cap_emi_sens!$AN$14:$AN$21, "Not found", 0),"Missing")</f>
        <v>20.925909588705881</v>
      </c>
      <c r="R25" s="5" cm="1">
        <f t="array" ref="R25">_xlfn.SWITCH(F25,"R",_xlfn.XLOOKUP(E25&amp;"|"&amp;B25,
        Calculate_cap_emi_sens!$I$14:$I$21&amp;"|"&amp;Calculate_cap_emi_sens!$L$14:$L$21,
        Calculate_cap_emi_sens!$AQ$14:$AQ$21, "Not found", 0),"Rb",_xlfn.XLOOKUP(E25&amp;"|"&amp;B25,
        Calculate_cap_emi_sens!$I$14:$I$21&amp;"|"&amp;Calculate_cap_emi_sens!$L$14:$L$21,
        Calculate_cap_emi_sens!$AS$14:$AS$21, "Not found", 0),"Rl",_xlfn.XLOOKUP(E25&amp;"|"&amp;B25,
        Calculate_cap_emi_sens!$I$14:$I$21&amp;"|"&amp;Calculate_cap_emi_sens!$L$14:$L$21,
        Calculate_cap_emi_sens!$AT$14:$AT$21, "Not found", 0),"HP",_xlfn.XLOOKUP(E25&amp;"|"&amp;B25,
        Calculate_cap_emi_sens!$I$14:$I$21&amp;"|"&amp;Calculate_cap_emi_sens!$L$14:$L$21,
        Calculate_cap_emi_sens!$AR$14:$AR$21, "Not found", 0),"HPl",_xlfn.XLOOKUP(E25&amp;"|"&amp;B25,
        Calculate_cap_emi_sens!$I$14:$I$21&amp;"|"&amp;Calculate_cap_emi_sens!$L$14:$L$21,
        Calculate_cap_emi_sens!$AU$14:$AU$21, "Not found", 0),"Missing")</f>
        <v>2.7351567091876587</v>
      </c>
      <c r="S25" s="5" cm="1">
        <f t="array" ref="S25">_xlfn.SWITCH(F25,"R",_xlfn.XLOOKUP(E25&amp;"|"&amp;B25,
        Calculate_cap_emi_sens!$I$14:$I$21&amp;"|"&amp;Calculate_cap_emi_sens!$L$14:$L$21,
        Calculate_cap_emi_sens!$AX$14:$AX$21, "Not found", 0),"Rb",_xlfn.XLOOKUP(E25&amp;"|"&amp;B25,
        Calculate_cap_emi_sens!$I$14:$I$21&amp;"|"&amp;Calculate_cap_emi_sens!$L$14:$L$21,
        Calculate_cap_emi_sens!$AZ$14:$AZ$21, "Not found", 0),"Rl",_xlfn.XLOOKUP(E25&amp;"|"&amp;B25,
        Calculate_cap_emi_sens!$I$14:$I$21&amp;"|"&amp;Calculate_cap_emi_sens!$L$14:$L$21,
        Calculate_cap_emi_sens!$BA$14:$BA$21, "Not found", 0),"HP",_xlfn.XLOOKUP(E25&amp;"|"&amp;B25,
        Calculate_cap_emi_sens!$I$14:$I$21&amp;"|"&amp;Calculate_cap_emi_sens!$L$14:$L$21,
        Calculate_cap_emi_sens!$AY$14:$AY$21, "Not found", 0),"HPl",_xlfn.XLOOKUP(E25&amp;"|"&amp;B25,
        Calculate_cap_emi_sens!$I$14:$I$21&amp;"|"&amp;Calculate_cap_emi_sens!$L$14:$L$21,
        Calculate_cap_emi_sens!$BB$14:$BB$21, "Not found", 0),"Missing")</f>
        <v>24.847301229479747</v>
      </c>
      <c r="T25" s="5" cm="1">
        <f t="array" ref="T25">_xlfn.SWITCH(F25,"R",_xlfn.XLOOKUP(E25&amp;"|"&amp;B25,
        Calculate_cap_emi_sens!$I$14:$I$21&amp;"|"&amp;Calculate_cap_emi_sens!$L$14:$L$21,
        Calculate_cap_emi_sens!$BE$14:$BE$21, "Not found", 0),"Rb",_xlfn.XLOOKUP(E25&amp;"|"&amp;B25,
        Calculate_cap_emi_sens!$I$14:$I$21&amp;"|"&amp;Calculate_cap_emi_sens!$L$14:$L$21,
        Calculate_cap_emi_sens!$BG$14:$BG$21, "Not found", 0),"Rl",_xlfn.XLOOKUP(E25&amp;"|"&amp;B25,
        Calculate_cap_emi_sens!$I$14:$I$21&amp;"|"&amp;Calculate_cap_emi_sens!$L$14:$L$21,
        Calculate_cap_emi_sens!$BH$14:$BH$21, "Not found", 0),"HP",_xlfn.XLOOKUP(E25&amp;"|"&amp;B25,
        Calculate_cap_emi_sens!$I$14:$I$21&amp;"|"&amp;Calculate_cap_emi_sens!$L$14:$L$21,
        Calculate_cap_emi_sens!$BF$14:$BF$21, "Not found", 0),"HPl",_xlfn.XLOOKUP(E25&amp;"|"&amp;B25,
        Calculate_cap_emi_sens!$I$14:$I$21&amp;"|"&amp;Calculate_cap_emi_sens!$L$14:$L$21,
        Calculate_cap_emi_sens!$BI$14:$BI$21, "Not found", 0),"Missing")</f>
        <v>0</v>
      </c>
      <c r="U25" s="5" cm="1">
        <f t="array" ref="U25">_xlfn.SWITCH(F25,"R",_xlfn.XLOOKUP(E25&amp;"|"&amp;B25,
        Calculate_cap_emi_sens!$I$14:$I$21&amp;"|"&amp;Calculate_cap_emi_sens!$L$14:$L$21,
        Calculate_cap_emi_sens!$AX$14:$AX$21, "Not found", 0),"Rb",_xlfn.XLOOKUP(E25&amp;"|"&amp;B25,
        Calculate_cap_emi_sens!$I$14:$I$21&amp;"|"&amp;Calculate_cap_emi_sens!$L$14:$L$21,
        Calculate_cap_emi_sens!$AZ$14:$AZ$21, "Not found", 0),"Rl",_xlfn.XLOOKUP(E25&amp;"|"&amp;B25,
        Calculate_cap_emi_sens!$I$14:$I$21&amp;"|"&amp;Calculate_cap_emi_sens!$L$14:$L$21,
        Calculate_cap_emi_sens!$BA$14:$BA$21, "Not found", 0),"HP",_xlfn.XLOOKUP(E25&amp;"|"&amp;B25,
        Calculate_cap_emi_sens!$I$14:$I$21&amp;"|"&amp;Calculate_cap_emi_sens!$L$14:$L$21,
        Calculate_cap_emi_sens!$AY$14:$AY$21, "Not found", 0),"HPl",_xlfn.XLOOKUP(E25&amp;"|"&amp;B25,
        Calculate_cap_emi_sens!$I$14:$I$21&amp;"|"&amp;Calculate_cap_emi_sens!$L$14:$L$21,
        Calculate_cap_emi_sens!$BB$14:$BB$21, "Not found", 0),"Missing")</f>
        <v>24.847301229479747</v>
      </c>
      <c r="V25" s="5" cm="1">
        <f t="array" ref="V25">_xlfn.SWITCH(F25,"R",_xlfn.XLOOKUP(E25&amp;"|"&amp;B25,
        Calculate_cap_emi_sens!$I$14:$I$21&amp;"|"&amp;Calculate_cap_emi_sens!$L$14:$L$21,
        Calculate_cap_emi_sens!$BE$14:$BE$21, "Not found", 0),"Rb",_xlfn.XLOOKUP(E25&amp;"|"&amp;B25,
        Calculate_cap_emi_sens!$I$14:$I$21&amp;"|"&amp;Calculate_cap_emi_sens!$L$14:$L$21,
        Calculate_cap_emi_sens!$BG$14:$BG$21, "Not found", 0),"Rl",_xlfn.XLOOKUP(E25&amp;"|"&amp;B25,
        Calculate_cap_emi_sens!$I$14:$I$21&amp;"|"&amp;Calculate_cap_emi_sens!$L$14:$L$21,
        Calculate_cap_emi_sens!$BH$14:$BH$21, "Not found", 0),"HP",_xlfn.XLOOKUP(E25&amp;"|"&amp;B25,
        Calculate_cap_emi_sens!$I$14:$I$21&amp;"|"&amp;Calculate_cap_emi_sens!$L$14:$L$21,
        Calculate_cap_emi_sens!$BF$14:$BF$21, "Not found", 0),"HPl",_xlfn.XLOOKUP(E25&amp;"|"&amp;B25,
        Calculate_cap_emi_sens!$I$14:$I$21&amp;"|"&amp;Calculate_cap_emi_sens!$L$14:$L$21,
        Calculate_cap_emi_sens!$BI$14:$BI$21, "Not found", 0),"Missing")</f>
        <v>0</v>
      </c>
    </row>
    <row r="26" spans="1:22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Calculate_cap_emi_sens!$I$14:$I$21&amp;"|"&amp;Calculate_cap_emi_sens!$L$14:$L$21,
        Calculate_cap_emi_sens!$W$14:$W$21, "Not found", 0),"Rb",_xlfn.XLOOKUP(E26&amp;"|"&amp;B26,
        Calculate_cap_emi_sens!$I$14:$I$21&amp;"|"&amp;Calculate_cap_emi_sens!$L$14:$L$21,
        Calculate_cap_emi_sens!$Y$14:$Y$21, "Not found", 0),"Rl",_xlfn.XLOOKUP(E26&amp;"|"&amp;B26,
        Calculate_cap_emi_sens!$I$14:$I$21&amp;"|"&amp;Calculate_cap_emi_sens!$L$14:$L$21,
        Calculate_cap_emi_sens!$Z$14:$Z$21, "Not found", 0),0)</f>
        <v>7</v>
      </c>
      <c r="J26" s="5"/>
      <c r="K26" s="5"/>
      <c r="L26" s="5" cm="1">
        <f t="array" ref="L26">_xlfn.SWITCH(F26,"R",_xlfn.XLOOKUP(E26&amp;"|"&amp;B26,
        Calculate_cap_emi_sens!$I$14:$I$21&amp;"|"&amp;Calculate_cap_emi_sens!$L$14:$L$21,
        Calculate_cap_emi_sens!$AC$14:$AC$21, "Not found", 0),"Rb",_xlfn.XLOOKUP(E26&amp;"|"&amp;B26,
        Calculate_cap_emi_sens!$I$14:$I$21&amp;"|"&amp;Calculate_cap_emi_sens!$L$14:$L$21,
        Calculate_cap_emi_sens!$AE$14:$AE$21, "Not found", 0),"Rl",_xlfn.XLOOKUP(E26&amp;"|"&amp;B26,
        Calculate_cap_emi_sens!$I$14:$I$21&amp;"|"&amp;Calculate_cap_emi_sens!$L$14:$L$21,
        Calculate_cap_emi_sens!$AF$14:$AF$21, "Not found", 0),"HP",_xlfn.XLOOKUP(E26&amp;"|"&amp;B26,
        Calculate_cap_emi_sens!$I$14:$I$21&amp;"|"&amp;Calculate_cap_emi_sens!$L$14:$L$21,
        Calculate_cap_emi_sens!$AD$14:$AD$21, "Not found", 0),"HPl",_xlfn.XLOOKUP(E26&amp;"|"&amp;B26,
        Calculate_cap_emi_sens!$I$14:$I$21&amp;"|"&amp;Calculate_cap_emi_sens!$L$14:$L$21,
        Calculate_cap_emi_sens!$AG$14:$AG$21, "Not found", 0),"Missing")</f>
        <v>677.06025814054294</v>
      </c>
      <c r="M26" s="5"/>
      <c r="N26" s="5"/>
      <c r="O26" s="5"/>
      <c r="P26" s="5"/>
      <c r="Q26" s="5" cm="1">
        <f t="array" ref="Q26">_xlfn.SWITCH(F26,"R",_xlfn.XLOOKUP(E26&amp;"|"&amp;B26,
        Calculate_cap_emi_sens!$I$14:$I$21&amp;"|"&amp;Calculate_cap_emi_sens!$L$14:$L$21,
        Calculate_cap_emi_sens!$AJ$14:$AJ$21, "Not found", 0),"Rb",_xlfn.XLOOKUP(E26&amp;"|"&amp;B26,
        Calculate_cap_emi_sens!$I$14:$I$21&amp;"|"&amp;Calculate_cap_emi_sens!$L$14:$L$21,
        Calculate_cap_emi_sens!$AL$14:$AL$21, "Not found", 0),"Rl",_xlfn.XLOOKUP(E26&amp;"|"&amp;B26,
        Calculate_cap_emi_sens!$I$14:$I$21&amp;"|"&amp;Calculate_cap_emi_sens!$L$14:$L$21,
        Calculate_cap_emi_sens!$AM$14:$AM$21, "Not found", 0),"HP",_xlfn.XLOOKUP(E26&amp;"|"&amp;B26,
        Calculate_cap_emi_sens!$I$14:$I$21&amp;"|"&amp;Calculate_cap_emi_sens!$L$14:$L$21,
        Calculate_cap_emi_sens!$AK$14:$AK$21, "Not found", 0),"HPl",_xlfn.XLOOKUP(E26&amp;"|"&amp;B26,
        Calculate_cap_emi_sens!$I$14:$I$21&amp;"|"&amp;Calculate_cap_emi_sens!$L$14:$L$21,
        Calculate_cap_emi_sens!$AN$14:$AN$21, "Not found", 0),"Missing")</f>
        <v>29.937346077388234</v>
      </c>
      <c r="R26" s="5" cm="1">
        <f t="array" ref="R26">_xlfn.SWITCH(F26,"R",_xlfn.XLOOKUP(E26&amp;"|"&amp;B26,
        Calculate_cap_emi_sens!$I$14:$I$21&amp;"|"&amp;Calculate_cap_emi_sens!$L$14:$L$21,
        Calculate_cap_emi_sens!$AQ$14:$AQ$21, "Not found", 0),"Rb",_xlfn.XLOOKUP(E26&amp;"|"&amp;B26,
        Calculate_cap_emi_sens!$I$14:$I$21&amp;"|"&amp;Calculate_cap_emi_sens!$L$14:$L$21,
        Calculate_cap_emi_sens!$AS$14:$AS$21, "Not found", 0),"Rl",_xlfn.XLOOKUP(E26&amp;"|"&amp;B26,
        Calculate_cap_emi_sens!$I$14:$I$21&amp;"|"&amp;Calculate_cap_emi_sens!$L$14:$L$21,
        Calculate_cap_emi_sens!$AT$14:$AT$21, "Not found", 0),"HP",_xlfn.XLOOKUP(E26&amp;"|"&amp;B26,
        Calculate_cap_emi_sens!$I$14:$I$21&amp;"|"&amp;Calculate_cap_emi_sens!$L$14:$L$21,
        Calculate_cap_emi_sens!$AR$14:$AR$21, "Not found", 0),"HPl",_xlfn.XLOOKUP(E26&amp;"|"&amp;B26,
        Calculate_cap_emi_sens!$I$14:$I$21&amp;"|"&amp;Calculate_cap_emi_sens!$L$14:$L$21,
        Calculate_cap_emi_sens!$AU$14:$AU$21, "Not found", 0),"Missing")</f>
        <v>3.0919928586861296</v>
      </c>
      <c r="S26" s="5" cm="1">
        <f t="array" ref="S26">_xlfn.SWITCH(F26,"R",_xlfn.XLOOKUP(E26&amp;"|"&amp;B26,
        Calculate_cap_emi_sens!$I$14:$I$21&amp;"|"&amp;Calculate_cap_emi_sens!$L$14:$L$21,
        Calculate_cap_emi_sens!$AX$14:$AX$21, "Not found", 0),"Rb",_xlfn.XLOOKUP(E26&amp;"|"&amp;B26,
        Calculate_cap_emi_sens!$I$14:$I$21&amp;"|"&amp;Calculate_cap_emi_sens!$L$14:$L$21,
        Calculate_cap_emi_sens!$AZ$14:$AZ$21, "Not found", 0),"Rl",_xlfn.XLOOKUP(E26&amp;"|"&amp;B26,
        Calculate_cap_emi_sens!$I$14:$I$21&amp;"|"&amp;Calculate_cap_emi_sens!$L$14:$L$21,
        Calculate_cap_emi_sens!$BA$14:$BA$21, "Not found", 0),"HP",_xlfn.XLOOKUP(E26&amp;"|"&amp;B26,
        Calculate_cap_emi_sens!$I$14:$I$21&amp;"|"&amp;Calculate_cap_emi_sens!$L$14:$L$21,
        Calculate_cap_emi_sens!$AY$14:$AY$21, "Not found", 0),"HPl",_xlfn.XLOOKUP(E26&amp;"|"&amp;B26,
        Calculate_cap_emi_sens!$I$14:$I$21&amp;"|"&amp;Calculate_cap_emi_sens!$L$14:$L$21,
        Calculate_cap_emi_sens!$BB$14:$BB$21, "Not found", 0),"Missing")</f>
        <v>35.438552096308321</v>
      </c>
      <c r="T26" s="5" cm="1">
        <f t="array" ref="T26">_xlfn.SWITCH(F26,"R",_xlfn.XLOOKUP(E26&amp;"|"&amp;B26,
        Calculate_cap_emi_sens!$I$14:$I$21&amp;"|"&amp;Calculate_cap_emi_sens!$L$14:$L$21,
        Calculate_cap_emi_sens!$BE$14:$BE$21, "Not found", 0),"Rb",_xlfn.XLOOKUP(E26&amp;"|"&amp;B26,
        Calculate_cap_emi_sens!$I$14:$I$21&amp;"|"&amp;Calculate_cap_emi_sens!$L$14:$L$21,
        Calculate_cap_emi_sens!$BG$14:$BG$21, "Not found", 0),"Rl",_xlfn.XLOOKUP(E26&amp;"|"&amp;B26,
        Calculate_cap_emi_sens!$I$14:$I$21&amp;"|"&amp;Calculate_cap_emi_sens!$L$14:$L$21,
        Calculate_cap_emi_sens!$BH$14:$BH$21, "Not found", 0),"HP",_xlfn.XLOOKUP(E26&amp;"|"&amp;B26,
        Calculate_cap_emi_sens!$I$14:$I$21&amp;"|"&amp;Calculate_cap_emi_sens!$L$14:$L$21,
        Calculate_cap_emi_sens!$BF$14:$BF$21, "Not found", 0),"HPl",_xlfn.XLOOKUP(E26&amp;"|"&amp;B26,
        Calculate_cap_emi_sens!$I$14:$I$21&amp;"|"&amp;Calculate_cap_emi_sens!$L$14:$L$21,
        Calculate_cap_emi_sens!$BI$14:$BI$21, "Not found", 0),"Missing")</f>
        <v>0</v>
      </c>
      <c r="U26" s="5" cm="1">
        <f t="array" ref="U26">_xlfn.SWITCH(F26,"R",_xlfn.XLOOKUP(E26&amp;"|"&amp;B26,
        Calculate_cap_emi_sens!$I$14:$I$21&amp;"|"&amp;Calculate_cap_emi_sens!$L$14:$L$21,
        Calculate_cap_emi_sens!$AX$14:$AX$21, "Not found", 0),"Rb",_xlfn.XLOOKUP(E26&amp;"|"&amp;B26,
        Calculate_cap_emi_sens!$I$14:$I$21&amp;"|"&amp;Calculate_cap_emi_sens!$L$14:$L$21,
        Calculate_cap_emi_sens!$AZ$14:$AZ$21, "Not found", 0),"Rl",_xlfn.XLOOKUP(E26&amp;"|"&amp;B26,
        Calculate_cap_emi_sens!$I$14:$I$21&amp;"|"&amp;Calculate_cap_emi_sens!$L$14:$L$21,
        Calculate_cap_emi_sens!$BA$14:$BA$21, "Not found", 0),"HP",_xlfn.XLOOKUP(E26&amp;"|"&amp;B26,
        Calculate_cap_emi_sens!$I$14:$I$21&amp;"|"&amp;Calculate_cap_emi_sens!$L$14:$L$21,
        Calculate_cap_emi_sens!$AY$14:$AY$21, "Not found", 0),"HPl",_xlfn.XLOOKUP(E26&amp;"|"&amp;B26,
        Calculate_cap_emi_sens!$I$14:$I$21&amp;"|"&amp;Calculate_cap_emi_sens!$L$14:$L$21,
        Calculate_cap_emi_sens!$BB$14:$BB$21, "Not found", 0),"Missing")</f>
        <v>35.438552096308321</v>
      </c>
      <c r="V26" s="5" cm="1">
        <f t="array" ref="V26">_xlfn.SWITCH(F26,"R",_xlfn.XLOOKUP(E26&amp;"|"&amp;B26,
        Calculate_cap_emi_sens!$I$14:$I$21&amp;"|"&amp;Calculate_cap_emi_sens!$L$14:$L$21,
        Calculate_cap_emi_sens!$BE$14:$BE$21, "Not found", 0),"Rb",_xlfn.XLOOKUP(E26&amp;"|"&amp;B26,
        Calculate_cap_emi_sens!$I$14:$I$21&amp;"|"&amp;Calculate_cap_emi_sens!$L$14:$L$21,
        Calculate_cap_emi_sens!$BG$14:$BG$21, "Not found", 0),"Rl",_xlfn.XLOOKUP(E26&amp;"|"&amp;B26,
        Calculate_cap_emi_sens!$I$14:$I$21&amp;"|"&amp;Calculate_cap_emi_sens!$L$14:$L$21,
        Calculate_cap_emi_sens!$BH$14:$BH$21, "Not found", 0),"HP",_xlfn.XLOOKUP(E26&amp;"|"&amp;B26,
        Calculate_cap_emi_sens!$I$14:$I$21&amp;"|"&amp;Calculate_cap_emi_sens!$L$14:$L$21,
        Calculate_cap_emi_sens!$BF$14:$BF$21, "Not found", 0),"HPl",_xlfn.XLOOKUP(E26&amp;"|"&amp;B26,
        Calculate_cap_emi_sens!$I$14:$I$21&amp;"|"&amp;Calculate_cap_emi_sens!$L$14:$L$21,
        Calculate_cap_emi_sens!$BI$14:$BI$21, "Not found", 0),"Missing")</f>
        <v>0</v>
      </c>
    </row>
    <row r="27" spans="1:22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Calculate_cap_emi_sens!$I$14:$I$21&amp;"|"&amp;Calculate_cap_emi_sens!$L$14:$L$21,
        Calculate_cap_emi_sens!$W$14:$W$21, "Not found", 0),"Rb",_xlfn.XLOOKUP(E27&amp;"|"&amp;B27,
        Calculate_cap_emi_sens!$I$14:$I$21&amp;"|"&amp;Calculate_cap_emi_sens!$L$14:$L$21,
        Calculate_cap_emi_sens!$Y$14:$Y$21, "Not found", 0),"Rl",_xlfn.XLOOKUP(E27&amp;"|"&amp;B27,
        Calculate_cap_emi_sens!$I$14:$I$21&amp;"|"&amp;Calculate_cap_emi_sens!$L$14:$L$21,
        Calculate_cap_emi_sens!$Z$14:$Z$21, "Not found", 0),0)</f>
        <v>7</v>
      </c>
      <c r="J27" s="5"/>
      <c r="K27" s="5"/>
      <c r="L27" s="5" cm="1">
        <f t="array" ref="L27">_xlfn.SWITCH(F27,"R",_xlfn.XLOOKUP(E27&amp;"|"&amp;B27,
        Calculate_cap_emi_sens!$I$14:$I$21&amp;"|"&amp;Calculate_cap_emi_sens!$L$14:$L$21,
        Calculate_cap_emi_sens!$AC$14:$AC$21, "Not found", 0),"Rb",_xlfn.XLOOKUP(E27&amp;"|"&amp;B27,
        Calculate_cap_emi_sens!$I$14:$I$21&amp;"|"&amp;Calculate_cap_emi_sens!$L$14:$L$21,
        Calculate_cap_emi_sens!$AE$14:$AE$21, "Not found", 0),"Rl",_xlfn.XLOOKUP(E27&amp;"|"&amp;B27,
        Calculate_cap_emi_sens!$I$14:$I$21&amp;"|"&amp;Calculate_cap_emi_sens!$L$14:$L$21,
        Calculate_cap_emi_sens!$AF$14:$AF$21, "Not found", 0),"HP",_xlfn.XLOOKUP(E27&amp;"|"&amp;B27,
        Calculate_cap_emi_sens!$I$14:$I$21&amp;"|"&amp;Calculate_cap_emi_sens!$L$14:$L$21,
        Calculate_cap_emi_sens!$AD$14:$AD$21, "Not found", 0),"HPl",_xlfn.XLOOKUP(E27&amp;"|"&amp;B27,
        Calculate_cap_emi_sens!$I$14:$I$21&amp;"|"&amp;Calculate_cap_emi_sens!$L$14:$L$21,
        Calculate_cap_emi_sens!$AG$14:$AG$21, "Not found", 0),"Missing")</f>
        <v>677.06025814054294</v>
      </c>
      <c r="M27" s="5"/>
      <c r="N27" s="5"/>
      <c r="O27" s="5"/>
      <c r="P27" s="5"/>
      <c r="Q27" s="5" cm="1">
        <f t="array" ref="Q27">_xlfn.SWITCH(F27,"R",_xlfn.XLOOKUP(E27&amp;"|"&amp;B27,
        Calculate_cap_emi_sens!$I$14:$I$21&amp;"|"&amp;Calculate_cap_emi_sens!$L$14:$L$21,
        Calculate_cap_emi_sens!$AJ$14:$AJ$21, "Not found", 0),"Rb",_xlfn.XLOOKUP(E27&amp;"|"&amp;B27,
        Calculate_cap_emi_sens!$I$14:$I$21&amp;"|"&amp;Calculate_cap_emi_sens!$L$14:$L$21,
        Calculate_cap_emi_sens!$AL$14:$AL$21, "Not found", 0),"Rl",_xlfn.XLOOKUP(E27&amp;"|"&amp;B27,
        Calculate_cap_emi_sens!$I$14:$I$21&amp;"|"&amp;Calculate_cap_emi_sens!$L$14:$L$21,
        Calculate_cap_emi_sens!$AM$14:$AM$21, "Not found", 0),"HP",_xlfn.XLOOKUP(E27&amp;"|"&amp;B27,
        Calculate_cap_emi_sens!$I$14:$I$21&amp;"|"&amp;Calculate_cap_emi_sens!$L$14:$L$21,
        Calculate_cap_emi_sens!$AK$14:$AK$21, "Not found", 0),"HPl",_xlfn.XLOOKUP(E27&amp;"|"&amp;B27,
        Calculate_cap_emi_sens!$I$14:$I$21&amp;"|"&amp;Calculate_cap_emi_sens!$L$14:$L$21,
        Calculate_cap_emi_sens!$AN$14:$AN$21, "Not found", 0),"Missing")</f>
        <v>29.937346077388234</v>
      </c>
      <c r="R27" s="5" cm="1">
        <f t="array" ref="R27">_xlfn.SWITCH(F27,"R",_xlfn.XLOOKUP(E27&amp;"|"&amp;B27,
        Calculate_cap_emi_sens!$I$14:$I$21&amp;"|"&amp;Calculate_cap_emi_sens!$L$14:$L$21,
        Calculate_cap_emi_sens!$AQ$14:$AQ$21, "Not found", 0),"Rb",_xlfn.XLOOKUP(E27&amp;"|"&amp;B27,
        Calculate_cap_emi_sens!$I$14:$I$21&amp;"|"&amp;Calculate_cap_emi_sens!$L$14:$L$21,
        Calculate_cap_emi_sens!$AS$14:$AS$21, "Not found", 0),"Rl",_xlfn.XLOOKUP(E27&amp;"|"&amp;B27,
        Calculate_cap_emi_sens!$I$14:$I$21&amp;"|"&amp;Calculate_cap_emi_sens!$L$14:$L$21,
        Calculate_cap_emi_sens!$AT$14:$AT$21, "Not found", 0),"HP",_xlfn.XLOOKUP(E27&amp;"|"&amp;B27,
        Calculate_cap_emi_sens!$I$14:$I$21&amp;"|"&amp;Calculate_cap_emi_sens!$L$14:$L$21,
        Calculate_cap_emi_sens!$AR$14:$AR$21, "Not found", 0),"HPl",_xlfn.XLOOKUP(E27&amp;"|"&amp;B27,
        Calculate_cap_emi_sens!$I$14:$I$21&amp;"|"&amp;Calculate_cap_emi_sens!$L$14:$L$21,
        Calculate_cap_emi_sens!$AU$14:$AU$21, "Not found", 0),"Missing")</f>
        <v>3.0919928586861296</v>
      </c>
      <c r="S27" s="5" cm="1">
        <f t="array" ref="S27">_xlfn.SWITCH(F27,"R",_xlfn.XLOOKUP(E27&amp;"|"&amp;B27,
        Calculate_cap_emi_sens!$I$14:$I$21&amp;"|"&amp;Calculate_cap_emi_sens!$L$14:$L$21,
        Calculate_cap_emi_sens!$AX$14:$AX$21, "Not found", 0),"Rb",_xlfn.XLOOKUP(E27&amp;"|"&amp;B27,
        Calculate_cap_emi_sens!$I$14:$I$21&amp;"|"&amp;Calculate_cap_emi_sens!$L$14:$L$21,
        Calculate_cap_emi_sens!$AZ$14:$AZ$21, "Not found", 0),"Rl",_xlfn.XLOOKUP(E27&amp;"|"&amp;B27,
        Calculate_cap_emi_sens!$I$14:$I$21&amp;"|"&amp;Calculate_cap_emi_sens!$L$14:$L$21,
        Calculate_cap_emi_sens!$BA$14:$BA$21, "Not found", 0),"HP",_xlfn.XLOOKUP(E27&amp;"|"&amp;B27,
        Calculate_cap_emi_sens!$I$14:$I$21&amp;"|"&amp;Calculate_cap_emi_sens!$L$14:$L$21,
        Calculate_cap_emi_sens!$AY$14:$AY$21, "Not found", 0),"HPl",_xlfn.XLOOKUP(E27&amp;"|"&amp;B27,
        Calculate_cap_emi_sens!$I$14:$I$21&amp;"|"&amp;Calculate_cap_emi_sens!$L$14:$L$21,
        Calculate_cap_emi_sens!$BB$14:$BB$21, "Not found", 0),"Missing")</f>
        <v>35.438552096308321</v>
      </c>
      <c r="T27" s="5" cm="1">
        <f t="array" ref="T27">_xlfn.SWITCH(F27,"R",_xlfn.XLOOKUP(E27&amp;"|"&amp;B27,
        Calculate_cap_emi_sens!$I$14:$I$21&amp;"|"&amp;Calculate_cap_emi_sens!$L$14:$L$21,
        Calculate_cap_emi_sens!$BE$14:$BE$21, "Not found", 0),"Rb",_xlfn.XLOOKUP(E27&amp;"|"&amp;B27,
        Calculate_cap_emi_sens!$I$14:$I$21&amp;"|"&amp;Calculate_cap_emi_sens!$L$14:$L$21,
        Calculate_cap_emi_sens!$BG$14:$BG$21, "Not found", 0),"Rl",_xlfn.XLOOKUP(E27&amp;"|"&amp;B27,
        Calculate_cap_emi_sens!$I$14:$I$21&amp;"|"&amp;Calculate_cap_emi_sens!$L$14:$L$21,
        Calculate_cap_emi_sens!$BH$14:$BH$21, "Not found", 0),"HP",_xlfn.XLOOKUP(E27&amp;"|"&amp;B27,
        Calculate_cap_emi_sens!$I$14:$I$21&amp;"|"&amp;Calculate_cap_emi_sens!$L$14:$L$21,
        Calculate_cap_emi_sens!$BF$14:$BF$21, "Not found", 0),"HPl",_xlfn.XLOOKUP(E27&amp;"|"&amp;B27,
        Calculate_cap_emi_sens!$I$14:$I$21&amp;"|"&amp;Calculate_cap_emi_sens!$L$14:$L$21,
        Calculate_cap_emi_sens!$BI$14:$BI$21, "Not found", 0),"Missing")</f>
        <v>0</v>
      </c>
      <c r="U27" s="5" cm="1">
        <f t="array" ref="U27">_xlfn.SWITCH(F27,"R",_xlfn.XLOOKUP(E27&amp;"|"&amp;B27,
        Calculate_cap_emi_sens!$I$14:$I$21&amp;"|"&amp;Calculate_cap_emi_sens!$L$14:$L$21,
        Calculate_cap_emi_sens!$AX$14:$AX$21, "Not found", 0),"Rb",_xlfn.XLOOKUP(E27&amp;"|"&amp;B27,
        Calculate_cap_emi_sens!$I$14:$I$21&amp;"|"&amp;Calculate_cap_emi_sens!$L$14:$L$21,
        Calculate_cap_emi_sens!$AZ$14:$AZ$21, "Not found", 0),"Rl",_xlfn.XLOOKUP(E27&amp;"|"&amp;B27,
        Calculate_cap_emi_sens!$I$14:$I$21&amp;"|"&amp;Calculate_cap_emi_sens!$L$14:$L$21,
        Calculate_cap_emi_sens!$BA$14:$BA$21, "Not found", 0),"HP",_xlfn.XLOOKUP(E27&amp;"|"&amp;B27,
        Calculate_cap_emi_sens!$I$14:$I$21&amp;"|"&amp;Calculate_cap_emi_sens!$L$14:$L$21,
        Calculate_cap_emi_sens!$AY$14:$AY$21, "Not found", 0),"HPl",_xlfn.XLOOKUP(E27&amp;"|"&amp;B27,
        Calculate_cap_emi_sens!$I$14:$I$21&amp;"|"&amp;Calculate_cap_emi_sens!$L$14:$L$21,
        Calculate_cap_emi_sens!$BB$14:$BB$21, "Not found", 0),"Missing")</f>
        <v>35.438552096308321</v>
      </c>
      <c r="V27" s="5" cm="1">
        <f t="array" ref="V27">_xlfn.SWITCH(F27,"R",_xlfn.XLOOKUP(E27&amp;"|"&amp;B27,
        Calculate_cap_emi_sens!$I$14:$I$21&amp;"|"&amp;Calculate_cap_emi_sens!$L$14:$L$21,
        Calculate_cap_emi_sens!$BE$14:$BE$21, "Not found", 0),"Rb",_xlfn.XLOOKUP(E27&amp;"|"&amp;B27,
        Calculate_cap_emi_sens!$I$14:$I$21&amp;"|"&amp;Calculate_cap_emi_sens!$L$14:$L$21,
        Calculate_cap_emi_sens!$BG$14:$BG$21, "Not found", 0),"Rl",_xlfn.XLOOKUP(E27&amp;"|"&amp;B27,
        Calculate_cap_emi_sens!$I$14:$I$21&amp;"|"&amp;Calculate_cap_emi_sens!$L$14:$L$21,
        Calculate_cap_emi_sens!$BH$14:$BH$21, "Not found", 0),"HP",_xlfn.XLOOKUP(E27&amp;"|"&amp;B27,
        Calculate_cap_emi_sens!$I$14:$I$21&amp;"|"&amp;Calculate_cap_emi_sens!$L$14:$L$21,
        Calculate_cap_emi_sens!$BF$14:$BF$21, "Not found", 0),"HPl",_xlfn.XLOOKUP(E27&amp;"|"&amp;B27,
        Calculate_cap_emi_sens!$I$14:$I$21&amp;"|"&amp;Calculate_cap_emi_sens!$L$14:$L$21,
        Calculate_cap_emi_sens!$BI$14:$BI$21, "Not found", 0),"Missing")</f>
        <v>0</v>
      </c>
    </row>
    <row r="28" spans="1:22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Calculate_cap_emi_sens!$I$14:$I$21&amp;"|"&amp;Calculate_cap_emi_sens!$L$14:$L$21,
        Calculate_cap_emi_sens!$W$14:$W$21, "Not found", 0),"Rb",_xlfn.XLOOKUP(E28&amp;"|"&amp;B28,
        Calculate_cap_emi_sens!$I$14:$I$21&amp;"|"&amp;Calculate_cap_emi_sens!$L$14:$L$21,
        Calculate_cap_emi_sens!$Y$14:$Y$21, "Not found", 0),"Rl",_xlfn.XLOOKUP(E28&amp;"|"&amp;B28,
        Calculate_cap_emi_sens!$I$14:$I$21&amp;"|"&amp;Calculate_cap_emi_sens!$L$14:$L$21,
        Calculate_cap_emi_sens!$Z$14:$Z$21, "Not found", 0),0)</f>
        <v>3.5</v>
      </c>
      <c r="J28" s="5"/>
      <c r="K28" s="5"/>
      <c r="L28" s="5" cm="1">
        <f t="array" ref="L28">_xlfn.SWITCH(F28,"R",_xlfn.XLOOKUP(E28&amp;"|"&amp;B28,
        Calculate_cap_emi_sens!$I$14:$I$21&amp;"|"&amp;Calculate_cap_emi_sens!$L$14:$L$21,
        Calculate_cap_emi_sens!$AC$14:$AC$21, "Not found", 0),"Rb",_xlfn.XLOOKUP(E28&amp;"|"&amp;B28,
        Calculate_cap_emi_sens!$I$14:$I$21&amp;"|"&amp;Calculate_cap_emi_sens!$L$14:$L$21,
        Calculate_cap_emi_sens!$AE$14:$AE$21, "Not found", 0),"Rl",_xlfn.XLOOKUP(E28&amp;"|"&amp;B28,
        Calculate_cap_emi_sens!$I$14:$I$21&amp;"|"&amp;Calculate_cap_emi_sens!$L$14:$L$21,
        Calculate_cap_emi_sens!$AF$14:$AF$21, "Not found", 0),"HP",_xlfn.XLOOKUP(E28&amp;"|"&amp;B28,
        Calculate_cap_emi_sens!$I$14:$I$21&amp;"|"&amp;Calculate_cap_emi_sens!$L$14:$L$21,
        Calculate_cap_emi_sens!$AD$14:$AD$21, "Not found", 0),"HPl",_xlfn.XLOOKUP(E28&amp;"|"&amp;B28,
        Calculate_cap_emi_sens!$I$14:$I$21&amp;"|"&amp;Calculate_cap_emi_sens!$L$14:$L$21,
        Calculate_cap_emi_sens!$AG$14:$AG$21, "Not found", 0),"Missing")</f>
        <v>338.53012907027147</v>
      </c>
      <c r="M28" s="5"/>
      <c r="N28" s="5"/>
      <c r="O28" s="5"/>
      <c r="P28" s="5"/>
      <c r="Q28" s="5" cm="1">
        <f t="array" ref="Q28">_xlfn.SWITCH(F28,"R",_xlfn.XLOOKUP(E28&amp;"|"&amp;B28,
        Calculate_cap_emi_sens!$I$14:$I$21&amp;"|"&amp;Calculate_cap_emi_sens!$L$14:$L$21,
        Calculate_cap_emi_sens!$AJ$14:$AJ$21, "Not found", 0),"Rb",_xlfn.XLOOKUP(E28&amp;"|"&amp;B28,
        Calculate_cap_emi_sens!$I$14:$I$21&amp;"|"&amp;Calculate_cap_emi_sens!$L$14:$L$21,
        Calculate_cap_emi_sens!$AL$14:$AL$21, "Not found", 0),"Rl",_xlfn.XLOOKUP(E28&amp;"|"&amp;B28,
        Calculate_cap_emi_sens!$I$14:$I$21&amp;"|"&amp;Calculate_cap_emi_sens!$L$14:$L$21,
        Calculate_cap_emi_sens!$AM$14:$AM$21, "Not found", 0),"HP",_xlfn.XLOOKUP(E28&amp;"|"&amp;B28,
        Calculate_cap_emi_sens!$I$14:$I$21&amp;"|"&amp;Calculate_cap_emi_sens!$L$14:$L$21,
        Calculate_cap_emi_sens!$AK$14:$AK$21, "Not found", 0),"HPl",_xlfn.XLOOKUP(E28&amp;"|"&amp;B28,
        Calculate_cap_emi_sens!$I$14:$I$21&amp;"|"&amp;Calculate_cap_emi_sens!$L$14:$L$21,
        Calculate_cap_emi_sens!$AN$14:$AN$21, "Not found", 0),"Missing")</f>
        <v>14.968673038694117</v>
      </c>
      <c r="R28" s="5" cm="1">
        <f t="array" ref="R28">_xlfn.SWITCH(F28,"R",_xlfn.XLOOKUP(E28&amp;"|"&amp;B28,
        Calculate_cap_emi_sens!$I$14:$I$21&amp;"|"&amp;Calculate_cap_emi_sens!$L$14:$L$21,
        Calculate_cap_emi_sens!$AQ$14:$AQ$21, "Not found", 0),"Rb",_xlfn.XLOOKUP(E28&amp;"|"&amp;B28,
        Calculate_cap_emi_sens!$I$14:$I$21&amp;"|"&amp;Calculate_cap_emi_sens!$L$14:$L$21,
        Calculate_cap_emi_sens!$AS$14:$AS$21, "Not found", 0),"Rl",_xlfn.XLOOKUP(E28&amp;"|"&amp;B28,
        Calculate_cap_emi_sens!$I$14:$I$21&amp;"|"&amp;Calculate_cap_emi_sens!$L$14:$L$21,
        Calculate_cap_emi_sens!$AT$14:$AT$21, "Not found", 0),"HP",_xlfn.XLOOKUP(E28&amp;"|"&amp;B28,
        Calculate_cap_emi_sens!$I$14:$I$21&amp;"|"&amp;Calculate_cap_emi_sens!$L$14:$L$21,
        Calculate_cap_emi_sens!$AR$14:$AR$21, "Not found", 0),"HPl",_xlfn.XLOOKUP(E28&amp;"|"&amp;B28,
        Calculate_cap_emi_sens!$I$14:$I$21&amp;"|"&amp;Calculate_cap_emi_sens!$L$14:$L$21,
        Calculate_cap_emi_sens!$AU$14:$AU$21, "Not found", 0),"Missing")</f>
        <v>1.545996429343065</v>
      </c>
      <c r="S28" s="5" cm="1">
        <f t="array" ref="S28">_xlfn.SWITCH(F28,"R",_xlfn.XLOOKUP(E28&amp;"|"&amp;B28,
        Calculate_cap_emi_sens!$I$14:$I$21&amp;"|"&amp;Calculate_cap_emi_sens!$L$14:$L$21,
        Calculate_cap_emi_sens!$AX$14:$AX$21, "Not found", 0),"Rb",_xlfn.XLOOKUP(E28&amp;"|"&amp;B28,
        Calculate_cap_emi_sens!$I$14:$I$21&amp;"|"&amp;Calculate_cap_emi_sens!$L$14:$L$21,
        Calculate_cap_emi_sens!$AZ$14:$AZ$21, "Not found", 0),"Rl",_xlfn.XLOOKUP(E28&amp;"|"&amp;B28,
        Calculate_cap_emi_sens!$I$14:$I$21&amp;"|"&amp;Calculate_cap_emi_sens!$L$14:$L$21,
        Calculate_cap_emi_sens!$BA$14:$BA$21, "Not found", 0),"HP",_xlfn.XLOOKUP(E28&amp;"|"&amp;B28,
        Calculate_cap_emi_sens!$I$14:$I$21&amp;"|"&amp;Calculate_cap_emi_sens!$L$14:$L$21,
        Calculate_cap_emi_sens!$AY$14:$AY$21, "Not found", 0),"HPl",_xlfn.XLOOKUP(E28&amp;"|"&amp;B28,
        Calculate_cap_emi_sens!$I$14:$I$21&amp;"|"&amp;Calculate_cap_emi_sens!$L$14:$L$21,
        Calculate_cap_emi_sens!$BB$14:$BB$21, "Not found", 0),"Missing")</f>
        <v>17.71927604815416</v>
      </c>
      <c r="T28" s="5" cm="1">
        <f t="array" ref="T28">_xlfn.SWITCH(F28,"R",_xlfn.XLOOKUP(E28&amp;"|"&amp;B28,
        Calculate_cap_emi_sens!$I$14:$I$21&amp;"|"&amp;Calculate_cap_emi_sens!$L$14:$L$21,
        Calculate_cap_emi_sens!$BE$14:$BE$21, "Not found", 0),"Rb",_xlfn.XLOOKUP(E28&amp;"|"&amp;B28,
        Calculate_cap_emi_sens!$I$14:$I$21&amp;"|"&amp;Calculate_cap_emi_sens!$L$14:$L$21,
        Calculate_cap_emi_sens!$BG$14:$BG$21, "Not found", 0),"Rl",_xlfn.XLOOKUP(E28&amp;"|"&amp;B28,
        Calculate_cap_emi_sens!$I$14:$I$21&amp;"|"&amp;Calculate_cap_emi_sens!$L$14:$L$21,
        Calculate_cap_emi_sens!$BH$14:$BH$21, "Not found", 0),"HP",_xlfn.XLOOKUP(E28&amp;"|"&amp;B28,
        Calculate_cap_emi_sens!$I$14:$I$21&amp;"|"&amp;Calculate_cap_emi_sens!$L$14:$L$21,
        Calculate_cap_emi_sens!$BF$14:$BF$21, "Not found", 0),"HPl",_xlfn.XLOOKUP(E28&amp;"|"&amp;B28,
        Calculate_cap_emi_sens!$I$14:$I$21&amp;"|"&amp;Calculate_cap_emi_sens!$L$14:$L$21,
        Calculate_cap_emi_sens!$BI$14:$BI$21, "Not found", 0),"Missing")</f>
        <v>0</v>
      </c>
      <c r="U28" s="5" cm="1">
        <f t="array" ref="U28">_xlfn.SWITCH(F28,"R",_xlfn.XLOOKUP(E28&amp;"|"&amp;B28,
        Calculate_cap_emi_sens!$I$14:$I$21&amp;"|"&amp;Calculate_cap_emi_sens!$L$14:$L$21,
        Calculate_cap_emi_sens!$AX$14:$AX$21, "Not found", 0),"Rb",_xlfn.XLOOKUP(E28&amp;"|"&amp;B28,
        Calculate_cap_emi_sens!$I$14:$I$21&amp;"|"&amp;Calculate_cap_emi_sens!$L$14:$L$21,
        Calculate_cap_emi_sens!$AZ$14:$AZ$21, "Not found", 0),"Rl",_xlfn.XLOOKUP(E28&amp;"|"&amp;B28,
        Calculate_cap_emi_sens!$I$14:$I$21&amp;"|"&amp;Calculate_cap_emi_sens!$L$14:$L$21,
        Calculate_cap_emi_sens!$BA$14:$BA$21, "Not found", 0),"HP",_xlfn.XLOOKUP(E28&amp;"|"&amp;B28,
        Calculate_cap_emi_sens!$I$14:$I$21&amp;"|"&amp;Calculate_cap_emi_sens!$L$14:$L$21,
        Calculate_cap_emi_sens!$AY$14:$AY$21, "Not found", 0),"HPl",_xlfn.XLOOKUP(E28&amp;"|"&amp;B28,
        Calculate_cap_emi_sens!$I$14:$I$21&amp;"|"&amp;Calculate_cap_emi_sens!$L$14:$L$21,
        Calculate_cap_emi_sens!$BB$14:$BB$21, "Not found", 0),"Missing")</f>
        <v>17.71927604815416</v>
      </c>
      <c r="V28" s="5" cm="1">
        <f t="array" ref="V28">_xlfn.SWITCH(F28,"R",_xlfn.XLOOKUP(E28&amp;"|"&amp;B28,
        Calculate_cap_emi_sens!$I$14:$I$21&amp;"|"&amp;Calculate_cap_emi_sens!$L$14:$L$21,
        Calculate_cap_emi_sens!$BE$14:$BE$21, "Not found", 0),"Rb",_xlfn.XLOOKUP(E28&amp;"|"&amp;B28,
        Calculate_cap_emi_sens!$I$14:$I$21&amp;"|"&amp;Calculate_cap_emi_sens!$L$14:$L$21,
        Calculate_cap_emi_sens!$BG$14:$BG$21, "Not found", 0),"Rl",_xlfn.XLOOKUP(E28&amp;"|"&amp;B28,
        Calculate_cap_emi_sens!$I$14:$I$21&amp;"|"&amp;Calculate_cap_emi_sens!$L$14:$L$21,
        Calculate_cap_emi_sens!$BH$14:$BH$21, "Not found", 0),"HP",_xlfn.XLOOKUP(E28&amp;"|"&amp;B28,
        Calculate_cap_emi_sens!$I$14:$I$21&amp;"|"&amp;Calculate_cap_emi_sens!$L$14:$L$21,
        Calculate_cap_emi_sens!$BF$14:$BF$21, "Not found", 0),"HPl",_xlfn.XLOOKUP(E28&amp;"|"&amp;B28,
        Calculate_cap_emi_sens!$I$14:$I$21&amp;"|"&amp;Calculate_cap_emi_sens!$L$14:$L$21,
        Calculate_cap_emi_sens!$BI$14:$BI$21, "Not found", 0),"Missing")</f>
        <v>0</v>
      </c>
    </row>
    <row r="29" spans="1:22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Calculate_cap_emi_sens!$I$14:$I$21&amp;"|"&amp;Calculate_cap_emi_sens!$L$14:$L$21,
        Calculate_cap_emi_sens!$W$14:$W$21, "Not found", 0),"Rb",_xlfn.XLOOKUP(E29&amp;"|"&amp;B29,
        Calculate_cap_emi_sens!$I$14:$I$21&amp;"|"&amp;Calculate_cap_emi_sens!$L$14:$L$21,
        Calculate_cap_emi_sens!$Y$14:$Y$21, "Not found", 0),"Rl",_xlfn.XLOOKUP(E29&amp;"|"&amp;B29,
        Calculate_cap_emi_sens!$I$14:$I$21&amp;"|"&amp;Calculate_cap_emi_sens!$L$14:$L$21,
        Calculate_cap_emi_sens!$Z$14:$Z$21, "Not found", 0),0)</f>
        <v>3.5</v>
      </c>
      <c r="J29" s="5"/>
      <c r="K29" s="5"/>
      <c r="L29" s="5" cm="1">
        <f t="array" ref="L29">_xlfn.SWITCH(F29,"R",_xlfn.XLOOKUP(E29&amp;"|"&amp;B29,
        Calculate_cap_emi_sens!$I$14:$I$21&amp;"|"&amp;Calculate_cap_emi_sens!$L$14:$L$21,
        Calculate_cap_emi_sens!$AC$14:$AC$21, "Not found", 0),"Rb",_xlfn.XLOOKUP(E29&amp;"|"&amp;B29,
        Calculate_cap_emi_sens!$I$14:$I$21&amp;"|"&amp;Calculate_cap_emi_sens!$L$14:$L$21,
        Calculate_cap_emi_sens!$AE$14:$AE$21, "Not found", 0),"Rl",_xlfn.XLOOKUP(E29&amp;"|"&amp;B29,
        Calculate_cap_emi_sens!$I$14:$I$21&amp;"|"&amp;Calculate_cap_emi_sens!$L$14:$L$21,
        Calculate_cap_emi_sens!$AF$14:$AF$21, "Not found", 0),"HP",_xlfn.XLOOKUP(E29&amp;"|"&amp;B29,
        Calculate_cap_emi_sens!$I$14:$I$21&amp;"|"&amp;Calculate_cap_emi_sens!$L$14:$L$21,
        Calculate_cap_emi_sens!$AD$14:$AD$21, "Not found", 0),"HPl",_xlfn.XLOOKUP(E29&amp;"|"&amp;B29,
        Calculate_cap_emi_sens!$I$14:$I$21&amp;"|"&amp;Calculate_cap_emi_sens!$L$14:$L$21,
        Calculate_cap_emi_sens!$AG$14:$AG$21, "Not found", 0),"Missing")</f>
        <v>338.53012907027147</v>
      </c>
      <c r="M29" s="5"/>
      <c r="N29" s="5"/>
      <c r="O29" s="5"/>
      <c r="P29" s="5"/>
      <c r="Q29" s="5" cm="1">
        <f t="array" ref="Q29">_xlfn.SWITCH(F29,"R",_xlfn.XLOOKUP(E29&amp;"|"&amp;B29,
        Calculate_cap_emi_sens!$I$14:$I$21&amp;"|"&amp;Calculate_cap_emi_sens!$L$14:$L$21,
        Calculate_cap_emi_sens!$AJ$14:$AJ$21, "Not found", 0),"Rb",_xlfn.XLOOKUP(E29&amp;"|"&amp;B29,
        Calculate_cap_emi_sens!$I$14:$I$21&amp;"|"&amp;Calculate_cap_emi_sens!$L$14:$L$21,
        Calculate_cap_emi_sens!$AL$14:$AL$21, "Not found", 0),"Rl",_xlfn.XLOOKUP(E29&amp;"|"&amp;B29,
        Calculate_cap_emi_sens!$I$14:$I$21&amp;"|"&amp;Calculate_cap_emi_sens!$L$14:$L$21,
        Calculate_cap_emi_sens!$AM$14:$AM$21, "Not found", 0),"HP",_xlfn.XLOOKUP(E29&amp;"|"&amp;B29,
        Calculate_cap_emi_sens!$I$14:$I$21&amp;"|"&amp;Calculate_cap_emi_sens!$L$14:$L$21,
        Calculate_cap_emi_sens!$AK$14:$AK$21, "Not found", 0),"HPl",_xlfn.XLOOKUP(E29&amp;"|"&amp;B29,
        Calculate_cap_emi_sens!$I$14:$I$21&amp;"|"&amp;Calculate_cap_emi_sens!$L$14:$L$21,
        Calculate_cap_emi_sens!$AN$14:$AN$21, "Not found", 0),"Missing")</f>
        <v>14.968673038694117</v>
      </c>
      <c r="R29" s="5" cm="1">
        <f t="array" ref="R29">_xlfn.SWITCH(F29,"R",_xlfn.XLOOKUP(E29&amp;"|"&amp;B29,
        Calculate_cap_emi_sens!$I$14:$I$21&amp;"|"&amp;Calculate_cap_emi_sens!$L$14:$L$21,
        Calculate_cap_emi_sens!$AQ$14:$AQ$21, "Not found", 0),"Rb",_xlfn.XLOOKUP(E29&amp;"|"&amp;B29,
        Calculate_cap_emi_sens!$I$14:$I$21&amp;"|"&amp;Calculate_cap_emi_sens!$L$14:$L$21,
        Calculate_cap_emi_sens!$AS$14:$AS$21, "Not found", 0),"Rl",_xlfn.XLOOKUP(E29&amp;"|"&amp;B29,
        Calculate_cap_emi_sens!$I$14:$I$21&amp;"|"&amp;Calculate_cap_emi_sens!$L$14:$L$21,
        Calculate_cap_emi_sens!$AT$14:$AT$21, "Not found", 0),"HP",_xlfn.XLOOKUP(E29&amp;"|"&amp;B29,
        Calculate_cap_emi_sens!$I$14:$I$21&amp;"|"&amp;Calculate_cap_emi_sens!$L$14:$L$21,
        Calculate_cap_emi_sens!$AR$14:$AR$21, "Not found", 0),"HPl",_xlfn.XLOOKUP(E29&amp;"|"&amp;B29,
        Calculate_cap_emi_sens!$I$14:$I$21&amp;"|"&amp;Calculate_cap_emi_sens!$L$14:$L$21,
        Calculate_cap_emi_sens!$AU$14:$AU$21, "Not found", 0),"Missing")</f>
        <v>1.545996429343065</v>
      </c>
      <c r="S29" s="5" cm="1">
        <f t="array" ref="S29">_xlfn.SWITCH(F29,"R",_xlfn.XLOOKUP(E29&amp;"|"&amp;B29,
        Calculate_cap_emi_sens!$I$14:$I$21&amp;"|"&amp;Calculate_cap_emi_sens!$L$14:$L$21,
        Calculate_cap_emi_sens!$AX$14:$AX$21, "Not found", 0),"Rb",_xlfn.XLOOKUP(E29&amp;"|"&amp;B29,
        Calculate_cap_emi_sens!$I$14:$I$21&amp;"|"&amp;Calculate_cap_emi_sens!$L$14:$L$21,
        Calculate_cap_emi_sens!$AZ$14:$AZ$21, "Not found", 0),"Rl",_xlfn.XLOOKUP(E29&amp;"|"&amp;B29,
        Calculate_cap_emi_sens!$I$14:$I$21&amp;"|"&amp;Calculate_cap_emi_sens!$L$14:$L$21,
        Calculate_cap_emi_sens!$BA$14:$BA$21, "Not found", 0),"HP",_xlfn.XLOOKUP(E29&amp;"|"&amp;B29,
        Calculate_cap_emi_sens!$I$14:$I$21&amp;"|"&amp;Calculate_cap_emi_sens!$L$14:$L$21,
        Calculate_cap_emi_sens!$AY$14:$AY$21, "Not found", 0),"HPl",_xlfn.XLOOKUP(E29&amp;"|"&amp;B29,
        Calculate_cap_emi_sens!$I$14:$I$21&amp;"|"&amp;Calculate_cap_emi_sens!$L$14:$L$21,
        Calculate_cap_emi_sens!$BB$14:$BB$21, "Not found", 0),"Missing")</f>
        <v>17.71927604815416</v>
      </c>
      <c r="T29" s="5" cm="1">
        <f t="array" ref="T29">_xlfn.SWITCH(F29,"R",_xlfn.XLOOKUP(E29&amp;"|"&amp;B29,
        Calculate_cap_emi_sens!$I$14:$I$21&amp;"|"&amp;Calculate_cap_emi_sens!$L$14:$L$21,
        Calculate_cap_emi_sens!$BE$14:$BE$21, "Not found", 0),"Rb",_xlfn.XLOOKUP(E29&amp;"|"&amp;B29,
        Calculate_cap_emi_sens!$I$14:$I$21&amp;"|"&amp;Calculate_cap_emi_sens!$L$14:$L$21,
        Calculate_cap_emi_sens!$BG$14:$BG$21, "Not found", 0),"Rl",_xlfn.XLOOKUP(E29&amp;"|"&amp;B29,
        Calculate_cap_emi_sens!$I$14:$I$21&amp;"|"&amp;Calculate_cap_emi_sens!$L$14:$L$21,
        Calculate_cap_emi_sens!$BH$14:$BH$21, "Not found", 0),"HP",_xlfn.XLOOKUP(E29&amp;"|"&amp;B29,
        Calculate_cap_emi_sens!$I$14:$I$21&amp;"|"&amp;Calculate_cap_emi_sens!$L$14:$L$21,
        Calculate_cap_emi_sens!$BF$14:$BF$21, "Not found", 0),"HPl",_xlfn.XLOOKUP(E29&amp;"|"&amp;B29,
        Calculate_cap_emi_sens!$I$14:$I$21&amp;"|"&amp;Calculate_cap_emi_sens!$L$14:$L$21,
        Calculate_cap_emi_sens!$BI$14:$BI$21, "Not found", 0),"Missing")</f>
        <v>0</v>
      </c>
      <c r="U29" s="5" cm="1">
        <f t="array" ref="U29">_xlfn.SWITCH(F29,"R",_xlfn.XLOOKUP(E29&amp;"|"&amp;B29,
        Calculate_cap_emi_sens!$I$14:$I$21&amp;"|"&amp;Calculate_cap_emi_sens!$L$14:$L$21,
        Calculate_cap_emi_sens!$AX$14:$AX$21, "Not found", 0),"Rb",_xlfn.XLOOKUP(E29&amp;"|"&amp;B29,
        Calculate_cap_emi_sens!$I$14:$I$21&amp;"|"&amp;Calculate_cap_emi_sens!$L$14:$L$21,
        Calculate_cap_emi_sens!$AZ$14:$AZ$21, "Not found", 0),"Rl",_xlfn.XLOOKUP(E29&amp;"|"&amp;B29,
        Calculate_cap_emi_sens!$I$14:$I$21&amp;"|"&amp;Calculate_cap_emi_sens!$L$14:$L$21,
        Calculate_cap_emi_sens!$BA$14:$BA$21, "Not found", 0),"HP",_xlfn.XLOOKUP(E29&amp;"|"&amp;B29,
        Calculate_cap_emi_sens!$I$14:$I$21&amp;"|"&amp;Calculate_cap_emi_sens!$L$14:$L$21,
        Calculate_cap_emi_sens!$AY$14:$AY$21, "Not found", 0),"HPl",_xlfn.XLOOKUP(E29&amp;"|"&amp;B29,
        Calculate_cap_emi_sens!$I$14:$I$21&amp;"|"&amp;Calculate_cap_emi_sens!$L$14:$L$21,
        Calculate_cap_emi_sens!$BB$14:$BB$21, "Not found", 0),"Missing")</f>
        <v>17.71927604815416</v>
      </c>
      <c r="V29" s="5" cm="1">
        <f t="array" ref="V29">_xlfn.SWITCH(F29,"R",_xlfn.XLOOKUP(E29&amp;"|"&amp;B29,
        Calculate_cap_emi_sens!$I$14:$I$21&amp;"|"&amp;Calculate_cap_emi_sens!$L$14:$L$21,
        Calculate_cap_emi_sens!$BE$14:$BE$21, "Not found", 0),"Rb",_xlfn.XLOOKUP(E29&amp;"|"&amp;B29,
        Calculate_cap_emi_sens!$I$14:$I$21&amp;"|"&amp;Calculate_cap_emi_sens!$L$14:$L$21,
        Calculate_cap_emi_sens!$BG$14:$BG$21, "Not found", 0),"Rl",_xlfn.XLOOKUP(E29&amp;"|"&amp;B29,
        Calculate_cap_emi_sens!$I$14:$I$21&amp;"|"&amp;Calculate_cap_emi_sens!$L$14:$L$21,
        Calculate_cap_emi_sens!$BH$14:$BH$21, "Not found", 0),"HP",_xlfn.XLOOKUP(E29&amp;"|"&amp;B29,
        Calculate_cap_emi_sens!$I$14:$I$21&amp;"|"&amp;Calculate_cap_emi_sens!$L$14:$L$21,
        Calculate_cap_emi_sens!$BF$14:$BF$21, "Not found", 0),"HPl",_xlfn.XLOOKUP(E29&amp;"|"&amp;B29,
        Calculate_cap_emi_sens!$I$14:$I$21&amp;"|"&amp;Calculate_cap_emi_sens!$L$14:$L$21,
        Calculate_cap_emi_sens!$BI$14:$BI$21, "Not found", 0),"Missing")</f>
        <v>0</v>
      </c>
    </row>
    <row r="30" spans="1:22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Calculate_cap_emi_sens!$I$14:$I$21&amp;"|"&amp;Calculate_cap_emi_sens!$L$14:$L$21,
        Calculate_cap_emi_sens!$W$14:$W$21, "Not found", 0),"Rb",_xlfn.XLOOKUP(E30&amp;"|"&amp;B30,
        Calculate_cap_emi_sens!$I$14:$I$21&amp;"|"&amp;Calculate_cap_emi_sens!$L$14:$L$21,
        Calculate_cap_emi_sens!$Y$14:$Y$21, "Not found", 0),"Rl",_xlfn.XLOOKUP(E30&amp;"|"&amp;B30,
        Calculate_cap_emi_sens!$I$14:$I$21&amp;"|"&amp;Calculate_cap_emi_sens!$L$14:$L$21,
        Calculate_cap_emi_sens!$Z$14:$Z$21, "Not found", 0),0)</f>
        <v>6.5</v>
      </c>
      <c r="J30" s="5"/>
      <c r="K30" s="5"/>
      <c r="L30" s="5" cm="1">
        <f t="array" ref="L30">_xlfn.SWITCH(F30,"R",_xlfn.XLOOKUP(E30&amp;"|"&amp;B30,
        Calculate_cap_emi_sens!$I$14:$I$21&amp;"|"&amp;Calculate_cap_emi_sens!$L$14:$L$21,
        Calculate_cap_emi_sens!$AC$14:$AC$21, "Not found", 0),"Rb",_xlfn.XLOOKUP(E30&amp;"|"&amp;B30,
        Calculate_cap_emi_sens!$I$14:$I$21&amp;"|"&amp;Calculate_cap_emi_sens!$L$14:$L$21,
        Calculate_cap_emi_sens!$AE$14:$AE$21, "Not found", 0),"Rl",_xlfn.XLOOKUP(E30&amp;"|"&amp;B30,
        Calculate_cap_emi_sens!$I$14:$I$21&amp;"|"&amp;Calculate_cap_emi_sens!$L$14:$L$21,
        Calculate_cap_emi_sens!$AF$14:$AF$21, "Not found", 0),"HP",_xlfn.XLOOKUP(E30&amp;"|"&amp;B30,
        Calculate_cap_emi_sens!$I$14:$I$21&amp;"|"&amp;Calculate_cap_emi_sens!$L$14:$L$21,
        Calculate_cap_emi_sens!$AD$14:$AD$21, "Not found", 0),"HPl",_xlfn.XLOOKUP(E30&amp;"|"&amp;B30,
        Calculate_cap_emi_sens!$I$14:$I$21&amp;"|"&amp;Calculate_cap_emi_sens!$L$14:$L$21,
        Calculate_cap_emi_sens!$AG$14:$AG$21, "Not found", 0),"Missing")</f>
        <v>651.08745896087703</v>
      </c>
      <c r="M30" s="5"/>
      <c r="N30" s="5"/>
      <c r="O30" s="5"/>
      <c r="P30" s="5"/>
      <c r="Q30" s="5" cm="1">
        <f t="array" ref="Q30">_xlfn.SWITCH(F30,"R",_xlfn.XLOOKUP(E30&amp;"|"&amp;B30,
        Calculate_cap_emi_sens!$I$14:$I$21&amp;"|"&amp;Calculate_cap_emi_sens!$L$14:$L$21,
        Calculate_cap_emi_sens!$AJ$14:$AJ$21, "Not found", 0),"Rb",_xlfn.XLOOKUP(E30&amp;"|"&amp;B30,
        Calculate_cap_emi_sens!$I$14:$I$21&amp;"|"&amp;Calculate_cap_emi_sens!$L$14:$L$21,
        Calculate_cap_emi_sens!$AL$14:$AL$21, "Not found", 0),"Rl",_xlfn.XLOOKUP(E30&amp;"|"&amp;B30,
        Calculate_cap_emi_sens!$I$14:$I$21&amp;"|"&amp;Calculate_cap_emi_sens!$L$14:$L$21,
        Calculate_cap_emi_sens!$AM$14:$AM$21, "Not found", 0),"HP",_xlfn.XLOOKUP(E30&amp;"|"&amp;B30,
        Calculate_cap_emi_sens!$I$14:$I$21&amp;"|"&amp;Calculate_cap_emi_sens!$L$14:$L$21,
        Calculate_cap_emi_sens!$AK$14:$AK$21, "Not found", 0),"HPl",_xlfn.XLOOKUP(E30&amp;"|"&amp;B30,
        Calculate_cap_emi_sens!$I$14:$I$21&amp;"|"&amp;Calculate_cap_emi_sens!$L$14:$L$21,
        Calculate_cap_emi_sens!$AN$14:$AN$21, "Not found", 0),"Missing")</f>
        <v>28.435439995941177</v>
      </c>
      <c r="R30" s="5" cm="1">
        <f t="array" ref="R30">_xlfn.SWITCH(F30,"R",_xlfn.XLOOKUP(E30&amp;"|"&amp;B30,
        Calculate_cap_emi_sens!$I$14:$I$21&amp;"|"&amp;Calculate_cap_emi_sens!$L$14:$L$21,
        Calculate_cap_emi_sens!$AQ$14:$AQ$21, "Not found", 0),"Rb",_xlfn.XLOOKUP(E30&amp;"|"&amp;B30,
        Calculate_cap_emi_sens!$I$14:$I$21&amp;"|"&amp;Calculate_cap_emi_sens!$L$14:$L$21,
        Calculate_cap_emi_sens!$AS$14:$AS$21, "Not found", 0),"Rl",_xlfn.XLOOKUP(E30&amp;"|"&amp;B30,
        Calculate_cap_emi_sens!$I$14:$I$21&amp;"|"&amp;Calculate_cap_emi_sens!$L$14:$L$21,
        Calculate_cap_emi_sens!$AT$14:$AT$21, "Not found", 0),"HP",_xlfn.XLOOKUP(E30&amp;"|"&amp;B30,
        Calculate_cap_emi_sens!$I$14:$I$21&amp;"|"&amp;Calculate_cap_emi_sens!$L$14:$L$21,
        Calculate_cap_emi_sens!$AR$14:$AR$21, "Not found", 0),"HPl",_xlfn.XLOOKUP(E30&amp;"|"&amp;B30,
        Calculate_cap_emi_sens!$I$14:$I$21&amp;"|"&amp;Calculate_cap_emi_sens!$L$14:$L$21,
        Calculate_cap_emi_sens!$AU$14:$AU$21, "Not found", 0),"Missing")</f>
        <v>3.0325201671030508</v>
      </c>
      <c r="S30" s="5" cm="1">
        <f t="array" ref="S30">_xlfn.SWITCH(F30,"R",_xlfn.XLOOKUP(E30&amp;"|"&amp;B30,
        Calculate_cap_emi_sens!$I$14:$I$21&amp;"|"&amp;Calculate_cap_emi_sens!$L$14:$L$21,
        Calculate_cap_emi_sens!$AX$14:$AX$21, "Not found", 0),"Rb",_xlfn.XLOOKUP(E30&amp;"|"&amp;B30,
        Calculate_cap_emi_sens!$I$14:$I$21&amp;"|"&amp;Calculate_cap_emi_sens!$L$14:$L$21,
        Calculate_cap_emi_sens!$AZ$14:$AZ$21, "Not found", 0),"Rl",_xlfn.XLOOKUP(E30&amp;"|"&amp;B30,
        Calculate_cap_emi_sens!$I$14:$I$21&amp;"|"&amp;Calculate_cap_emi_sens!$L$14:$L$21,
        Calculate_cap_emi_sens!$BA$14:$BA$21, "Not found", 0),"HP",_xlfn.XLOOKUP(E30&amp;"|"&amp;B30,
        Calculate_cap_emi_sens!$I$14:$I$21&amp;"|"&amp;Calculate_cap_emi_sens!$L$14:$L$21,
        Calculate_cap_emi_sens!$AY$14:$AY$21, "Not found", 0),"HPl",_xlfn.XLOOKUP(E30&amp;"|"&amp;B30,
        Calculate_cap_emi_sens!$I$14:$I$21&amp;"|"&amp;Calculate_cap_emi_sens!$L$14:$L$21,
        Calculate_cap_emi_sens!$BB$14:$BB$21, "Not found", 0),"Missing")</f>
        <v>33.673343618503566</v>
      </c>
      <c r="T30" s="5" cm="1">
        <f t="array" ref="T30">_xlfn.SWITCH(F30,"R",_xlfn.XLOOKUP(E30&amp;"|"&amp;B30,
        Calculate_cap_emi_sens!$I$14:$I$21&amp;"|"&amp;Calculate_cap_emi_sens!$L$14:$L$21,
        Calculate_cap_emi_sens!$BE$14:$BE$21, "Not found", 0),"Rb",_xlfn.XLOOKUP(E30&amp;"|"&amp;B30,
        Calculate_cap_emi_sens!$I$14:$I$21&amp;"|"&amp;Calculate_cap_emi_sens!$L$14:$L$21,
        Calculate_cap_emi_sens!$BG$14:$BG$21, "Not found", 0),"Rl",_xlfn.XLOOKUP(E30&amp;"|"&amp;B30,
        Calculate_cap_emi_sens!$I$14:$I$21&amp;"|"&amp;Calculate_cap_emi_sens!$L$14:$L$21,
        Calculate_cap_emi_sens!$BH$14:$BH$21, "Not found", 0),"HP",_xlfn.XLOOKUP(E30&amp;"|"&amp;B30,
        Calculate_cap_emi_sens!$I$14:$I$21&amp;"|"&amp;Calculate_cap_emi_sens!$L$14:$L$21,
        Calculate_cap_emi_sens!$BF$14:$BF$21, "Not found", 0),"HPl",_xlfn.XLOOKUP(E30&amp;"|"&amp;B30,
        Calculate_cap_emi_sens!$I$14:$I$21&amp;"|"&amp;Calculate_cap_emi_sens!$L$14:$L$21,
        Calculate_cap_emi_sens!$BI$14:$BI$21, "Not found", 0),"Missing")</f>
        <v>0</v>
      </c>
      <c r="U30" s="5" cm="1">
        <f t="array" ref="U30">_xlfn.SWITCH(F30,"R",_xlfn.XLOOKUP(E30&amp;"|"&amp;B30,
        Calculate_cap_emi_sens!$I$14:$I$21&amp;"|"&amp;Calculate_cap_emi_sens!$L$14:$L$21,
        Calculate_cap_emi_sens!$AX$14:$AX$21, "Not found", 0),"Rb",_xlfn.XLOOKUP(E30&amp;"|"&amp;B30,
        Calculate_cap_emi_sens!$I$14:$I$21&amp;"|"&amp;Calculate_cap_emi_sens!$L$14:$L$21,
        Calculate_cap_emi_sens!$AZ$14:$AZ$21, "Not found", 0),"Rl",_xlfn.XLOOKUP(E30&amp;"|"&amp;B30,
        Calculate_cap_emi_sens!$I$14:$I$21&amp;"|"&amp;Calculate_cap_emi_sens!$L$14:$L$21,
        Calculate_cap_emi_sens!$BA$14:$BA$21, "Not found", 0),"HP",_xlfn.XLOOKUP(E30&amp;"|"&amp;B30,
        Calculate_cap_emi_sens!$I$14:$I$21&amp;"|"&amp;Calculate_cap_emi_sens!$L$14:$L$21,
        Calculate_cap_emi_sens!$AY$14:$AY$21, "Not found", 0),"HPl",_xlfn.XLOOKUP(E30&amp;"|"&amp;B30,
        Calculate_cap_emi_sens!$I$14:$I$21&amp;"|"&amp;Calculate_cap_emi_sens!$L$14:$L$21,
        Calculate_cap_emi_sens!$BB$14:$BB$21, "Not found", 0),"Missing")</f>
        <v>33.673343618503566</v>
      </c>
      <c r="V30" s="5" cm="1">
        <f t="array" ref="V30">_xlfn.SWITCH(F30,"R",_xlfn.XLOOKUP(E30&amp;"|"&amp;B30,
        Calculate_cap_emi_sens!$I$14:$I$21&amp;"|"&amp;Calculate_cap_emi_sens!$L$14:$L$21,
        Calculate_cap_emi_sens!$BE$14:$BE$21, "Not found", 0),"Rb",_xlfn.XLOOKUP(E30&amp;"|"&amp;B30,
        Calculate_cap_emi_sens!$I$14:$I$21&amp;"|"&amp;Calculate_cap_emi_sens!$L$14:$L$21,
        Calculate_cap_emi_sens!$BG$14:$BG$21, "Not found", 0),"Rl",_xlfn.XLOOKUP(E30&amp;"|"&amp;B30,
        Calculate_cap_emi_sens!$I$14:$I$21&amp;"|"&amp;Calculate_cap_emi_sens!$L$14:$L$21,
        Calculate_cap_emi_sens!$BH$14:$BH$21, "Not found", 0),"HP",_xlfn.XLOOKUP(E30&amp;"|"&amp;B30,
        Calculate_cap_emi_sens!$I$14:$I$21&amp;"|"&amp;Calculate_cap_emi_sens!$L$14:$L$21,
        Calculate_cap_emi_sens!$BF$14:$BF$21, "Not found", 0),"HPl",_xlfn.XLOOKUP(E30&amp;"|"&amp;B30,
        Calculate_cap_emi_sens!$I$14:$I$21&amp;"|"&amp;Calculate_cap_emi_sens!$L$14:$L$21,
        Calculate_cap_emi_sens!$BI$14:$BI$21, "Not found", 0),"Missing")</f>
        <v>0</v>
      </c>
    </row>
    <row r="31" spans="1:22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Calculate_cap_emi_sens!$I$14:$I$21&amp;"|"&amp;Calculate_cap_emi_sens!$L$14:$L$21,
        Calculate_cap_emi_sens!$W$14:$W$21, "Not found", 0),"Rb",_xlfn.XLOOKUP(E31&amp;"|"&amp;B31,
        Calculate_cap_emi_sens!$I$14:$I$21&amp;"|"&amp;Calculate_cap_emi_sens!$L$14:$L$21,
        Calculate_cap_emi_sens!$Y$14:$Y$21, "Not found", 0),"Rl",_xlfn.XLOOKUP(E31&amp;"|"&amp;B31,
        Calculate_cap_emi_sens!$I$14:$I$21&amp;"|"&amp;Calculate_cap_emi_sens!$L$14:$L$21,
        Calculate_cap_emi_sens!$Z$14:$Z$21, "Not found", 0),0)</f>
        <v>6.5</v>
      </c>
      <c r="J31" s="5"/>
      <c r="K31" s="5"/>
      <c r="L31" s="5" cm="1">
        <f t="array" ref="L31">_xlfn.SWITCH(F31,"R",_xlfn.XLOOKUP(E31&amp;"|"&amp;B31,
        Calculate_cap_emi_sens!$I$14:$I$21&amp;"|"&amp;Calculate_cap_emi_sens!$L$14:$L$21,
        Calculate_cap_emi_sens!$AC$14:$AC$21, "Not found", 0),"Rb",_xlfn.XLOOKUP(E31&amp;"|"&amp;B31,
        Calculate_cap_emi_sens!$I$14:$I$21&amp;"|"&amp;Calculate_cap_emi_sens!$L$14:$L$21,
        Calculate_cap_emi_sens!$AE$14:$AE$21, "Not found", 0),"Rl",_xlfn.XLOOKUP(E31&amp;"|"&amp;B31,
        Calculate_cap_emi_sens!$I$14:$I$21&amp;"|"&amp;Calculate_cap_emi_sens!$L$14:$L$21,
        Calculate_cap_emi_sens!$AF$14:$AF$21, "Not found", 0),"HP",_xlfn.XLOOKUP(E31&amp;"|"&amp;B31,
        Calculate_cap_emi_sens!$I$14:$I$21&amp;"|"&amp;Calculate_cap_emi_sens!$L$14:$L$21,
        Calculate_cap_emi_sens!$AD$14:$AD$21, "Not found", 0),"HPl",_xlfn.XLOOKUP(E31&amp;"|"&amp;B31,
        Calculate_cap_emi_sens!$I$14:$I$21&amp;"|"&amp;Calculate_cap_emi_sens!$L$14:$L$21,
        Calculate_cap_emi_sens!$AG$14:$AG$21, "Not found", 0),"Missing")</f>
        <v>651.08745896087703</v>
      </c>
      <c r="M31" s="5"/>
      <c r="N31" s="5"/>
      <c r="O31" s="5"/>
      <c r="P31" s="5"/>
      <c r="Q31" s="5" cm="1">
        <f t="array" ref="Q31">_xlfn.SWITCH(F31,"R",_xlfn.XLOOKUP(E31&amp;"|"&amp;B31,
        Calculate_cap_emi_sens!$I$14:$I$21&amp;"|"&amp;Calculate_cap_emi_sens!$L$14:$L$21,
        Calculate_cap_emi_sens!$AJ$14:$AJ$21, "Not found", 0),"Rb",_xlfn.XLOOKUP(E31&amp;"|"&amp;B31,
        Calculate_cap_emi_sens!$I$14:$I$21&amp;"|"&amp;Calculate_cap_emi_sens!$L$14:$L$21,
        Calculate_cap_emi_sens!$AL$14:$AL$21, "Not found", 0),"Rl",_xlfn.XLOOKUP(E31&amp;"|"&amp;B31,
        Calculate_cap_emi_sens!$I$14:$I$21&amp;"|"&amp;Calculate_cap_emi_sens!$L$14:$L$21,
        Calculate_cap_emi_sens!$AM$14:$AM$21, "Not found", 0),"HP",_xlfn.XLOOKUP(E31&amp;"|"&amp;B31,
        Calculate_cap_emi_sens!$I$14:$I$21&amp;"|"&amp;Calculate_cap_emi_sens!$L$14:$L$21,
        Calculate_cap_emi_sens!$AK$14:$AK$21, "Not found", 0),"HPl",_xlfn.XLOOKUP(E31&amp;"|"&amp;B31,
        Calculate_cap_emi_sens!$I$14:$I$21&amp;"|"&amp;Calculate_cap_emi_sens!$L$14:$L$21,
        Calculate_cap_emi_sens!$AN$14:$AN$21, "Not found", 0),"Missing")</f>
        <v>28.435439995941177</v>
      </c>
      <c r="R31" s="5" cm="1">
        <f t="array" ref="R31">_xlfn.SWITCH(F31,"R",_xlfn.XLOOKUP(E31&amp;"|"&amp;B31,
        Calculate_cap_emi_sens!$I$14:$I$21&amp;"|"&amp;Calculate_cap_emi_sens!$L$14:$L$21,
        Calculate_cap_emi_sens!$AQ$14:$AQ$21, "Not found", 0),"Rb",_xlfn.XLOOKUP(E31&amp;"|"&amp;B31,
        Calculate_cap_emi_sens!$I$14:$I$21&amp;"|"&amp;Calculate_cap_emi_sens!$L$14:$L$21,
        Calculate_cap_emi_sens!$AS$14:$AS$21, "Not found", 0),"Rl",_xlfn.XLOOKUP(E31&amp;"|"&amp;B31,
        Calculate_cap_emi_sens!$I$14:$I$21&amp;"|"&amp;Calculate_cap_emi_sens!$L$14:$L$21,
        Calculate_cap_emi_sens!$AT$14:$AT$21, "Not found", 0),"HP",_xlfn.XLOOKUP(E31&amp;"|"&amp;B31,
        Calculate_cap_emi_sens!$I$14:$I$21&amp;"|"&amp;Calculate_cap_emi_sens!$L$14:$L$21,
        Calculate_cap_emi_sens!$AR$14:$AR$21, "Not found", 0),"HPl",_xlfn.XLOOKUP(E31&amp;"|"&amp;B31,
        Calculate_cap_emi_sens!$I$14:$I$21&amp;"|"&amp;Calculate_cap_emi_sens!$L$14:$L$21,
        Calculate_cap_emi_sens!$AU$14:$AU$21, "Not found", 0),"Missing")</f>
        <v>3.0325201671030508</v>
      </c>
      <c r="S31" s="5" cm="1">
        <f t="array" ref="S31">_xlfn.SWITCH(F31,"R",_xlfn.XLOOKUP(E31&amp;"|"&amp;B31,
        Calculate_cap_emi_sens!$I$14:$I$21&amp;"|"&amp;Calculate_cap_emi_sens!$L$14:$L$21,
        Calculate_cap_emi_sens!$AX$14:$AX$21, "Not found", 0),"Rb",_xlfn.XLOOKUP(E31&amp;"|"&amp;B31,
        Calculate_cap_emi_sens!$I$14:$I$21&amp;"|"&amp;Calculate_cap_emi_sens!$L$14:$L$21,
        Calculate_cap_emi_sens!$AZ$14:$AZ$21, "Not found", 0),"Rl",_xlfn.XLOOKUP(E31&amp;"|"&amp;B31,
        Calculate_cap_emi_sens!$I$14:$I$21&amp;"|"&amp;Calculate_cap_emi_sens!$L$14:$L$21,
        Calculate_cap_emi_sens!$BA$14:$BA$21, "Not found", 0),"HP",_xlfn.XLOOKUP(E31&amp;"|"&amp;B31,
        Calculate_cap_emi_sens!$I$14:$I$21&amp;"|"&amp;Calculate_cap_emi_sens!$L$14:$L$21,
        Calculate_cap_emi_sens!$AY$14:$AY$21, "Not found", 0),"HPl",_xlfn.XLOOKUP(E31&amp;"|"&amp;B31,
        Calculate_cap_emi_sens!$I$14:$I$21&amp;"|"&amp;Calculate_cap_emi_sens!$L$14:$L$21,
        Calculate_cap_emi_sens!$BB$14:$BB$21, "Not found", 0),"Missing")</f>
        <v>33.673343618503566</v>
      </c>
      <c r="T31" s="5" cm="1">
        <f t="array" ref="T31">_xlfn.SWITCH(F31,"R",_xlfn.XLOOKUP(E31&amp;"|"&amp;B31,
        Calculate_cap_emi_sens!$I$14:$I$21&amp;"|"&amp;Calculate_cap_emi_sens!$L$14:$L$21,
        Calculate_cap_emi_sens!$BE$14:$BE$21, "Not found", 0),"Rb",_xlfn.XLOOKUP(E31&amp;"|"&amp;B31,
        Calculate_cap_emi_sens!$I$14:$I$21&amp;"|"&amp;Calculate_cap_emi_sens!$L$14:$L$21,
        Calculate_cap_emi_sens!$BG$14:$BG$21, "Not found", 0),"Rl",_xlfn.XLOOKUP(E31&amp;"|"&amp;B31,
        Calculate_cap_emi_sens!$I$14:$I$21&amp;"|"&amp;Calculate_cap_emi_sens!$L$14:$L$21,
        Calculate_cap_emi_sens!$BH$14:$BH$21, "Not found", 0),"HP",_xlfn.XLOOKUP(E31&amp;"|"&amp;B31,
        Calculate_cap_emi_sens!$I$14:$I$21&amp;"|"&amp;Calculate_cap_emi_sens!$L$14:$L$21,
        Calculate_cap_emi_sens!$BF$14:$BF$21, "Not found", 0),"HPl",_xlfn.XLOOKUP(E31&amp;"|"&amp;B31,
        Calculate_cap_emi_sens!$I$14:$I$21&amp;"|"&amp;Calculate_cap_emi_sens!$L$14:$L$21,
        Calculate_cap_emi_sens!$BI$14:$BI$21, "Not found", 0),"Missing")</f>
        <v>0</v>
      </c>
      <c r="U31" s="5" cm="1">
        <f t="array" ref="U31">_xlfn.SWITCH(F31,"R",_xlfn.XLOOKUP(E31&amp;"|"&amp;B31,
        Calculate_cap_emi_sens!$I$14:$I$21&amp;"|"&amp;Calculate_cap_emi_sens!$L$14:$L$21,
        Calculate_cap_emi_sens!$AX$14:$AX$21, "Not found", 0),"Rb",_xlfn.XLOOKUP(E31&amp;"|"&amp;B31,
        Calculate_cap_emi_sens!$I$14:$I$21&amp;"|"&amp;Calculate_cap_emi_sens!$L$14:$L$21,
        Calculate_cap_emi_sens!$AZ$14:$AZ$21, "Not found", 0),"Rl",_xlfn.XLOOKUP(E31&amp;"|"&amp;B31,
        Calculate_cap_emi_sens!$I$14:$I$21&amp;"|"&amp;Calculate_cap_emi_sens!$L$14:$L$21,
        Calculate_cap_emi_sens!$BA$14:$BA$21, "Not found", 0),"HP",_xlfn.XLOOKUP(E31&amp;"|"&amp;B31,
        Calculate_cap_emi_sens!$I$14:$I$21&amp;"|"&amp;Calculate_cap_emi_sens!$L$14:$L$21,
        Calculate_cap_emi_sens!$AY$14:$AY$21, "Not found", 0),"HPl",_xlfn.XLOOKUP(E31&amp;"|"&amp;B31,
        Calculate_cap_emi_sens!$I$14:$I$21&amp;"|"&amp;Calculate_cap_emi_sens!$L$14:$L$21,
        Calculate_cap_emi_sens!$BB$14:$BB$21, "Not found", 0),"Missing")</f>
        <v>33.673343618503566</v>
      </c>
      <c r="V31" s="5" cm="1">
        <f t="array" ref="V31">_xlfn.SWITCH(F31,"R",_xlfn.XLOOKUP(E31&amp;"|"&amp;B31,
        Calculate_cap_emi_sens!$I$14:$I$21&amp;"|"&amp;Calculate_cap_emi_sens!$L$14:$L$21,
        Calculate_cap_emi_sens!$BE$14:$BE$21, "Not found", 0),"Rb",_xlfn.XLOOKUP(E31&amp;"|"&amp;B31,
        Calculate_cap_emi_sens!$I$14:$I$21&amp;"|"&amp;Calculate_cap_emi_sens!$L$14:$L$21,
        Calculate_cap_emi_sens!$BG$14:$BG$21, "Not found", 0),"Rl",_xlfn.XLOOKUP(E31&amp;"|"&amp;B31,
        Calculate_cap_emi_sens!$I$14:$I$21&amp;"|"&amp;Calculate_cap_emi_sens!$L$14:$L$21,
        Calculate_cap_emi_sens!$BH$14:$BH$21, "Not found", 0),"HP",_xlfn.XLOOKUP(E31&amp;"|"&amp;B31,
        Calculate_cap_emi_sens!$I$14:$I$21&amp;"|"&amp;Calculate_cap_emi_sens!$L$14:$L$21,
        Calculate_cap_emi_sens!$BF$14:$BF$21, "Not found", 0),"HPl",_xlfn.XLOOKUP(E31&amp;"|"&amp;B31,
        Calculate_cap_emi_sens!$I$14:$I$21&amp;"|"&amp;Calculate_cap_emi_sens!$L$14:$L$21,
        Calculate_cap_emi_sens!$BI$14:$BI$21, "Not found", 0),"Missing")</f>
        <v>0</v>
      </c>
    </row>
    <row r="32" spans="1:22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Calculate_cap_emi_sens!$I$14:$I$21&amp;"|"&amp;Calculate_cap_emi_sens!$L$14:$L$21,
        Calculate_cap_emi_sens!$W$14:$W$21, "Not found", 0),"Rb",_xlfn.XLOOKUP(E32&amp;"|"&amp;B32,
        Calculate_cap_emi_sens!$I$14:$I$21&amp;"|"&amp;Calculate_cap_emi_sens!$L$14:$L$21,
        Calculate_cap_emi_sens!$Y$14:$Y$21, "Not found", 0),"Rl",_xlfn.XLOOKUP(E32&amp;"|"&amp;B32,
        Calculate_cap_emi_sens!$I$14:$I$21&amp;"|"&amp;Calculate_cap_emi_sens!$L$14:$L$21,
        Calculate_cap_emi_sens!$Z$14:$Z$21, "Not found", 0),0)</f>
        <v>4.5</v>
      </c>
      <c r="J32" s="5"/>
      <c r="K32" s="5"/>
      <c r="L32" s="5" cm="1">
        <f t="array" ref="L32">_xlfn.SWITCH(F32,"R",_xlfn.XLOOKUP(E32&amp;"|"&amp;B32,
        Calculate_cap_emi_sens!$I$14:$I$21&amp;"|"&amp;Calculate_cap_emi_sens!$L$14:$L$21,
        Calculate_cap_emi_sens!$AC$14:$AC$21, "Not found", 0),"Rb",_xlfn.XLOOKUP(E32&amp;"|"&amp;B32,
        Calculate_cap_emi_sens!$I$14:$I$21&amp;"|"&amp;Calculate_cap_emi_sens!$L$14:$L$21,
        Calculate_cap_emi_sens!$AE$14:$AE$21, "Not found", 0),"Rl",_xlfn.XLOOKUP(E32&amp;"|"&amp;B32,
        Calculate_cap_emi_sens!$I$14:$I$21&amp;"|"&amp;Calculate_cap_emi_sens!$L$14:$L$21,
        Calculate_cap_emi_sens!$AF$14:$AF$21, "Not found", 0),"HP",_xlfn.XLOOKUP(E32&amp;"|"&amp;B32,
        Calculate_cap_emi_sens!$I$14:$I$21&amp;"|"&amp;Calculate_cap_emi_sens!$L$14:$L$21,
        Calculate_cap_emi_sens!$AD$14:$AD$21, "Not found", 0),"HPl",_xlfn.XLOOKUP(E32&amp;"|"&amp;B32,
        Calculate_cap_emi_sens!$I$14:$I$21&amp;"|"&amp;Calculate_cap_emi_sens!$L$14:$L$21,
        Calculate_cap_emi_sens!$AG$14:$AG$21, "Not found", 0),"Missing")</f>
        <v>547.19626224221429</v>
      </c>
      <c r="M32" s="5"/>
      <c r="N32" s="5"/>
      <c r="O32" s="5"/>
      <c r="P32" s="5"/>
      <c r="Q32" s="5" cm="1">
        <f t="array" ref="Q32">_xlfn.SWITCH(F32,"R",_xlfn.XLOOKUP(E32&amp;"|"&amp;B32,
        Calculate_cap_emi_sens!$I$14:$I$21&amp;"|"&amp;Calculate_cap_emi_sens!$L$14:$L$21,
        Calculate_cap_emi_sens!$AJ$14:$AJ$21, "Not found", 0),"Rb",_xlfn.XLOOKUP(E32&amp;"|"&amp;B32,
        Calculate_cap_emi_sens!$I$14:$I$21&amp;"|"&amp;Calculate_cap_emi_sens!$L$14:$L$21,
        Calculate_cap_emi_sens!$AL$14:$AL$21, "Not found", 0),"Rl",_xlfn.XLOOKUP(E32&amp;"|"&amp;B32,
        Calculate_cap_emi_sens!$I$14:$I$21&amp;"|"&amp;Calculate_cap_emi_sens!$L$14:$L$21,
        Calculate_cap_emi_sens!$AM$14:$AM$21, "Not found", 0),"HP",_xlfn.XLOOKUP(E32&amp;"|"&amp;B32,
        Calculate_cap_emi_sens!$I$14:$I$21&amp;"|"&amp;Calculate_cap_emi_sens!$L$14:$L$21,
        Calculate_cap_emi_sens!$AK$14:$AK$21, "Not found", 0),"HPl",_xlfn.XLOOKUP(E32&amp;"|"&amp;B32,
        Calculate_cap_emi_sens!$I$14:$I$21&amp;"|"&amp;Calculate_cap_emi_sens!$L$14:$L$21,
        Calculate_cap_emi_sens!$AN$14:$AN$21, "Not found", 0),"Missing")</f>
        <v>22.427815670152938</v>
      </c>
      <c r="R32" s="5" cm="1">
        <f t="array" ref="R32">_xlfn.SWITCH(F32,"R",_xlfn.XLOOKUP(E32&amp;"|"&amp;B32,
        Calculate_cap_emi_sens!$I$14:$I$21&amp;"|"&amp;Calculate_cap_emi_sens!$L$14:$L$21,
        Calculate_cap_emi_sens!$AQ$14:$AQ$21, "Not found", 0),"Rb",_xlfn.XLOOKUP(E32&amp;"|"&amp;B32,
        Calculate_cap_emi_sens!$I$14:$I$21&amp;"|"&amp;Calculate_cap_emi_sens!$L$14:$L$21,
        Calculate_cap_emi_sens!$AS$14:$AS$21, "Not found", 0),"Rl",_xlfn.XLOOKUP(E32&amp;"|"&amp;B32,
        Calculate_cap_emi_sens!$I$14:$I$21&amp;"|"&amp;Calculate_cap_emi_sens!$L$14:$L$21,
        Calculate_cap_emi_sens!$AT$14:$AT$21, "Not found", 0),"HP",_xlfn.XLOOKUP(E32&amp;"|"&amp;B32,
        Calculate_cap_emi_sens!$I$14:$I$21&amp;"|"&amp;Calculate_cap_emi_sens!$L$14:$L$21,
        Calculate_cap_emi_sens!$AR$14:$AR$21, "Not found", 0),"HPl",_xlfn.XLOOKUP(E32&amp;"|"&amp;B32,
        Calculate_cap_emi_sens!$I$14:$I$21&amp;"|"&amp;Calculate_cap_emi_sens!$L$14:$L$21,
        Calculate_cap_emi_sens!$AU$14:$AU$21, "Not found", 0),"Missing")</f>
        <v>2.7946294007707371</v>
      </c>
      <c r="S32" s="5" cm="1">
        <f t="array" ref="S32">_xlfn.SWITCH(F32,"R",_xlfn.XLOOKUP(E32&amp;"|"&amp;B32,
        Calculate_cap_emi_sens!$I$14:$I$21&amp;"|"&amp;Calculate_cap_emi_sens!$L$14:$L$21,
        Calculate_cap_emi_sens!$AX$14:$AX$21, "Not found", 0),"Rb",_xlfn.XLOOKUP(E32&amp;"|"&amp;B32,
        Calculate_cap_emi_sens!$I$14:$I$21&amp;"|"&amp;Calculate_cap_emi_sens!$L$14:$L$21,
        Calculate_cap_emi_sens!$AZ$14:$AZ$21, "Not found", 0),"Rl",_xlfn.XLOOKUP(E32&amp;"|"&amp;B32,
        Calculate_cap_emi_sens!$I$14:$I$21&amp;"|"&amp;Calculate_cap_emi_sens!$L$14:$L$21,
        Calculate_cap_emi_sens!$BA$14:$BA$21, "Not found", 0),"HP",_xlfn.XLOOKUP(E32&amp;"|"&amp;B32,
        Calculate_cap_emi_sens!$I$14:$I$21&amp;"|"&amp;Calculate_cap_emi_sens!$L$14:$L$21,
        Calculate_cap_emi_sens!$AY$14:$AY$21, "Not found", 0),"HPl",_xlfn.XLOOKUP(E32&amp;"|"&amp;B32,
        Calculate_cap_emi_sens!$I$14:$I$21&amp;"|"&amp;Calculate_cap_emi_sens!$L$14:$L$21,
        Calculate_cap_emi_sens!$BB$14:$BB$21, "Not found", 0),"Missing")</f>
        <v>26.612509707284509</v>
      </c>
      <c r="T32" s="5" cm="1">
        <f t="array" ref="T32">_xlfn.SWITCH(F32,"R",_xlfn.XLOOKUP(E32&amp;"|"&amp;B32,
        Calculate_cap_emi_sens!$I$14:$I$21&amp;"|"&amp;Calculate_cap_emi_sens!$L$14:$L$21,
        Calculate_cap_emi_sens!$BE$14:$BE$21, "Not found", 0),"Rb",_xlfn.XLOOKUP(E32&amp;"|"&amp;B32,
        Calculate_cap_emi_sens!$I$14:$I$21&amp;"|"&amp;Calculate_cap_emi_sens!$L$14:$L$21,
        Calculate_cap_emi_sens!$BG$14:$BG$21, "Not found", 0),"Rl",_xlfn.XLOOKUP(E32&amp;"|"&amp;B32,
        Calculate_cap_emi_sens!$I$14:$I$21&amp;"|"&amp;Calculate_cap_emi_sens!$L$14:$L$21,
        Calculate_cap_emi_sens!$BH$14:$BH$21, "Not found", 0),"HP",_xlfn.XLOOKUP(E32&amp;"|"&amp;B32,
        Calculate_cap_emi_sens!$I$14:$I$21&amp;"|"&amp;Calculate_cap_emi_sens!$L$14:$L$21,
        Calculate_cap_emi_sens!$BF$14:$BF$21, "Not found", 0),"HPl",_xlfn.XLOOKUP(E32&amp;"|"&amp;B32,
        Calculate_cap_emi_sens!$I$14:$I$21&amp;"|"&amp;Calculate_cap_emi_sens!$L$14:$L$21,
        Calculate_cap_emi_sens!$BI$14:$BI$21, "Not found", 0),"Missing")</f>
        <v>0</v>
      </c>
      <c r="U32" s="5" cm="1">
        <f t="array" ref="U32">_xlfn.SWITCH(F32,"R",_xlfn.XLOOKUP(E32&amp;"|"&amp;B32,
        Calculate_cap_emi_sens!$I$14:$I$21&amp;"|"&amp;Calculate_cap_emi_sens!$L$14:$L$21,
        Calculate_cap_emi_sens!$AX$14:$AX$21, "Not found", 0),"Rb",_xlfn.XLOOKUP(E32&amp;"|"&amp;B32,
        Calculate_cap_emi_sens!$I$14:$I$21&amp;"|"&amp;Calculate_cap_emi_sens!$L$14:$L$21,
        Calculate_cap_emi_sens!$AZ$14:$AZ$21, "Not found", 0),"Rl",_xlfn.XLOOKUP(E32&amp;"|"&amp;B32,
        Calculate_cap_emi_sens!$I$14:$I$21&amp;"|"&amp;Calculate_cap_emi_sens!$L$14:$L$21,
        Calculate_cap_emi_sens!$BA$14:$BA$21, "Not found", 0),"HP",_xlfn.XLOOKUP(E32&amp;"|"&amp;B32,
        Calculate_cap_emi_sens!$I$14:$I$21&amp;"|"&amp;Calculate_cap_emi_sens!$L$14:$L$21,
        Calculate_cap_emi_sens!$AY$14:$AY$21, "Not found", 0),"HPl",_xlfn.XLOOKUP(E32&amp;"|"&amp;B32,
        Calculate_cap_emi_sens!$I$14:$I$21&amp;"|"&amp;Calculate_cap_emi_sens!$L$14:$L$21,
        Calculate_cap_emi_sens!$BB$14:$BB$21, "Not found", 0),"Missing")</f>
        <v>26.612509707284509</v>
      </c>
      <c r="V32" s="5" cm="1">
        <f t="array" ref="V32">_xlfn.SWITCH(F32,"R",_xlfn.XLOOKUP(E32&amp;"|"&amp;B32,
        Calculate_cap_emi_sens!$I$14:$I$21&amp;"|"&amp;Calculate_cap_emi_sens!$L$14:$L$21,
        Calculate_cap_emi_sens!$BE$14:$BE$21, "Not found", 0),"Rb",_xlfn.XLOOKUP(E32&amp;"|"&amp;B32,
        Calculate_cap_emi_sens!$I$14:$I$21&amp;"|"&amp;Calculate_cap_emi_sens!$L$14:$L$21,
        Calculate_cap_emi_sens!$BG$14:$BG$21, "Not found", 0),"Rl",_xlfn.XLOOKUP(E32&amp;"|"&amp;B32,
        Calculate_cap_emi_sens!$I$14:$I$21&amp;"|"&amp;Calculate_cap_emi_sens!$L$14:$L$21,
        Calculate_cap_emi_sens!$BH$14:$BH$21, "Not found", 0),"HP",_xlfn.XLOOKUP(E32&amp;"|"&amp;B32,
        Calculate_cap_emi_sens!$I$14:$I$21&amp;"|"&amp;Calculate_cap_emi_sens!$L$14:$L$21,
        Calculate_cap_emi_sens!$BF$14:$BF$21, "Not found", 0),"HPl",_xlfn.XLOOKUP(E32&amp;"|"&amp;B32,
        Calculate_cap_emi_sens!$I$14:$I$21&amp;"|"&amp;Calculate_cap_emi_sens!$L$14:$L$21,
        Calculate_cap_emi_sens!$BI$14:$BI$21, "Not found", 0),"Missing")</f>
        <v>0</v>
      </c>
    </row>
    <row r="33" spans="1:22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Calculate_cap_emi_sens!$I$14:$I$21&amp;"|"&amp;Calculate_cap_emi_sens!$L$14:$L$21,
        Calculate_cap_emi_sens!$W$14:$W$21, "Not found", 0),"Rb",_xlfn.XLOOKUP(E33&amp;"|"&amp;B33,
        Calculate_cap_emi_sens!$I$14:$I$21&amp;"|"&amp;Calculate_cap_emi_sens!$L$14:$L$21,
        Calculate_cap_emi_sens!$Y$14:$Y$21, "Not found", 0),"Rl",_xlfn.XLOOKUP(E33&amp;"|"&amp;B33,
        Calculate_cap_emi_sens!$I$14:$I$21&amp;"|"&amp;Calculate_cap_emi_sens!$L$14:$L$21,
        Calculate_cap_emi_sens!$Z$14:$Z$21, "Not found", 0),0)</f>
        <v>4.5</v>
      </c>
      <c r="J33" s="5"/>
      <c r="K33" s="5"/>
      <c r="L33" s="5" cm="1">
        <f t="array" ref="L33">_xlfn.SWITCH(F33,"R",_xlfn.XLOOKUP(E33&amp;"|"&amp;B33,
        Calculate_cap_emi_sens!$I$14:$I$21&amp;"|"&amp;Calculate_cap_emi_sens!$L$14:$L$21,
        Calculate_cap_emi_sens!$AC$14:$AC$21, "Not found", 0),"Rb",_xlfn.XLOOKUP(E33&amp;"|"&amp;B33,
        Calculate_cap_emi_sens!$I$14:$I$21&amp;"|"&amp;Calculate_cap_emi_sens!$L$14:$L$21,
        Calculate_cap_emi_sens!$AE$14:$AE$21, "Not found", 0),"Rl",_xlfn.XLOOKUP(E33&amp;"|"&amp;B33,
        Calculate_cap_emi_sens!$I$14:$I$21&amp;"|"&amp;Calculate_cap_emi_sens!$L$14:$L$21,
        Calculate_cap_emi_sens!$AF$14:$AF$21, "Not found", 0),"HP",_xlfn.XLOOKUP(E33&amp;"|"&amp;B33,
        Calculate_cap_emi_sens!$I$14:$I$21&amp;"|"&amp;Calculate_cap_emi_sens!$L$14:$L$21,
        Calculate_cap_emi_sens!$AD$14:$AD$21, "Not found", 0),"HPl",_xlfn.XLOOKUP(E33&amp;"|"&amp;B33,
        Calculate_cap_emi_sens!$I$14:$I$21&amp;"|"&amp;Calculate_cap_emi_sens!$L$14:$L$21,
        Calculate_cap_emi_sens!$AG$14:$AG$21, "Not found", 0),"Missing")</f>
        <v>547.19626224221429</v>
      </c>
      <c r="M33" s="5"/>
      <c r="N33" s="5"/>
      <c r="O33" s="5"/>
      <c r="P33" s="5"/>
      <c r="Q33" s="5" cm="1">
        <f t="array" ref="Q33">_xlfn.SWITCH(F33,"R",_xlfn.XLOOKUP(E33&amp;"|"&amp;B33,
        Calculate_cap_emi_sens!$I$14:$I$21&amp;"|"&amp;Calculate_cap_emi_sens!$L$14:$L$21,
        Calculate_cap_emi_sens!$AJ$14:$AJ$21, "Not found", 0),"Rb",_xlfn.XLOOKUP(E33&amp;"|"&amp;B33,
        Calculate_cap_emi_sens!$I$14:$I$21&amp;"|"&amp;Calculate_cap_emi_sens!$L$14:$L$21,
        Calculate_cap_emi_sens!$AL$14:$AL$21, "Not found", 0),"Rl",_xlfn.XLOOKUP(E33&amp;"|"&amp;B33,
        Calculate_cap_emi_sens!$I$14:$I$21&amp;"|"&amp;Calculate_cap_emi_sens!$L$14:$L$21,
        Calculate_cap_emi_sens!$AM$14:$AM$21, "Not found", 0),"HP",_xlfn.XLOOKUP(E33&amp;"|"&amp;B33,
        Calculate_cap_emi_sens!$I$14:$I$21&amp;"|"&amp;Calculate_cap_emi_sens!$L$14:$L$21,
        Calculate_cap_emi_sens!$AK$14:$AK$21, "Not found", 0),"HPl",_xlfn.XLOOKUP(E33&amp;"|"&amp;B33,
        Calculate_cap_emi_sens!$I$14:$I$21&amp;"|"&amp;Calculate_cap_emi_sens!$L$14:$L$21,
        Calculate_cap_emi_sens!$AN$14:$AN$21, "Not found", 0),"Missing")</f>
        <v>22.427815670152938</v>
      </c>
      <c r="R33" s="5" cm="1">
        <f t="array" ref="R33">_xlfn.SWITCH(F33,"R",_xlfn.XLOOKUP(E33&amp;"|"&amp;B33,
        Calculate_cap_emi_sens!$I$14:$I$21&amp;"|"&amp;Calculate_cap_emi_sens!$L$14:$L$21,
        Calculate_cap_emi_sens!$AQ$14:$AQ$21, "Not found", 0),"Rb",_xlfn.XLOOKUP(E33&amp;"|"&amp;B33,
        Calculate_cap_emi_sens!$I$14:$I$21&amp;"|"&amp;Calculate_cap_emi_sens!$L$14:$L$21,
        Calculate_cap_emi_sens!$AS$14:$AS$21, "Not found", 0),"Rl",_xlfn.XLOOKUP(E33&amp;"|"&amp;B33,
        Calculate_cap_emi_sens!$I$14:$I$21&amp;"|"&amp;Calculate_cap_emi_sens!$L$14:$L$21,
        Calculate_cap_emi_sens!$AT$14:$AT$21, "Not found", 0),"HP",_xlfn.XLOOKUP(E33&amp;"|"&amp;B33,
        Calculate_cap_emi_sens!$I$14:$I$21&amp;"|"&amp;Calculate_cap_emi_sens!$L$14:$L$21,
        Calculate_cap_emi_sens!$AR$14:$AR$21, "Not found", 0),"HPl",_xlfn.XLOOKUP(E33&amp;"|"&amp;B33,
        Calculate_cap_emi_sens!$I$14:$I$21&amp;"|"&amp;Calculate_cap_emi_sens!$L$14:$L$21,
        Calculate_cap_emi_sens!$AU$14:$AU$21, "Not found", 0),"Missing")</f>
        <v>2.7946294007707371</v>
      </c>
      <c r="S33" s="5" cm="1">
        <f t="array" ref="S33">_xlfn.SWITCH(F33,"R",_xlfn.XLOOKUP(E33&amp;"|"&amp;B33,
        Calculate_cap_emi_sens!$I$14:$I$21&amp;"|"&amp;Calculate_cap_emi_sens!$L$14:$L$21,
        Calculate_cap_emi_sens!$AX$14:$AX$21, "Not found", 0),"Rb",_xlfn.XLOOKUP(E33&amp;"|"&amp;B33,
        Calculate_cap_emi_sens!$I$14:$I$21&amp;"|"&amp;Calculate_cap_emi_sens!$L$14:$L$21,
        Calculate_cap_emi_sens!$AZ$14:$AZ$21, "Not found", 0),"Rl",_xlfn.XLOOKUP(E33&amp;"|"&amp;B33,
        Calculate_cap_emi_sens!$I$14:$I$21&amp;"|"&amp;Calculate_cap_emi_sens!$L$14:$L$21,
        Calculate_cap_emi_sens!$BA$14:$BA$21, "Not found", 0),"HP",_xlfn.XLOOKUP(E33&amp;"|"&amp;B33,
        Calculate_cap_emi_sens!$I$14:$I$21&amp;"|"&amp;Calculate_cap_emi_sens!$L$14:$L$21,
        Calculate_cap_emi_sens!$AY$14:$AY$21, "Not found", 0),"HPl",_xlfn.XLOOKUP(E33&amp;"|"&amp;B33,
        Calculate_cap_emi_sens!$I$14:$I$21&amp;"|"&amp;Calculate_cap_emi_sens!$L$14:$L$21,
        Calculate_cap_emi_sens!$BB$14:$BB$21, "Not found", 0),"Missing")</f>
        <v>26.612509707284509</v>
      </c>
      <c r="T33" s="5" cm="1">
        <f t="array" ref="T33">_xlfn.SWITCH(F33,"R",_xlfn.XLOOKUP(E33&amp;"|"&amp;B33,
        Calculate_cap_emi_sens!$I$14:$I$21&amp;"|"&amp;Calculate_cap_emi_sens!$L$14:$L$21,
        Calculate_cap_emi_sens!$BE$14:$BE$21, "Not found", 0),"Rb",_xlfn.XLOOKUP(E33&amp;"|"&amp;B33,
        Calculate_cap_emi_sens!$I$14:$I$21&amp;"|"&amp;Calculate_cap_emi_sens!$L$14:$L$21,
        Calculate_cap_emi_sens!$BG$14:$BG$21, "Not found", 0),"Rl",_xlfn.XLOOKUP(E33&amp;"|"&amp;B33,
        Calculate_cap_emi_sens!$I$14:$I$21&amp;"|"&amp;Calculate_cap_emi_sens!$L$14:$L$21,
        Calculate_cap_emi_sens!$BH$14:$BH$21, "Not found", 0),"HP",_xlfn.XLOOKUP(E33&amp;"|"&amp;B33,
        Calculate_cap_emi_sens!$I$14:$I$21&amp;"|"&amp;Calculate_cap_emi_sens!$L$14:$L$21,
        Calculate_cap_emi_sens!$BF$14:$BF$21, "Not found", 0),"HPl",_xlfn.XLOOKUP(E33&amp;"|"&amp;B33,
        Calculate_cap_emi_sens!$I$14:$I$21&amp;"|"&amp;Calculate_cap_emi_sens!$L$14:$L$21,
        Calculate_cap_emi_sens!$BI$14:$BI$21, "Not found", 0),"Missing")</f>
        <v>0</v>
      </c>
      <c r="U33" s="5" cm="1">
        <f t="array" ref="U33">_xlfn.SWITCH(F33,"R",_xlfn.XLOOKUP(E33&amp;"|"&amp;B33,
        Calculate_cap_emi_sens!$I$14:$I$21&amp;"|"&amp;Calculate_cap_emi_sens!$L$14:$L$21,
        Calculate_cap_emi_sens!$AX$14:$AX$21, "Not found", 0),"Rb",_xlfn.XLOOKUP(E33&amp;"|"&amp;B33,
        Calculate_cap_emi_sens!$I$14:$I$21&amp;"|"&amp;Calculate_cap_emi_sens!$L$14:$L$21,
        Calculate_cap_emi_sens!$AZ$14:$AZ$21, "Not found", 0),"Rl",_xlfn.XLOOKUP(E33&amp;"|"&amp;B33,
        Calculate_cap_emi_sens!$I$14:$I$21&amp;"|"&amp;Calculate_cap_emi_sens!$L$14:$L$21,
        Calculate_cap_emi_sens!$BA$14:$BA$21, "Not found", 0),"HP",_xlfn.XLOOKUP(E33&amp;"|"&amp;B33,
        Calculate_cap_emi_sens!$I$14:$I$21&amp;"|"&amp;Calculate_cap_emi_sens!$L$14:$L$21,
        Calculate_cap_emi_sens!$AY$14:$AY$21, "Not found", 0),"HPl",_xlfn.XLOOKUP(E33&amp;"|"&amp;B33,
        Calculate_cap_emi_sens!$I$14:$I$21&amp;"|"&amp;Calculate_cap_emi_sens!$L$14:$L$21,
        Calculate_cap_emi_sens!$BB$14:$BB$21, "Not found", 0),"Missing")</f>
        <v>26.612509707284509</v>
      </c>
      <c r="V33" s="5" cm="1">
        <f t="array" ref="V33">_xlfn.SWITCH(F33,"R",_xlfn.XLOOKUP(E33&amp;"|"&amp;B33,
        Calculate_cap_emi_sens!$I$14:$I$21&amp;"|"&amp;Calculate_cap_emi_sens!$L$14:$L$21,
        Calculate_cap_emi_sens!$BE$14:$BE$21, "Not found", 0),"Rb",_xlfn.XLOOKUP(E33&amp;"|"&amp;B33,
        Calculate_cap_emi_sens!$I$14:$I$21&amp;"|"&amp;Calculate_cap_emi_sens!$L$14:$L$21,
        Calculate_cap_emi_sens!$BG$14:$BG$21, "Not found", 0),"Rl",_xlfn.XLOOKUP(E33&amp;"|"&amp;B33,
        Calculate_cap_emi_sens!$I$14:$I$21&amp;"|"&amp;Calculate_cap_emi_sens!$L$14:$L$21,
        Calculate_cap_emi_sens!$BH$14:$BH$21, "Not found", 0),"HP",_xlfn.XLOOKUP(E33&amp;"|"&amp;B33,
        Calculate_cap_emi_sens!$I$14:$I$21&amp;"|"&amp;Calculate_cap_emi_sens!$L$14:$L$21,
        Calculate_cap_emi_sens!$BF$14:$BF$21, "Not found", 0),"HPl",_xlfn.XLOOKUP(E33&amp;"|"&amp;B33,
        Calculate_cap_emi_sens!$I$14:$I$21&amp;"|"&amp;Calculate_cap_emi_sens!$L$14:$L$21,
        Calculate_cap_emi_sens!$BI$14:$BI$21, "Not found", 0),"Missing")</f>
        <v>0</v>
      </c>
    </row>
    <row r="34" spans="1:22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Calculate_cap_emi_sens!$I$14:$I$21&amp;"|"&amp;Calculate_cap_emi_sens!$L$14:$L$21,
        Calculate_cap_emi_sens!$W$14:$W$21, "Not found", 0),"Rb",_xlfn.XLOOKUP(E34&amp;"|"&amp;B34,
        Calculate_cap_emi_sens!$I$14:$I$21&amp;"|"&amp;Calculate_cap_emi_sens!$L$14:$L$21,
        Calculate_cap_emi_sens!$Y$14:$Y$21, "Not found", 0),"Rl",_xlfn.XLOOKUP(E34&amp;"|"&amp;B34,
        Calculate_cap_emi_sens!$I$14:$I$21&amp;"|"&amp;Calculate_cap_emi_sens!$L$14:$L$21,
        Calculate_cap_emi_sens!$Z$14:$Z$21, "Not found", 0),0)</f>
        <v>7</v>
      </c>
      <c r="J34" s="5"/>
      <c r="K34" s="5"/>
      <c r="L34" s="5" cm="1">
        <f t="array" ref="L34">_xlfn.SWITCH(F34,"R",_xlfn.XLOOKUP(E34&amp;"|"&amp;B34,
        Calculate_cap_emi_sens!$I$14:$I$21&amp;"|"&amp;Calculate_cap_emi_sens!$L$14:$L$21,
        Calculate_cap_emi_sens!$AC$14:$AC$21, "Not found", 0),"Rb",_xlfn.XLOOKUP(E34&amp;"|"&amp;B34,
        Calculate_cap_emi_sens!$I$14:$I$21&amp;"|"&amp;Calculate_cap_emi_sens!$L$14:$L$21,
        Calculate_cap_emi_sens!$AE$14:$AE$21, "Not found", 0),"Rl",_xlfn.XLOOKUP(E34&amp;"|"&amp;B34,
        Calculate_cap_emi_sens!$I$14:$I$21&amp;"|"&amp;Calculate_cap_emi_sens!$L$14:$L$21,
        Calculate_cap_emi_sens!$AF$14:$AF$21, "Not found", 0),"HP",_xlfn.XLOOKUP(E34&amp;"|"&amp;B34,
        Calculate_cap_emi_sens!$I$14:$I$21&amp;"|"&amp;Calculate_cap_emi_sens!$L$14:$L$21,
        Calculate_cap_emi_sens!$AD$14:$AD$21, "Not found", 0),"HPl",_xlfn.XLOOKUP(E34&amp;"|"&amp;B34,
        Calculate_cap_emi_sens!$I$14:$I$21&amp;"|"&amp;Calculate_cap_emi_sens!$L$14:$L$21,
        Calculate_cap_emi_sens!$AG$14:$AG$21, "Not found", 0),"Missing")</f>
        <v>677.06025814054294</v>
      </c>
      <c r="M34" s="5"/>
      <c r="N34" s="5"/>
      <c r="O34" s="5"/>
      <c r="P34" s="5"/>
      <c r="Q34" s="5" cm="1">
        <f t="array" ref="Q34">_xlfn.SWITCH(F34,"R",_xlfn.XLOOKUP(E34&amp;"|"&amp;B34,
        Calculate_cap_emi_sens!$I$14:$I$21&amp;"|"&amp;Calculate_cap_emi_sens!$L$14:$L$21,
        Calculate_cap_emi_sens!$AJ$14:$AJ$21, "Not found", 0),"Rb",_xlfn.XLOOKUP(E34&amp;"|"&amp;B34,
        Calculate_cap_emi_sens!$I$14:$I$21&amp;"|"&amp;Calculate_cap_emi_sens!$L$14:$L$21,
        Calculate_cap_emi_sens!$AL$14:$AL$21, "Not found", 0),"Rl",_xlfn.XLOOKUP(E34&amp;"|"&amp;B34,
        Calculate_cap_emi_sens!$I$14:$I$21&amp;"|"&amp;Calculate_cap_emi_sens!$L$14:$L$21,
        Calculate_cap_emi_sens!$AM$14:$AM$21, "Not found", 0),"HP",_xlfn.XLOOKUP(E34&amp;"|"&amp;B34,
        Calculate_cap_emi_sens!$I$14:$I$21&amp;"|"&amp;Calculate_cap_emi_sens!$L$14:$L$21,
        Calculate_cap_emi_sens!$AK$14:$AK$21, "Not found", 0),"HPl",_xlfn.XLOOKUP(E34&amp;"|"&amp;B34,
        Calculate_cap_emi_sens!$I$14:$I$21&amp;"|"&amp;Calculate_cap_emi_sens!$L$14:$L$21,
        Calculate_cap_emi_sens!$AN$14:$AN$21, "Not found", 0),"Missing")</f>
        <v>29.937346077388234</v>
      </c>
      <c r="R34" s="5" cm="1">
        <f t="array" ref="R34">_xlfn.SWITCH(F34,"R",_xlfn.XLOOKUP(E34&amp;"|"&amp;B34,
        Calculate_cap_emi_sens!$I$14:$I$21&amp;"|"&amp;Calculate_cap_emi_sens!$L$14:$L$21,
        Calculate_cap_emi_sens!$AQ$14:$AQ$21, "Not found", 0),"Rb",_xlfn.XLOOKUP(E34&amp;"|"&amp;B34,
        Calculate_cap_emi_sens!$I$14:$I$21&amp;"|"&amp;Calculate_cap_emi_sens!$L$14:$L$21,
        Calculate_cap_emi_sens!$AS$14:$AS$21, "Not found", 0),"Rl",_xlfn.XLOOKUP(E34&amp;"|"&amp;B34,
        Calculate_cap_emi_sens!$I$14:$I$21&amp;"|"&amp;Calculate_cap_emi_sens!$L$14:$L$21,
        Calculate_cap_emi_sens!$AT$14:$AT$21, "Not found", 0),"HP",_xlfn.XLOOKUP(E34&amp;"|"&amp;B34,
        Calculate_cap_emi_sens!$I$14:$I$21&amp;"|"&amp;Calculate_cap_emi_sens!$L$14:$L$21,
        Calculate_cap_emi_sens!$AR$14:$AR$21, "Not found", 0),"HPl",_xlfn.XLOOKUP(E34&amp;"|"&amp;B34,
        Calculate_cap_emi_sens!$I$14:$I$21&amp;"|"&amp;Calculate_cap_emi_sens!$L$14:$L$21,
        Calculate_cap_emi_sens!$AU$14:$AU$21, "Not found", 0),"Missing")</f>
        <v>3.0919928586861296</v>
      </c>
      <c r="S34" s="5" cm="1">
        <f t="array" ref="S34">_xlfn.SWITCH(F34,"R",_xlfn.XLOOKUP(E34&amp;"|"&amp;B34,
        Calculate_cap_emi_sens!$I$14:$I$21&amp;"|"&amp;Calculate_cap_emi_sens!$L$14:$L$21,
        Calculate_cap_emi_sens!$AX$14:$AX$21, "Not found", 0),"Rb",_xlfn.XLOOKUP(E34&amp;"|"&amp;B34,
        Calculate_cap_emi_sens!$I$14:$I$21&amp;"|"&amp;Calculate_cap_emi_sens!$L$14:$L$21,
        Calculate_cap_emi_sens!$AZ$14:$AZ$21, "Not found", 0),"Rl",_xlfn.XLOOKUP(E34&amp;"|"&amp;B34,
        Calculate_cap_emi_sens!$I$14:$I$21&amp;"|"&amp;Calculate_cap_emi_sens!$L$14:$L$21,
        Calculate_cap_emi_sens!$BA$14:$BA$21, "Not found", 0),"HP",_xlfn.XLOOKUP(E34&amp;"|"&amp;B34,
        Calculate_cap_emi_sens!$I$14:$I$21&amp;"|"&amp;Calculate_cap_emi_sens!$L$14:$L$21,
        Calculate_cap_emi_sens!$AY$14:$AY$21, "Not found", 0),"HPl",_xlfn.XLOOKUP(E34&amp;"|"&amp;B34,
        Calculate_cap_emi_sens!$I$14:$I$21&amp;"|"&amp;Calculate_cap_emi_sens!$L$14:$L$21,
        Calculate_cap_emi_sens!$BB$14:$BB$21, "Not found", 0),"Missing")</f>
        <v>35.438552096308321</v>
      </c>
      <c r="T34" s="5" cm="1">
        <f t="array" ref="T34">_xlfn.SWITCH(F34,"R",_xlfn.XLOOKUP(E34&amp;"|"&amp;B34,
        Calculate_cap_emi_sens!$I$14:$I$21&amp;"|"&amp;Calculate_cap_emi_sens!$L$14:$L$21,
        Calculate_cap_emi_sens!$BE$14:$BE$21, "Not found", 0),"Rb",_xlfn.XLOOKUP(E34&amp;"|"&amp;B34,
        Calculate_cap_emi_sens!$I$14:$I$21&amp;"|"&amp;Calculate_cap_emi_sens!$L$14:$L$21,
        Calculate_cap_emi_sens!$BG$14:$BG$21, "Not found", 0),"Rl",_xlfn.XLOOKUP(E34&amp;"|"&amp;B34,
        Calculate_cap_emi_sens!$I$14:$I$21&amp;"|"&amp;Calculate_cap_emi_sens!$L$14:$L$21,
        Calculate_cap_emi_sens!$BH$14:$BH$21, "Not found", 0),"HP",_xlfn.XLOOKUP(E34&amp;"|"&amp;B34,
        Calculate_cap_emi_sens!$I$14:$I$21&amp;"|"&amp;Calculate_cap_emi_sens!$L$14:$L$21,
        Calculate_cap_emi_sens!$BF$14:$BF$21, "Not found", 0),"HPl",_xlfn.XLOOKUP(E34&amp;"|"&amp;B34,
        Calculate_cap_emi_sens!$I$14:$I$21&amp;"|"&amp;Calculate_cap_emi_sens!$L$14:$L$21,
        Calculate_cap_emi_sens!$BI$14:$BI$21, "Not found", 0),"Missing")</f>
        <v>0</v>
      </c>
      <c r="U34" s="5" cm="1">
        <f t="array" ref="U34">_xlfn.SWITCH(F34,"R",_xlfn.XLOOKUP(E34&amp;"|"&amp;B34,
        Calculate_cap_emi_sens!$I$14:$I$21&amp;"|"&amp;Calculate_cap_emi_sens!$L$14:$L$21,
        Calculate_cap_emi_sens!$AX$14:$AX$21, "Not found", 0),"Rb",_xlfn.XLOOKUP(E34&amp;"|"&amp;B34,
        Calculate_cap_emi_sens!$I$14:$I$21&amp;"|"&amp;Calculate_cap_emi_sens!$L$14:$L$21,
        Calculate_cap_emi_sens!$AZ$14:$AZ$21, "Not found", 0),"Rl",_xlfn.XLOOKUP(E34&amp;"|"&amp;B34,
        Calculate_cap_emi_sens!$I$14:$I$21&amp;"|"&amp;Calculate_cap_emi_sens!$L$14:$L$21,
        Calculate_cap_emi_sens!$BA$14:$BA$21, "Not found", 0),"HP",_xlfn.XLOOKUP(E34&amp;"|"&amp;B34,
        Calculate_cap_emi_sens!$I$14:$I$21&amp;"|"&amp;Calculate_cap_emi_sens!$L$14:$L$21,
        Calculate_cap_emi_sens!$AY$14:$AY$21, "Not found", 0),"HPl",_xlfn.XLOOKUP(E34&amp;"|"&amp;B34,
        Calculate_cap_emi_sens!$I$14:$I$21&amp;"|"&amp;Calculate_cap_emi_sens!$L$14:$L$21,
        Calculate_cap_emi_sens!$BB$14:$BB$21, "Not found", 0),"Missing")</f>
        <v>35.438552096308321</v>
      </c>
      <c r="V34" s="5" cm="1">
        <f t="array" ref="V34">_xlfn.SWITCH(F34,"R",_xlfn.XLOOKUP(E34&amp;"|"&amp;B34,
        Calculate_cap_emi_sens!$I$14:$I$21&amp;"|"&amp;Calculate_cap_emi_sens!$L$14:$L$21,
        Calculate_cap_emi_sens!$BE$14:$BE$21, "Not found", 0),"Rb",_xlfn.XLOOKUP(E34&amp;"|"&amp;B34,
        Calculate_cap_emi_sens!$I$14:$I$21&amp;"|"&amp;Calculate_cap_emi_sens!$L$14:$L$21,
        Calculate_cap_emi_sens!$BG$14:$BG$21, "Not found", 0),"Rl",_xlfn.XLOOKUP(E34&amp;"|"&amp;B34,
        Calculate_cap_emi_sens!$I$14:$I$21&amp;"|"&amp;Calculate_cap_emi_sens!$L$14:$L$21,
        Calculate_cap_emi_sens!$BH$14:$BH$21, "Not found", 0),"HP",_xlfn.XLOOKUP(E34&amp;"|"&amp;B34,
        Calculate_cap_emi_sens!$I$14:$I$21&amp;"|"&amp;Calculate_cap_emi_sens!$L$14:$L$21,
        Calculate_cap_emi_sens!$BF$14:$BF$21, "Not found", 0),"HPl",_xlfn.XLOOKUP(E34&amp;"|"&amp;B34,
        Calculate_cap_emi_sens!$I$14:$I$21&amp;"|"&amp;Calculate_cap_emi_sens!$L$14:$L$21,
        Calculate_cap_emi_sens!$BI$14:$BI$21, "Not found", 0),"Missing")</f>
        <v>0</v>
      </c>
    </row>
    <row r="35" spans="1:22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Calculate_cap_emi_sens!$I$14:$I$21&amp;"|"&amp;Calculate_cap_emi_sens!$L$14:$L$21,
        Calculate_cap_emi_sens!$W$14:$W$21, "Not found", 0),"Rb",_xlfn.XLOOKUP(E35&amp;"|"&amp;B35,
        Calculate_cap_emi_sens!$I$14:$I$21&amp;"|"&amp;Calculate_cap_emi_sens!$L$14:$L$21,
        Calculate_cap_emi_sens!$Y$14:$Y$21, "Not found", 0),"Rl",_xlfn.XLOOKUP(E35&amp;"|"&amp;B35,
        Calculate_cap_emi_sens!$I$14:$I$21&amp;"|"&amp;Calculate_cap_emi_sens!$L$14:$L$21,
        Calculate_cap_emi_sens!$Z$14:$Z$21, "Not found", 0),0)</f>
        <v>7</v>
      </c>
      <c r="J35" s="5"/>
      <c r="K35" s="5"/>
      <c r="L35" s="5" cm="1">
        <f t="array" ref="L35">_xlfn.SWITCH(F35,"R",_xlfn.XLOOKUP(E35&amp;"|"&amp;B35,
        Calculate_cap_emi_sens!$I$14:$I$21&amp;"|"&amp;Calculate_cap_emi_sens!$L$14:$L$21,
        Calculate_cap_emi_sens!$AC$14:$AC$21, "Not found", 0),"Rb",_xlfn.XLOOKUP(E35&amp;"|"&amp;B35,
        Calculate_cap_emi_sens!$I$14:$I$21&amp;"|"&amp;Calculate_cap_emi_sens!$L$14:$L$21,
        Calculate_cap_emi_sens!$AE$14:$AE$21, "Not found", 0),"Rl",_xlfn.XLOOKUP(E35&amp;"|"&amp;B35,
        Calculate_cap_emi_sens!$I$14:$I$21&amp;"|"&amp;Calculate_cap_emi_sens!$L$14:$L$21,
        Calculate_cap_emi_sens!$AF$14:$AF$21, "Not found", 0),"HP",_xlfn.XLOOKUP(E35&amp;"|"&amp;B35,
        Calculate_cap_emi_sens!$I$14:$I$21&amp;"|"&amp;Calculate_cap_emi_sens!$L$14:$L$21,
        Calculate_cap_emi_sens!$AD$14:$AD$21, "Not found", 0),"HPl",_xlfn.XLOOKUP(E35&amp;"|"&amp;B35,
        Calculate_cap_emi_sens!$I$14:$I$21&amp;"|"&amp;Calculate_cap_emi_sens!$L$14:$L$21,
        Calculate_cap_emi_sens!$AG$14:$AG$21, "Not found", 0),"Missing")</f>
        <v>677.06025814054294</v>
      </c>
      <c r="M35" s="5"/>
      <c r="N35" s="5"/>
      <c r="O35" s="5"/>
      <c r="P35" s="5"/>
      <c r="Q35" s="5" cm="1">
        <f t="array" ref="Q35">_xlfn.SWITCH(F35,"R",_xlfn.XLOOKUP(E35&amp;"|"&amp;B35,
        Calculate_cap_emi_sens!$I$14:$I$21&amp;"|"&amp;Calculate_cap_emi_sens!$L$14:$L$21,
        Calculate_cap_emi_sens!$AJ$14:$AJ$21, "Not found", 0),"Rb",_xlfn.XLOOKUP(E35&amp;"|"&amp;B35,
        Calculate_cap_emi_sens!$I$14:$I$21&amp;"|"&amp;Calculate_cap_emi_sens!$L$14:$L$21,
        Calculate_cap_emi_sens!$AL$14:$AL$21, "Not found", 0),"Rl",_xlfn.XLOOKUP(E35&amp;"|"&amp;B35,
        Calculate_cap_emi_sens!$I$14:$I$21&amp;"|"&amp;Calculate_cap_emi_sens!$L$14:$L$21,
        Calculate_cap_emi_sens!$AM$14:$AM$21, "Not found", 0),"HP",_xlfn.XLOOKUP(E35&amp;"|"&amp;B35,
        Calculate_cap_emi_sens!$I$14:$I$21&amp;"|"&amp;Calculate_cap_emi_sens!$L$14:$L$21,
        Calculate_cap_emi_sens!$AK$14:$AK$21, "Not found", 0),"HPl",_xlfn.XLOOKUP(E35&amp;"|"&amp;B35,
        Calculate_cap_emi_sens!$I$14:$I$21&amp;"|"&amp;Calculate_cap_emi_sens!$L$14:$L$21,
        Calculate_cap_emi_sens!$AN$14:$AN$21, "Not found", 0),"Missing")</f>
        <v>29.937346077388234</v>
      </c>
      <c r="R35" s="5" cm="1">
        <f t="array" ref="R35">_xlfn.SWITCH(F35,"R",_xlfn.XLOOKUP(E35&amp;"|"&amp;B35,
        Calculate_cap_emi_sens!$I$14:$I$21&amp;"|"&amp;Calculate_cap_emi_sens!$L$14:$L$21,
        Calculate_cap_emi_sens!$AQ$14:$AQ$21, "Not found", 0),"Rb",_xlfn.XLOOKUP(E35&amp;"|"&amp;B35,
        Calculate_cap_emi_sens!$I$14:$I$21&amp;"|"&amp;Calculate_cap_emi_sens!$L$14:$L$21,
        Calculate_cap_emi_sens!$AS$14:$AS$21, "Not found", 0),"Rl",_xlfn.XLOOKUP(E35&amp;"|"&amp;B35,
        Calculate_cap_emi_sens!$I$14:$I$21&amp;"|"&amp;Calculate_cap_emi_sens!$L$14:$L$21,
        Calculate_cap_emi_sens!$AT$14:$AT$21, "Not found", 0),"HP",_xlfn.XLOOKUP(E35&amp;"|"&amp;B35,
        Calculate_cap_emi_sens!$I$14:$I$21&amp;"|"&amp;Calculate_cap_emi_sens!$L$14:$L$21,
        Calculate_cap_emi_sens!$AR$14:$AR$21, "Not found", 0),"HPl",_xlfn.XLOOKUP(E35&amp;"|"&amp;B35,
        Calculate_cap_emi_sens!$I$14:$I$21&amp;"|"&amp;Calculate_cap_emi_sens!$L$14:$L$21,
        Calculate_cap_emi_sens!$AU$14:$AU$21, "Not found", 0),"Missing")</f>
        <v>3.0919928586861296</v>
      </c>
      <c r="S35" s="5" cm="1">
        <f t="array" ref="S35">_xlfn.SWITCH(F35,"R",_xlfn.XLOOKUP(E35&amp;"|"&amp;B35,
        Calculate_cap_emi_sens!$I$14:$I$21&amp;"|"&amp;Calculate_cap_emi_sens!$L$14:$L$21,
        Calculate_cap_emi_sens!$AX$14:$AX$21, "Not found", 0),"Rb",_xlfn.XLOOKUP(E35&amp;"|"&amp;B35,
        Calculate_cap_emi_sens!$I$14:$I$21&amp;"|"&amp;Calculate_cap_emi_sens!$L$14:$L$21,
        Calculate_cap_emi_sens!$AZ$14:$AZ$21, "Not found", 0),"Rl",_xlfn.XLOOKUP(E35&amp;"|"&amp;B35,
        Calculate_cap_emi_sens!$I$14:$I$21&amp;"|"&amp;Calculate_cap_emi_sens!$L$14:$L$21,
        Calculate_cap_emi_sens!$BA$14:$BA$21, "Not found", 0),"HP",_xlfn.XLOOKUP(E35&amp;"|"&amp;B35,
        Calculate_cap_emi_sens!$I$14:$I$21&amp;"|"&amp;Calculate_cap_emi_sens!$L$14:$L$21,
        Calculate_cap_emi_sens!$AY$14:$AY$21, "Not found", 0),"HPl",_xlfn.XLOOKUP(E35&amp;"|"&amp;B35,
        Calculate_cap_emi_sens!$I$14:$I$21&amp;"|"&amp;Calculate_cap_emi_sens!$L$14:$L$21,
        Calculate_cap_emi_sens!$BB$14:$BB$21, "Not found", 0),"Missing")</f>
        <v>35.438552096308321</v>
      </c>
      <c r="T35" s="5" cm="1">
        <f t="array" ref="T35">_xlfn.SWITCH(F35,"R",_xlfn.XLOOKUP(E35&amp;"|"&amp;B35,
        Calculate_cap_emi_sens!$I$14:$I$21&amp;"|"&amp;Calculate_cap_emi_sens!$L$14:$L$21,
        Calculate_cap_emi_sens!$BE$14:$BE$21, "Not found", 0),"Rb",_xlfn.XLOOKUP(E35&amp;"|"&amp;B35,
        Calculate_cap_emi_sens!$I$14:$I$21&amp;"|"&amp;Calculate_cap_emi_sens!$L$14:$L$21,
        Calculate_cap_emi_sens!$BG$14:$BG$21, "Not found", 0),"Rl",_xlfn.XLOOKUP(E35&amp;"|"&amp;B35,
        Calculate_cap_emi_sens!$I$14:$I$21&amp;"|"&amp;Calculate_cap_emi_sens!$L$14:$L$21,
        Calculate_cap_emi_sens!$BH$14:$BH$21, "Not found", 0),"HP",_xlfn.XLOOKUP(E35&amp;"|"&amp;B35,
        Calculate_cap_emi_sens!$I$14:$I$21&amp;"|"&amp;Calculate_cap_emi_sens!$L$14:$L$21,
        Calculate_cap_emi_sens!$BF$14:$BF$21, "Not found", 0),"HPl",_xlfn.XLOOKUP(E35&amp;"|"&amp;B35,
        Calculate_cap_emi_sens!$I$14:$I$21&amp;"|"&amp;Calculate_cap_emi_sens!$L$14:$L$21,
        Calculate_cap_emi_sens!$BI$14:$BI$21, "Not found", 0),"Missing")</f>
        <v>0</v>
      </c>
      <c r="U35" s="5" cm="1">
        <f t="array" ref="U35">_xlfn.SWITCH(F35,"R",_xlfn.XLOOKUP(E35&amp;"|"&amp;B35,
        Calculate_cap_emi_sens!$I$14:$I$21&amp;"|"&amp;Calculate_cap_emi_sens!$L$14:$L$21,
        Calculate_cap_emi_sens!$AX$14:$AX$21, "Not found", 0),"Rb",_xlfn.XLOOKUP(E35&amp;"|"&amp;B35,
        Calculate_cap_emi_sens!$I$14:$I$21&amp;"|"&amp;Calculate_cap_emi_sens!$L$14:$L$21,
        Calculate_cap_emi_sens!$AZ$14:$AZ$21, "Not found", 0),"Rl",_xlfn.XLOOKUP(E35&amp;"|"&amp;B35,
        Calculate_cap_emi_sens!$I$14:$I$21&amp;"|"&amp;Calculate_cap_emi_sens!$L$14:$L$21,
        Calculate_cap_emi_sens!$BA$14:$BA$21, "Not found", 0),"HP",_xlfn.XLOOKUP(E35&amp;"|"&amp;B35,
        Calculate_cap_emi_sens!$I$14:$I$21&amp;"|"&amp;Calculate_cap_emi_sens!$L$14:$L$21,
        Calculate_cap_emi_sens!$AY$14:$AY$21, "Not found", 0),"HPl",_xlfn.XLOOKUP(E35&amp;"|"&amp;B35,
        Calculate_cap_emi_sens!$I$14:$I$21&amp;"|"&amp;Calculate_cap_emi_sens!$L$14:$L$21,
        Calculate_cap_emi_sens!$BB$14:$BB$21, "Not found", 0),"Missing")</f>
        <v>35.438552096308321</v>
      </c>
      <c r="V35" s="5" cm="1">
        <f t="array" ref="V35">_xlfn.SWITCH(F35,"R",_xlfn.XLOOKUP(E35&amp;"|"&amp;B35,
        Calculate_cap_emi_sens!$I$14:$I$21&amp;"|"&amp;Calculate_cap_emi_sens!$L$14:$L$21,
        Calculate_cap_emi_sens!$BE$14:$BE$21, "Not found", 0),"Rb",_xlfn.XLOOKUP(E35&amp;"|"&amp;B35,
        Calculate_cap_emi_sens!$I$14:$I$21&amp;"|"&amp;Calculate_cap_emi_sens!$L$14:$L$21,
        Calculate_cap_emi_sens!$BG$14:$BG$21, "Not found", 0),"Rl",_xlfn.XLOOKUP(E35&amp;"|"&amp;B35,
        Calculate_cap_emi_sens!$I$14:$I$21&amp;"|"&amp;Calculate_cap_emi_sens!$L$14:$L$21,
        Calculate_cap_emi_sens!$BH$14:$BH$21, "Not found", 0),"HP",_xlfn.XLOOKUP(E35&amp;"|"&amp;B35,
        Calculate_cap_emi_sens!$I$14:$I$21&amp;"|"&amp;Calculate_cap_emi_sens!$L$14:$L$21,
        Calculate_cap_emi_sens!$BF$14:$BF$21, "Not found", 0),"HPl",_xlfn.XLOOKUP(E35&amp;"|"&amp;B35,
        Calculate_cap_emi_sens!$I$14:$I$21&amp;"|"&amp;Calculate_cap_emi_sens!$L$14:$L$21,
        Calculate_cap_emi_sens!$BI$14:$BI$21, "Not found", 0),"Missing")</f>
        <v>0</v>
      </c>
    </row>
    <row r="36" spans="1:22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Calculate_cap_emi_sens!$I$14:$I$21&amp;"|"&amp;Calculate_cap_emi_sens!$L$14:$L$21,
        Calculate_cap_emi_sens!$W$14:$W$21, "Not found", 0),"Rb",_xlfn.XLOOKUP(E36&amp;"|"&amp;B36,
        Calculate_cap_emi_sens!$I$14:$I$21&amp;"|"&amp;Calculate_cap_emi_sens!$L$14:$L$21,
        Calculate_cap_emi_sens!$Y$14:$Y$21, "Not found", 0),"Rl",_xlfn.XLOOKUP(E36&amp;"|"&amp;B36,
        Calculate_cap_emi_sens!$I$14:$I$21&amp;"|"&amp;Calculate_cap_emi_sens!$L$14:$L$21,
        Calculate_cap_emi_sens!$Z$14:$Z$21, "Not found", 0),0)</f>
        <v>5</v>
      </c>
      <c r="J36" s="5"/>
      <c r="K36" s="5"/>
      <c r="L36" s="5" cm="1">
        <f t="array" ref="L36">_xlfn.SWITCH(F36,"R",_xlfn.XLOOKUP(E36&amp;"|"&amp;B36,
        Calculate_cap_emi_sens!$I$14:$I$21&amp;"|"&amp;Calculate_cap_emi_sens!$L$14:$L$21,
        Calculate_cap_emi_sens!$AC$14:$AC$21, "Not found", 0),"Rb",_xlfn.XLOOKUP(E36&amp;"|"&amp;B36,
        Calculate_cap_emi_sens!$I$14:$I$21&amp;"|"&amp;Calculate_cap_emi_sens!$L$14:$L$21,
        Calculate_cap_emi_sens!$AE$14:$AE$21, "Not found", 0),"Rl",_xlfn.XLOOKUP(E36&amp;"|"&amp;B36,
        Calculate_cap_emi_sens!$I$14:$I$21&amp;"|"&amp;Calculate_cap_emi_sens!$L$14:$L$21,
        Calculate_cap_emi_sens!$AF$14:$AF$21, "Not found", 0),"HP",_xlfn.XLOOKUP(E36&amp;"|"&amp;B36,
        Calculate_cap_emi_sens!$I$14:$I$21&amp;"|"&amp;Calculate_cap_emi_sens!$L$14:$L$21,
        Calculate_cap_emi_sens!$AD$14:$AD$21, "Not found", 0),"HPl",_xlfn.XLOOKUP(E36&amp;"|"&amp;B36,
        Calculate_cap_emi_sens!$I$14:$I$21&amp;"|"&amp;Calculate_cap_emi_sens!$L$14:$L$21,
        Calculate_cap_emi_sens!$AG$14:$AG$21, "Not found", 0),"Missing")</f>
        <v>573.16906142187986</v>
      </c>
      <c r="M36" s="5"/>
      <c r="N36" s="5"/>
      <c r="O36" s="5"/>
      <c r="P36" s="5"/>
      <c r="Q36" s="5" cm="1">
        <f t="array" ref="Q36">_xlfn.SWITCH(F36,"R",_xlfn.XLOOKUP(E36&amp;"|"&amp;B36,
        Calculate_cap_emi_sens!$I$14:$I$21&amp;"|"&amp;Calculate_cap_emi_sens!$L$14:$L$21,
        Calculate_cap_emi_sens!$AJ$14:$AJ$21, "Not found", 0),"Rb",_xlfn.XLOOKUP(E36&amp;"|"&amp;B36,
        Calculate_cap_emi_sens!$I$14:$I$21&amp;"|"&amp;Calculate_cap_emi_sens!$L$14:$L$21,
        Calculate_cap_emi_sens!$AL$14:$AL$21, "Not found", 0),"Rl",_xlfn.XLOOKUP(E36&amp;"|"&amp;B36,
        Calculate_cap_emi_sens!$I$14:$I$21&amp;"|"&amp;Calculate_cap_emi_sens!$L$14:$L$21,
        Calculate_cap_emi_sens!$AM$14:$AM$21, "Not found", 0),"HP",_xlfn.XLOOKUP(E36&amp;"|"&amp;B36,
        Calculate_cap_emi_sens!$I$14:$I$21&amp;"|"&amp;Calculate_cap_emi_sens!$L$14:$L$21,
        Calculate_cap_emi_sens!$AK$14:$AK$21, "Not found", 0),"HPl",_xlfn.XLOOKUP(E36&amp;"|"&amp;B36,
        Calculate_cap_emi_sens!$I$14:$I$21&amp;"|"&amp;Calculate_cap_emi_sens!$L$14:$L$21,
        Calculate_cap_emi_sens!$AN$14:$AN$21, "Not found", 0),"Missing")</f>
        <v>23.929721751599999</v>
      </c>
      <c r="R36" s="5" cm="1">
        <f t="array" ref="R36">_xlfn.SWITCH(F36,"R",_xlfn.XLOOKUP(E36&amp;"|"&amp;B36,
        Calculate_cap_emi_sens!$I$14:$I$21&amp;"|"&amp;Calculate_cap_emi_sens!$L$14:$L$21,
        Calculate_cap_emi_sens!$AQ$14:$AQ$21, "Not found", 0),"Rb",_xlfn.XLOOKUP(E36&amp;"|"&amp;B36,
        Calculate_cap_emi_sens!$I$14:$I$21&amp;"|"&amp;Calculate_cap_emi_sens!$L$14:$L$21,
        Calculate_cap_emi_sens!$AS$14:$AS$21, "Not found", 0),"Rl",_xlfn.XLOOKUP(E36&amp;"|"&amp;B36,
        Calculate_cap_emi_sens!$I$14:$I$21&amp;"|"&amp;Calculate_cap_emi_sens!$L$14:$L$21,
        Calculate_cap_emi_sens!$AT$14:$AT$21, "Not found", 0),"HP",_xlfn.XLOOKUP(E36&amp;"|"&amp;B36,
        Calculate_cap_emi_sens!$I$14:$I$21&amp;"|"&amp;Calculate_cap_emi_sens!$L$14:$L$21,
        Calculate_cap_emi_sens!$AR$14:$AR$21, "Not found", 0),"HPl",_xlfn.XLOOKUP(E36&amp;"|"&amp;B36,
        Calculate_cap_emi_sens!$I$14:$I$21&amp;"|"&amp;Calculate_cap_emi_sens!$L$14:$L$21,
        Calculate_cap_emi_sens!$AU$14:$AU$21, "Not found", 0),"Missing")</f>
        <v>2.8541020923538154</v>
      </c>
      <c r="S36" s="5" cm="1">
        <f t="array" ref="S36">_xlfn.SWITCH(F36,"R",_xlfn.XLOOKUP(E36&amp;"|"&amp;B36,
        Calculate_cap_emi_sens!$I$14:$I$21&amp;"|"&amp;Calculate_cap_emi_sens!$L$14:$L$21,
        Calculate_cap_emi_sens!$AX$14:$AX$21, "Not found", 0),"Rb",_xlfn.XLOOKUP(E36&amp;"|"&amp;B36,
        Calculate_cap_emi_sens!$I$14:$I$21&amp;"|"&amp;Calculate_cap_emi_sens!$L$14:$L$21,
        Calculate_cap_emi_sens!$AZ$14:$AZ$21, "Not found", 0),"Rl",_xlfn.XLOOKUP(E36&amp;"|"&amp;B36,
        Calculate_cap_emi_sens!$I$14:$I$21&amp;"|"&amp;Calculate_cap_emi_sens!$L$14:$L$21,
        Calculate_cap_emi_sens!$BA$14:$BA$21, "Not found", 0),"HP",_xlfn.XLOOKUP(E36&amp;"|"&amp;B36,
        Calculate_cap_emi_sens!$I$14:$I$21&amp;"|"&amp;Calculate_cap_emi_sens!$L$14:$L$21,
        Calculate_cap_emi_sens!$AY$14:$AY$21, "Not found", 0),"HPl",_xlfn.XLOOKUP(E36&amp;"|"&amp;B36,
        Calculate_cap_emi_sens!$I$14:$I$21&amp;"|"&amp;Calculate_cap_emi_sens!$L$14:$L$21,
        Calculate_cap_emi_sens!$BB$14:$BB$21, "Not found", 0),"Missing")</f>
        <v>28.377718185089282</v>
      </c>
      <c r="T36" s="5" cm="1">
        <f t="array" ref="T36">_xlfn.SWITCH(F36,"R",_xlfn.XLOOKUP(E36&amp;"|"&amp;B36,
        Calculate_cap_emi_sens!$I$14:$I$21&amp;"|"&amp;Calculate_cap_emi_sens!$L$14:$L$21,
        Calculate_cap_emi_sens!$BE$14:$BE$21, "Not found", 0),"Rb",_xlfn.XLOOKUP(E36&amp;"|"&amp;B36,
        Calculate_cap_emi_sens!$I$14:$I$21&amp;"|"&amp;Calculate_cap_emi_sens!$L$14:$L$21,
        Calculate_cap_emi_sens!$BG$14:$BG$21, "Not found", 0),"Rl",_xlfn.XLOOKUP(E36&amp;"|"&amp;B36,
        Calculate_cap_emi_sens!$I$14:$I$21&amp;"|"&amp;Calculate_cap_emi_sens!$L$14:$L$21,
        Calculate_cap_emi_sens!$BH$14:$BH$21, "Not found", 0),"HP",_xlfn.XLOOKUP(E36&amp;"|"&amp;B36,
        Calculate_cap_emi_sens!$I$14:$I$21&amp;"|"&amp;Calculate_cap_emi_sens!$L$14:$L$21,
        Calculate_cap_emi_sens!$BF$14:$BF$21, "Not found", 0),"HPl",_xlfn.XLOOKUP(E36&amp;"|"&amp;B36,
        Calculate_cap_emi_sens!$I$14:$I$21&amp;"|"&amp;Calculate_cap_emi_sens!$L$14:$L$21,
        Calculate_cap_emi_sens!$BI$14:$BI$21, "Not found", 0),"Missing")</f>
        <v>0</v>
      </c>
      <c r="U36" s="5" cm="1">
        <f t="array" ref="U36">_xlfn.SWITCH(F36,"R",_xlfn.XLOOKUP(E36&amp;"|"&amp;B36,
        Calculate_cap_emi_sens!$I$14:$I$21&amp;"|"&amp;Calculate_cap_emi_sens!$L$14:$L$21,
        Calculate_cap_emi_sens!$AX$14:$AX$21, "Not found", 0),"Rb",_xlfn.XLOOKUP(E36&amp;"|"&amp;B36,
        Calculate_cap_emi_sens!$I$14:$I$21&amp;"|"&amp;Calculate_cap_emi_sens!$L$14:$L$21,
        Calculate_cap_emi_sens!$AZ$14:$AZ$21, "Not found", 0),"Rl",_xlfn.XLOOKUP(E36&amp;"|"&amp;B36,
        Calculate_cap_emi_sens!$I$14:$I$21&amp;"|"&amp;Calculate_cap_emi_sens!$L$14:$L$21,
        Calculate_cap_emi_sens!$BA$14:$BA$21, "Not found", 0),"HP",_xlfn.XLOOKUP(E36&amp;"|"&amp;B36,
        Calculate_cap_emi_sens!$I$14:$I$21&amp;"|"&amp;Calculate_cap_emi_sens!$L$14:$L$21,
        Calculate_cap_emi_sens!$AY$14:$AY$21, "Not found", 0),"HPl",_xlfn.XLOOKUP(E36&amp;"|"&amp;B36,
        Calculate_cap_emi_sens!$I$14:$I$21&amp;"|"&amp;Calculate_cap_emi_sens!$L$14:$L$21,
        Calculate_cap_emi_sens!$BB$14:$BB$21, "Not found", 0),"Missing")</f>
        <v>28.377718185089282</v>
      </c>
      <c r="V36" s="5" cm="1">
        <f t="array" ref="V36">_xlfn.SWITCH(F36,"R",_xlfn.XLOOKUP(E36&amp;"|"&amp;B36,
        Calculate_cap_emi_sens!$I$14:$I$21&amp;"|"&amp;Calculate_cap_emi_sens!$L$14:$L$21,
        Calculate_cap_emi_sens!$BE$14:$BE$21, "Not found", 0),"Rb",_xlfn.XLOOKUP(E36&amp;"|"&amp;B36,
        Calculate_cap_emi_sens!$I$14:$I$21&amp;"|"&amp;Calculate_cap_emi_sens!$L$14:$L$21,
        Calculate_cap_emi_sens!$BG$14:$BG$21, "Not found", 0),"Rl",_xlfn.XLOOKUP(E36&amp;"|"&amp;B36,
        Calculate_cap_emi_sens!$I$14:$I$21&amp;"|"&amp;Calculate_cap_emi_sens!$L$14:$L$21,
        Calculate_cap_emi_sens!$BH$14:$BH$21, "Not found", 0),"HP",_xlfn.XLOOKUP(E36&amp;"|"&amp;B36,
        Calculate_cap_emi_sens!$I$14:$I$21&amp;"|"&amp;Calculate_cap_emi_sens!$L$14:$L$21,
        Calculate_cap_emi_sens!$BF$14:$BF$21, "Not found", 0),"HPl",_xlfn.XLOOKUP(E36&amp;"|"&amp;B36,
        Calculate_cap_emi_sens!$I$14:$I$21&amp;"|"&amp;Calculate_cap_emi_sens!$L$14:$L$21,
        Calculate_cap_emi_sens!$BI$14:$BI$21, "Not found", 0),"Missing")</f>
        <v>0</v>
      </c>
    </row>
    <row r="37" spans="1:22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Calculate_cap_emi_sens!$I$14:$I$21&amp;"|"&amp;Calculate_cap_emi_sens!$L$14:$L$21,
        Calculate_cap_emi_sens!$W$14:$W$21, "Not found", 0),"Rb",_xlfn.XLOOKUP(E37&amp;"|"&amp;B37,
        Calculate_cap_emi_sens!$I$14:$I$21&amp;"|"&amp;Calculate_cap_emi_sens!$L$14:$L$21,
        Calculate_cap_emi_sens!$Y$14:$Y$21, "Not found", 0),"Rl",_xlfn.XLOOKUP(E37&amp;"|"&amp;B37,
        Calculate_cap_emi_sens!$I$14:$I$21&amp;"|"&amp;Calculate_cap_emi_sens!$L$14:$L$21,
        Calculate_cap_emi_sens!$Z$14:$Z$21, "Not found", 0),0)</f>
        <v>5</v>
      </c>
      <c r="J37" s="5"/>
      <c r="K37" s="5"/>
      <c r="L37" s="5" cm="1">
        <f t="array" ref="L37">_xlfn.SWITCH(F37,"R",_xlfn.XLOOKUP(E37&amp;"|"&amp;B37,
        Calculate_cap_emi_sens!$I$14:$I$21&amp;"|"&amp;Calculate_cap_emi_sens!$L$14:$L$21,
        Calculate_cap_emi_sens!$AC$14:$AC$21, "Not found", 0),"Rb",_xlfn.XLOOKUP(E37&amp;"|"&amp;B37,
        Calculate_cap_emi_sens!$I$14:$I$21&amp;"|"&amp;Calculate_cap_emi_sens!$L$14:$L$21,
        Calculate_cap_emi_sens!$AE$14:$AE$21, "Not found", 0),"Rl",_xlfn.XLOOKUP(E37&amp;"|"&amp;B37,
        Calculate_cap_emi_sens!$I$14:$I$21&amp;"|"&amp;Calculate_cap_emi_sens!$L$14:$L$21,
        Calculate_cap_emi_sens!$AF$14:$AF$21, "Not found", 0),"HP",_xlfn.XLOOKUP(E37&amp;"|"&amp;B37,
        Calculate_cap_emi_sens!$I$14:$I$21&amp;"|"&amp;Calculate_cap_emi_sens!$L$14:$L$21,
        Calculate_cap_emi_sens!$AD$14:$AD$21, "Not found", 0),"HPl",_xlfn.XLOOKUP(E37&amp;"|"&amp;B37,
        Calculate_cap_emi_sens!$I$14:$I$21&amp;"|"&amp;Calculate_cap_emi_sens!$L$14:$L$21,
        Calculate_cap_emi_sens!$AG$14:$AG$21, "Not found", 0),"Missing")</f>
        <v>573.16906142187986</v>
      </c>
      <c r="M37" s="5"/>
      <c r="N37" s="5"/>
      <c r="O37" s="5"/>
      <c r="P37" s="5"/>
      <c r="Q37" s="5" cm="1">
        <f t="array" ref="Q37">_xlfn.SWITCH(F37,"R",_xlfn.XLOOKUP(E37&amp;"|"&amp;B37,
        Calculate_cap_emi_sens!$I$14:$I$21&amp;"|"&amp;Calculate_cap_emi_sens!$L$14:$L$21,
        Calculate_cap_emi_sens!$AJ$14:$AJ$21, "Not found", 0),"Rb",_xlfn.XLOOKUP(E37&amp;"|"&amp;B37,
        Calculate_cap_emi_sens!$I$14:$I$21&amp;"|"&amp;Calculate_cap_emi_sens!$L$14:$L$21,
        Calculate_cap_emi_sens!$AL$14:$AL$21, "Not found", 0),"Rl",_xlfn.XLOOKUP(E37&amp;"|"&amp;B37,
        Calculate_cap_emi_sens!$I$14:$I$21&amp;"|"&amp;Calculate_cap_emi_sens!$L$14:$L$21,
        Calculate_cap_emi_sens!$AM$14:$AM$21, "Not found", 0),"HP",_xlfn.XLOOKUP(E37&amp;"|"&amp;B37,
        Calculate_cap_emi_sens!$I$14:$I$21&amp;"|"&amp;Calculate_cap_emi_sens!$L$14:$L$21,
        Calculate_cap_emi_sens!$AK$14:$AK$21, "Not found", 0),"HPl",_xlfn.XLOOKUP(E37&amp;"|"&amp;B37,
        Calculate_cap_emi_sens!$I$14:$I$21&amp;"|"&amp;Calculate_cap_emi_sens!$L$14:$L$21,
        Calculate_cap_emi_sens!$AN$14:$AN$21, "Not found", 0),"Missing")</f>
        <v>23.929721751599999</v>
      </c>
      <c r="R37" s="5" cm="1">
        <f t="array" ref="R37">_xlfn.SWITCH(F37,"R",_xlfn.XLOOKUP(E37&amp;"|"&amp;B37,
        Calculate_cap_emi_sens!$I$14:$I$21&amp;"|"&amp;Calculate_cap_emi_sens!$L$14:$L$21,
        Calculate_cap_emi_sens!$AQ$14:$AQ$21, "Not found", 0),"Rb",_xlfn.XLOOKUP(E37&amp;"|"&amp;B37,
        Calculate_cap_emi_sens!$I$14:$I$21&amp;"|"&amp;Calculate_cap_emi_sens!$L$14:$L$21,
        Calculate_cap_emi_sens!$AS$14:$AS$21, "Not found", 0),"Rl",_xlfn.XLOOKUP(E37&amp;"|"&amp;B37,
        Calculate_cap_emi_sens!$I$14:$I$21&amp;"|"&amp;Calculate_cap_emi_sens!$L$14:$L$21,
        Calculate_cap_emi_sens!$AT$14:$AT$21, "Not found", 0),"HP",_xlfn.XLOOKUP(E37&amp;"|"&amp;B37,
        Calculate_cap_emi_sens!$I$14:$I$21&amp;"|"&amp;Calculate_cap_emi_sens!$L$14:$L$21,
        Calculate_cap_emi_sens!$AR$14:$AR$21, "Not found", 0),"HPl",_xlfn.XLOOKUP(E37&amp;"|"&amp;B37,
        Calculate_cap_emi_sens!$I$14:$I$21&amp;"|"&amp;Calculate_cap_emi_sens!$L$14:$L$21,
        Calculate_cap_emi_sens!$AU$14:$AU$21, "Not found", 0),"Missing")</f>
        <v>2.8541020923538154</v>
      </c>
      <c r="S37" s="5" cm="1">
        <f t="array" ref="S37">_xlfn.SWITCH(F37,"R",_xlfn.XLOOKUP(E37&amp;"|"&amp;B37,
        Calculate_cap_emi_sens!$I$14:$I$21&amp;"|"&amp;Calculate_cap_emi_sens!$L$14:$L$21,
        Calculate_cap_emi_sens!$AX$14:$AX$21, "Not found", 0),"Rb",_xlfn.XLOOKUP(E37&amp;"|"&amp;B37,
        Calculate_cap_emi_sens!$I$14:$I$21&amp;"|"&amp;Calculate_cap_emi_sens!$L$14:$L$21,
        Calculate_cap_emi_sens!$AZ$14:$AZ$21, "Not found", 0),"Rl",_xlfn.XLOOKUP(E37&amp;"|"&amp;B37,
        Calculate_cap_emi_sens!$I$14:$I$21&amp;"|"&amp;Calculate_cap_emi_sens!$L$14:$L$21,
        Calculate_cap_emi_sens!$BA$14:$BA$21, "Not found", 0),"HP",_xlfn.XLOOKUP(E37&amp;"|"&amp;B37,
        Calculate_cap_emi_sens!$I$14:$I$21&amp;"|"&amp;Calculate_cap_emi_sens!$L$14:$L$21,
        Calculate_cap_emi_sens!$AY$14:$AY$21, "Not found", 0),"HPl",_xlfn.XLOOKUP(E37&amp;"|"&amp;B37,
        Calculate_cap_emi_sens!$I$14:$I$21&amp;"|"&amp;Calculate_cap_emi_sens!$L$14:$L$21,
        Calculate_cap_emi_sens!$BB$14:$BB$21, "Not found", 0),"Missing")</f>
        <v>28.377718185089282</v>
      </c>
      <c r="T37" s="5" cm="1">
        <f t="array" ref="T37">_xlfn.SWITCH(F37,"R",_xlfn.XLOOKUP(E37&amp;"|"&amp;B37,
        Calculate_cap_emi_sens!$I$14:$I$21&amp;"|"&amp;Calculate_cap_emi_sens!$L$14:$L$21,
        Calculate_cap_emi_sens!$BE$14:$BE$21, "Not found", 0),"Rb",_xlfn.XLOOKUP(E37&amp;"|"&amp;B37,
        Calculate_cap_emi_sens!$I$14:$I$21&amp;"|"&amp;Calculate_cap_emi_sens!$L$14:$L$21,
        Calculate_cap_emi_sens!$BG$14:$BG$21, "Not found", 0),"Rl",_xlfn.XLOOKUP(E37&amp;"|"&amp;B37,
        Calculate_cap_emi_sens!$I$14:$I$21&amp;"|"&amp;Calculate_cap_emi_sens!$L$14:$L$21,
        Calculate_cap_emi_sens!$BH$14:$BH$21, "Not found", 0),"HP",_xlfn.XLOOKUP(E37&amp;"|"&amp;B37,
        Calculate_cap_emi_sens!$I$14:$I$21&amp;"|"&amp;Calculate_cap_emi_sens!$L$14:$L$21,
        Calculate_cap_emi_sens!$BF$14:$BF$21, "Not found", 0),"HPl",_xlfn.XLOOKUP(E37&amp;"|"&amp;B37,
        Calculate_cap_emi_sens!$I$14:$I$21&amp;"|"&amp;Calculate_cap_emi_sens!$L$14:$L$21,
        Calculate_cap_emi_sens!$BI$14:$BI$21, "Not found", 0),"Missing")</f>
        <v>0</v>
      </c>
      <c r="U37" s="5" cm="1">
        <f t="array" ref="U37">_xlfn.SWITCH(F37,"R",_xlfn.XLOOKUP(E37&amp;"|"&amp;B37,
        Calculate_cap_emi_sens!$I$14:$I$21&amp;"|"&amp;Calculate_cap_emi_sens!$L$14:$L$21,
        Calculate_cap_emi_sens!$AX$14:$AX$21, "Not found", 0),"Rb",_xlfn.XLOOKUP(E37&amp;"|"&amp;B37,
        Calculate_cap_emi_sens!$I$14:$I$21&amp;"|"&amp;Calculate_cap_emi_sens!$L$14:$L$21,
        Calculate_cap_emi_sens!$AZ$14:$AZ$21, "Not found", 0),"Rl",_xlfn.XLOOKUP(E37&amp;"|"&amp;B37,
        Calculate_cap_emi_sens!$I$14:$I$21&amp;"|"&amp;Calculate_cap_emi_sens!$L$14:$L$21,
        Calculate_cap_emi_sens!$BA$14:$BA$21, "Not found", 0),"HP",_xlfn.XLOOKUP(E37&amp;"|"&amp;B37,
        Calculate_cap_emi_sens!$I$14:$I$21&amp;"|"&amp;Calculate_cap_emi_sens!$L$14:$L$21,
        Calculate_cap_emi_sens!$AY$14:$AY$21, "Not found", 0),"HPl",_xlfn.XLOOKUP(E37&amp;"|"&amp;B37,
        Calculate_cap_emi_sens!$I$14:$I$21&amp;"|"&amp;Calculate_cap_emi_sens!$L$14:$L$21,
        Calculate_cap_emi_sens!$BB$14:$BB$21, "Not found", 0),"Missing")</f>
        <v>28.377718185089282</v>
      </c>
      <c r="V37" s="5" cm="1">
        <f t="array" ref="V37">_xlfn.SWITCH(F37,"R",_xlfn.XLOOKUP(E37&amp;"|"&amp;B37,
        Calculate_cap_emi_sens!$I$14:$I$21&amp;"|"&amp;Calculate_cap_emi_sens!$L$14:$L$21,
        Calculate_cap_emi_sens!$BE$14:$BE$21, "Not found", 0),"Rb",_xlfn.XLOOKUP(E37&amp;"|"&amp;B37,
        Calculate_cap_emi_sens!$I$14:$I$21&amp;"|"&amp;Calculate_cap_emi_sens!$L$14:$L$21,
        Calculate_cap_emi_sens!$BG$14:$BG$21, "Not found", 0),"Rl",_xlfn.XLOOKUP(E37&amp;"|"&amp;B37,
        Calculate_cap_emi_sens!$I$14:$I$21&amp;"|"&amp;Calculate_cap_emi_sens!$L$14:$L$21,
        Calculate_cap_emi_sens!$BH$14:$BH$21, "Not found", 0),"HP",_xlfn.XLOOKUP(E37&amp;"|"&amp;B37,
        Calculate_cap_emi_sens!$I$14:$I$21&amp;"|"&amp;Calculate_cap_emi_sens!$L$14:$L$21,
        Calculate_cap_emi_sens!$BF$14:$BF$21, "Not found", 0),"HPl",_xlfn.XLOOKUP(E37&amp;"|"&amp;B37,
        Calculate_cap_emi_sens!$I$14:$I$21&amp;"|"&amp;Calculate_cap_emi_sens!$L$14:$L$21,
        Calculate_cap_emi_sens!$BI$14:$BI$21, "Not found", 0),"Missing")</f>
        <v>0</v>
      </c>
    </row>
    <row r="38" spans="1:22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Calculate_cap_emi_sens!$I$14:$I$21&amp;"|"&amp;Calculate_cap_emi_sens!$L$14:$L$21,
        Calculate_cap_emi_sens!$W$14:$W$21, "Not found", 0),"Rb",_xlfn.XLOOKUP(E38&amp;"|"&amp;B38,
        Calculate_cap_emi_sens!$I$14:$I$21&amp;"|"&amp;Calculate_cap_emi_sens!$L$14:$L$21,
        Calculate_cap_emi_sens!$Y$14:$Y$21, "Not found", 0),"Rl",_xlfn.XLOOKUP(E38&amp;"|"&amp;B38,
        Calculate_cap_emi_sens!$I$14:$I$21&amp;"|"&amp;Calculate_cap_emi_sens!$L$14:$L$21,
        Calculate_cap_emi_sens!$Z$14:$Z$21, "Not found", 0),0)</f>
        <v>8</v>
      </c>
      <c r="J38" s="5"/>
      <c r="K38" s="5"/>
      <c r="L38" s="5" cm="1">
        <f t="array" ref="L38">_xlfn.SWITCH(F38,"R",_xlfn.XLOOKUP(E38&amp;"|"&amp;B38,
        Calculate_cap_emi_sens!$I$14:$I$21&amp;"|"&amp;Calculate_cap_emi_sens!$L$14:$L$21,
        Calculate_cap_emi_sens!$AC$14:$AC$21, "Not found", 0),"Rb",_xlfn.XLOOKUP(E38&amp;"|"&amp;B38,
        Calculate_cap_emi_sens!$I$14:$I$21&amp;"|"&amp;Calculate_cap_emi_sens!$L$14:$L$21,
        Calculate_cap_emi_sens!$AE$14:$AE$21, "Not found", 0),"Rl",_xlfn.XLOOKUP(E38&amp;"|"&amp;B38,
        Calculate_cap_emi_sens!$I$14:$I$21&amp;"|"&amp;Calculate_cap_emi_sens!$L$14:$L$21,
        Calculate_cap_emi_sens!$AF$14:$AF$21, "Not found", 0),"HP",_xlfn.XLOOKUP(E38&amp;"|"&amp;B38,
        Calculate_cap_emi_sens!$I$14:$I$21&amp;"|"&amp;Calculate_cap_emi_sens!$L$14:$L$21,
        Calculate_cap_emi_sens!$AD$14:$AD$21, "Not found", 0),"HPl",_xlfn.XLOOKUP(E38&amp;"|"&amp;B38,
        Calculate_cap_emi_sens!$I$14:$I$21&amp;"|"&amp;Calculate_cap_emi_sens!$L$14:$L$21,
        Calculate_cap_emi_sens!$AG$14:$AG$21, "Not found", 0),"Missing")</f>
        <v>885.7263913124857</v>
      </c>
      <c r="M38" s="5"/>
      <c r="N38" s="5"/>
      <c r="O38" s="5"/>
      <c r="P38" s="5"/>
      <c r="Q38" s="5" cm="1">
        <f t="array" ref="Q38">_xlfn.SWITCH(F38,"R",_xlfn.XLOOKUP(E38&amp;"|"&amp;B38,
        Calculate_cap_emi_sens!$I$14:$I$21&amp;"|"&amp;Calculate_cap_emi_sens!$L$14:$L$21,
        Calculate_cap_emi_sens!$AJ$14:$AJ$21, "Not found", 0),"Rb",_xlfn.XLOOKUP(E38&amp;"|"&amp;B38,
        Calculate_cap_emi_sens!$I$14:$I$21&amp;"|"&amp;Calculate_cap_emi_sens!$L$14:$L$21,
        Calculate_cap_emi_sens!$AL$14:$AL$21, "Not found", 0),"Rl",_xlfn.XLOOKUP(E38&amp;"|"&amp;B38,
        Calculate_cap_emi_sens!$I$14:$I$21&amp;"|"&amp;Calculate_cap_emi_sens!$L$14:$L$21,
        Calculate_cap_emi_sens!$AM$14:$AM$21, "Not found", 0),"HP",_xlfn.XLOOKUP(E38&amp;"|"&amp;B38,
        Calculate_cap_emi_sens!$I$14:$I$21&amp;"|"&amp;Calculate_cap_emi_sens!$L$14:$L$21,
        Calculate_cap_emi_sens!$AK$14:$AK$21, "Not found", 0),"HPl",_xlfn.XLOOKUP(E38&amp;"|"&amp;B38,
        Calculate_cap_emi_sens!$I$14:$I$21&amp;"|"&amp;Calculate_cap_emi_sens!$L$14:$L$21,
        Calculate_cap_emi_sens!$AN$14:$AN$21, "Not found", 0),"Missing")</f>
        <v>37.396488708847059</v>
      </c>
      <c r="R38" s="5" cm="1">
        <f t="array" ref="R38">_xlfn.SWITCH(F38,"R",_xlfn.XLOOKUP(E38&amp;"|"&amp;B38,
        Calculate_cap_emi_sens!$I$14:$I$21&amp;"|"&amp;Calculate_cap_emi_sens!$L$14:$L$21,
        Calculate_cap_emi_sens!$AQ$14:$AQ$21, "Not found", 0),"Rb",_xlfn.XLOOKUP(E38&amp;"|"&amp;B38,
        Calculate_cap_emi_sens!$I$14:$I$21&amp;"|"&amp;Calculate_cap_emi_sens!$L$14:$L$21,
        Calculate_cap_emi_sens!$AS$14:$AS$21, "Not found", 0),"Rl",_xlfn.XLOOKUP(E38&amp;"|"&amp;B38,
        Calculate_cap_emi_sens!$I$14:$I$21&amp;"|"&amp;Calculate_cap_emi_sens!$L$14:$L$21,
        Calculate_cap_emi_sens!$AT$14:$AT$21, "Not found", 0),"HP",_xlfn.XLOOKUP(E38&amp;"|"&amp;B38,
        Calculate_cap_emi_sens!$I$14:$I$21&amp;"|"&amp;Calculate_cap_emi_sens!$L$14:$L$21,
        Calculate_cap_emi_sens!$AR$14:$AR$21, "Not found", 0),"HPl",_xlfn.XLOOKUP(E38&amp;"|"&amp;B38,
        Calculate_cap_emi_sens!$I$14:$I$21&amp;"|"&amp;Calculate_cap_emi_sens!$L$14:$L$21,
        Calculate_cap_emi_sens!$AU$14:$AU$21, "Not found", 0),"Missing")</f>
        <v>4.3406258301138019</v>
      </c>
      <c r="S38" s="5" cm="1">
        <f t="array" ref="S38">_xlfn.SWITCH(F38,"R",_xlfn.XLOOKUP(E38&amp;"|"&amp;B38,
        Calculate_cap_emi_sens!$I$14:$I$21&amp;"|"&amp;Calculate_cap_emi_sens!$L$14:$L$21,
        Calculate_cap_emi_sens!$AX$14:$AX$21, "Not found", 0),"Rb",_xlfn.XLOOKUP(E38&amp;"|"&amp;B38,
        Calculate_cap_emi_sens!$I$14:$I$21&amp;"|"&amp;Calculate_cap_emi_sens!$L$14:$L$21,
        Calculate_cap_emi_sens!$AZ$14:$AZ$21, "Not found", 0),"Rl",_xlfn.XLOOKUP(E38&amp;"|"&amp;B38,
        Calculate_cap_emi_sens!$I$14:$I$21&amp;"|"&amp;Calculate_cap_emi_sens!$L$14:$L$21,
        Calculate_cap_emi_sens!$BA$14:$BA$21, "Not found", 0),"HP",_xlfn.XLOOKUP(E38&amp;"|"&amp;B38,
        Calculate_cap_emi_sens!$I$14:$I$21&amp;"|"&amp;Calculate_cap_emi_sens!$L$14:$L$21,
        Calculate_cap_emi_sens!$AY$14:$AY$21, "Not found", 0),"HPl",_xlfn.XLOOKUP(E38&amp;"|"&amp;B38,
        Calculate_cap_emi_sens!$I$14:$I$21&amp;"|"&amp;Calculate_cap_emi_sens!$L$14:$L$21,
        Calculate_cap_emi_sens!$BB$14:$BB$21, "Not found", 0),"Missing")</f>
        <v>44.331785755438688</v>
      </c>
      <c r="T38" s="5" cm="1">
        <f t="array" ref="T38">_xlfn.SWITCH(F38,"R",_xlfn.XLOOKUP(E38&amp;"|"&amp;B38,
        Calculate_cap_emi_sens!$I$14:$I$21&amp;"|"&amp;Calculate_cap_emi_sens!$L$14:$L$21,
        Calculate_cap_emi_sens!$BE$14:$BE$21, "Not found", 0),"Rb",_xlfn.XLOOKUP(E38&amp;"|"&amp;B38,
        Calculate_cap_emi_sens!$I$14:$I$21&amp;"|"&amp;Calculate_cap_emi_sens!$L$14:$L$21,
        Calculate_cap_emi_sens!$BG$14:$BG$21, "Not found", 0),"Rl",_xlfn.XLOOKUP(E38&amp;"|"&amp;B38,
        Calculate_cap_emi_sens!$I$14:$I$21&amp;"|"&amp;Calculate_cap_emi_sens!$L$14:$L$21,
        Calculate_cap_emi_sens!$BH$14:$BH$21, "Not found", 0),"HP",_xlfn.XLOOKUP(E38&amp;"|"&amp;B38,
        Calculate_cap_emi_sens!$I$14:$I$21&amp;"|"&amp;Calculate_cap_emi_sens!$L$14:$L$21,
        Calculate_cap_emi_sens!$BF$14:$BF$21, "Not found", 0),"HPl",_xlfn.XLOOKUP(E38&amp;"|"&amp;B38,
        Calculate_cap_emi_sens!$I$14:$I$21&amp;"|"&amp;Calculate_cap_emi_sens!$L$14:$L$21,
        Calculate_cap_emi_sens!$BI$14:$BI$21, "Not found", 0),"Missing")</f>
        <v>0</v>
      </c>
      <c r="U38" s="5" cm="1">
        <f t="array" ref="U38">_xlfn.SWITCH(F38,"R",_xlfn.XLOOKUP(E38&amp;"|"&amp;B38,
        Calculate_cap_emi_sens!$I$14:$I$21&amp;"|"&amp;Calculate_cap_emi_sens!$L$14:$L$21,
        Calculate_cap_emi_sens!$AX$14:$AX$21, "Not found", 0),"Rb",_xlfn.XLOOKUP(E38&amp;"|"&amp;B38,
        Calculate_cap_emi_sens!$I$14:$I$21&amp;"|"&amp;Calculate_cap_emi_sens!$L$14:$L$21,
        Calculate_cap_emi_sens!$AZ$14:$AZ$21, "Not found", 0),"Rl",_xlfn.XLOOKUP(E38&amp;"|"&amp;B38,
        Calculate_cap_emi_sens!$I$14:$I$21&amp;"|"&amp;Calculate_cap_emi_sens!$L$14:$L$21,
        Calculate_cap_emi_sens!$BA$14:$BA$21, "Not found", 0),"HP",_xlfn.XLOOKUP(E38&amp;"|"&amp;B38,
        Calculate_cap_emi_sens!$I$14:$I$21&amp;"|"&amp;Calculate_cap_emi_sens!$L$14:$L$21,
        Calculate_cap_emi_sens!$AY$14:$AY$21, "Not found", 0),"HPl",_xlfn.XLOOKUP(E38&amp;"|"&amp;B38,
        Calculate_cap_emi_sens!$I$14:$I$21&amp;"|"&amp;Calculate_cap_emi_sens!$L$14:$L$21,
        Calculate_cap_emi_sens!$BB$14:$BB$21, "Not found", 0),"Missing")</f>
        <v>44.331785755438688</v>
      </c>
      <c r="V38" s="5" cm="1">
        <f t="array" ref="V38">_xlfn.SWITCH(F38,"R",_xlfn.XLOOKUP(E38&amp;"|"&amp;B38,
        Calculate_cap_emi_sens!$I$14:$I$21&amp;"|"&amp;Calculate_cap_emi_sens!$L$14:$L$21,
        Calculate_cap_emi_sens!$BE$14:$BE$21, "Not found", 0),"Rb",_xlfn.XLOOKUP(E38&amp;"|"&amp;B38,
        Calculate_cap_emi_sens!$I$14:$I$21&amp;"|"&amp;Calculate_cap_emi_sens!$L$14:$L$21,
        Calculate_cap_emi_sens!$BG$14:$BG$21, "Not found", 0),"Rl",_xlfn.XLOOKUP(E38&amp;"|"&amp;B38,
        Calculate_cap_emi_sens!$I$14:$I$21&amp;"|"&amp;Calculate_cap_emi_sens!$L$14:$L$21,
        Calculate_cap_emi_sens!$BH$14:$BH$21, "Not found", 0),"HP",_xlfn.XLOOKUP(E38&amp;"|"&amp;B38,
        Calculate_cap_emi_sens!$I$14:$I$21&amp;"|"&amp;Calculate_cap_emi_sens!$L$14:$L$21,
        Calculate_cap_emi_sens!$BF$14:$BF$21, "Not found", 0),"HPl",_xlfn.XLOOKUP(E38&amp;"|"&amp;B38,
        Calculate_cap_emi_sens!$I$14:$I$21&amp;"|"&amp;Calculate_cap_emi_sens!$L$14:$L$21,
        Calculate_cap_emi_sens!$BI$14:$BI$21, "Not found", 0),"Missing")</f>
        <v>0</v>
      </c>
    </row>
    <row r="39" spans="1:22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Calculate_cap_emi_sens!$I$14:$I$21&amp;"|"&amp;Calculate_cap_emi_sens!$L$14:$L$21,
        Calculate_cap_emi_sens!$W$14:$W$21, "Not found", 0),"Rb",_xlfn.XLOOKUP(E39&amp;"|"&amp;B39,
        Calculate_cap_emi_sens!$I$14:$I$21&amp;"|"&amp;Calculate_cap_emi_sens!$L$14:$L$21,
        Calculate_cap_emi_sens!$Y$14:$Y$21, "Not found", 0),"Rl",_xlfn.XLOOKUP(E39&amp;"|"&amp;B39,
        Calculate_cap_emi_sens!$I$14:$I$21&amp;"|"&amp;Calculate_cap_emi_sens!$L$14:$L$21,
        Calculate_cap_emi_sens!$Z$14:$Z$21, "Not found", 0),0)</f>
        <v>8</v>
      </c>
      <c r="J39" s="5"/>
      <c r="K39" s="5"/>
      <c r="L39" s="5" cm="1">
        <f t="array" ref="L39">_xlfn.SWITCH(F39,"R",_xlfn.XLOOKUP(E39&amp;"|"&amp;B39,
        Calculate_cap_emi_sens!$I$14:$I$21&amp;"|"&amp;Calculate_cap_emi_sens!$L$14:$L$21,
        Calculate_cap_emi_sens!$AC$14:$AC$21, "Not found", 0),"Rb",_xlfn.XLOOKUP(E39&amp;"|"&amp;B39,
        Calculate_cap_emi_sens!$I$14:$I$21&amp;"|"&amp;Calculate_cap_emi_sens!$L$14:$L$21,
        Calculate_cap_emi_sens!$AE$14:$AE$21, "Not found", 0),"Rl",_xlfn.XLOOKUP(E39&amp;"|"&amp;B39,
        Calculate_cap_emi_sens!$I$14:$I$21&amp;"|"&amp;Calculate_cap_emi_sens!$L$14:$L$21,
        Calculate_cap_emi_sens!$AF$14:$AF$21, "Not found", 0),"HP",_xlfn.XLOOKUP(E39&amp;"|"&amp;B39,
        Calculate_cap_emi_sens!$I$14:$I$21&amp;"|"&amp;Calculate_cap_emi_sens!$L$14:$L$21,
        Calculate_cap_emi_sens!$AD$14:$AD$21, "Not found", 0),"HPl",_xlfn.XLOOKUP(E39&amp;"|"&amp;B39,
        Calculate_cap_emi_sens!$I$14:$I$21&amp;"|"&amp;Calculate_cap_emi_sens!$L$14:$L$21,
        Calculate_cap_emi_sens!$AG$14:$AG$21, "Not found", 0),"Missing")</f>
        <v>885.7263913124857</v>
      </c>
      <c r="M39" s="5"/>
      <c r="N39" s="5"/>
      <c r="O39" s="5"/>
      <c r="P39" s="5"/>
      <c r="Q39" s="5" cm="1">
        <f t="array" ref="Q39">_xlfn.SWITCH(F39,"R",_xlfn.XLOOKUP(E39&amp;"|"&amp;B39,
        Calculate_cap_emi_sens!$I$14:$I$21&amp;"|"&amp;Calculate_cap_emi_sens!$L$14:$L$21,
        Calculate_cap_emi_sens!$AJ$14:$AJ$21, "Not found", 0),"Rb",_xlfn.XLOOKUP(E39&amp;"|"&amp;B39,
        Calculate_cap_emi_sens!$I$14:$I$21&amp;"|"&amp;Calculate_cap_emi_sens!$L$14:$L$21,
        Calculate_cap_emi_sens!$AL$14:$AL$21, "Not found", 0),"Rl",_xlfn.XLOOKUP(E39&amp;"|"&amp;B39,
        Calculate_cap_emi_sens!$I$14:$I$21&amp;"|"&amp;Calculate_cap_emi_sens!$L$14:$L$21,
        Calculate_cap_emi_sens!$AM$14:$AM$21, "Not found", 0),"HP",_xlfn.XLOOKUP(E39&amp;"|"&amp;B39,
        Calculate_cap_emi_sens!$I$14:$I$21&amp;"|"&amp;Calculate_cap_emi_sens!$L$14:$L$21,
        Calculate_cap_emi_sens!$AK$14:$AK$21, "Not found", 0),"HPl",_xlfn.XLOOKUP(E39&amp;"|"&amp;B39,
        Calculate_cap_emi_sens!$I$14:$I$21&amp;"|"&amp;Calculate_cap_emi_sens!$L$14:$L$21,
        Calculate_cap_emi_sens!$AN$14:$AN$21, "Not found", 0),"Missing")</f>
        <v>37.396488708847059</v>
      </c>
      <c r="R39" s="5" cm="1">
        <f t="array" ref="R39">_xlfn.SWITCH(F39,"R",_xlfn.XLOOKUP(E39&amp;"|"&amp;B39,
        Calculate_cap_emi_sens!$I$14:$I$21&amp;"|"&amp;Calculate_cap_emi_sens!$L$14:$L$21,
        Calculate_cap_emi_sens!$AQ$14:$AQ$21, "Not found", 0),"Rb",_xlfn.XLOOKUP(E39&amp;"|"&amp;B39,
        Calculate_cap_emi_sens!$I$14:$I$21&amp;"|"&amp;Calculate_cap_emi_sens!$L$14:$L$21,
        Calculate_cap_emi_sens!$AS$14:$AS$21, "Not found", 0),"Rl",_xlfn.XLOOKUP(E39&amp;"|"&amp;B39,
        Calculate_cap_emi_sens!$I$14:$I$21&amp;"|"&amp;Calculate_cap_emi_sens!$L$14:$L$21,
        Calculate_cap_emi_sens!$AT$14:$AT$21, "Not found", 0),"HP",_xlfn.XLOOKUP(E39&amp;"|"&amp;B39,
        Calculate_cap_emi_sens!$I$14:$I$21&amp;"|"&amp;Calculate_cap_emi_sens!$L$14:$L$21,
        Calculate_cap_emi_sens!$AR$14:$AR$21, "Not found", 0),"HPl",_xlfn.XLOOKUP(E39&amp;"|"&amp;B39,
        Calculate_cap_emi_sens!$I$14:$I$21&amp;"|"&amp;Calculate_cap_emi_sens!$L$14:$L$21,
        Calculate_cap_emi_sens!$AU$14:$AU$21, "Not found", 0),"Missing")</f>
        <v>4.3406258301138019</v>
      </c>
      <c r="S39" s="5" cm="1">
        <f t="array" ref="S39">_xlfn.SWITCH(F39,"R",_xlfn.XLOOKUP(E39&amp;"|"&amp;B39,
        Calculate_cap_emi_sens!$I$14:$I$21&amp;"|"&amp;Calculate_cap_emi_sens!$L$14:$L$21,
        Calculate_cap_emi_sens!$AX$14:$AX$21, "Not found", 0),"Rb",_xlfn.XLOOKUP(E39&amp;"|"&amp;B39,
        Calculate_cap_emi_sens!$I$14:$I$21&amp;"|"&amp;Calculate_cap_emi_sens!$L$14:$L$21,
        Calculate_cap_emi_sens!$AZ$14:$AZ$21, "Not found", 0),"Rl",_xlfn.XLOOKUP(E39&amp;"|"&amp;B39,
        Calculate_cap_emi_sens!$I$14:$I$21&amp;"|"&amp;Calculate_cap_emi_sens!$L$14:$L$21,
        Calculate_cap_emi_sens!$BA$14:$BA$21, "Not found", 0),"HP",_xlfn.XLOOKUP(E39&amp;"|"&amp;B39,
        Calculate_cap_emi_sens!$I$14:$I$21&amp;"|"&amp;Calculate_cap_emi_sens!$L$14:$L$21,
        Calculate_cap_emi_sens!$AY$14:$AY$21, "Not found", 0),"HPl",_xlfn.XLOOKUP(E39&amp;"|"&amp;B39,
        Calculate_cap_emi_sens!$I$14:$I$21&amp;"|"&amp;Calculate_cap_emi_sens!$L$14:$L$21,
        Calculate_cap_emi_sens!$BB$14:$BB$21, "Not found", 0),"Missing")</f>
        <v>44.331785755438688</v>
      </c>
      <c r="T39" s="5" cm="1">
        <f t="array" ref="T39">_xlfn.SWITCH(F39,"R",_xlfn.XLOOKUP(E39&amp;"|"&amp;B39,
        Calculate_cap_emi_sens!$I$14:$I$21&amp;"|"&amp;Calculate_cap_emi_sens!$L$14:$L$21,
        Calculate_cap_emi_sens!$BE$14:$BE$21, "Not found", 0),"Rb",_xlfn.XLOOKUP(E39&amp;"|"&amp;B39,
        Calculate_cap_emi_sens!$I$14:$I$21&amp;"|"&amp;Calculate_cap_emi_sens!$L$14:$L$21,
        Calculate_cap_emi_sens!$BG$14:$BG$21, "Not found", 0),"Rl",_xlfn.XLOOKUP(E39&amp;"|"&amp;B39,
        Calculate_cap_emi_sens!$I$14:$I$21&amp;"|"&amp;Calculate_cap_emi_sens!$L$14:$L$21,
        Calculate_cap_emi_sens!$BH$14:$BH$21, "Not found", 0),"HP",_xlfn.XLOOKUP(E39&amp;"|"&amp;B39,
        Calculate_cap_emi_sens!$I$14:$I$21&amp;"|"&amp;Calculate_cap_emi_sens!$L$14:$L$21,
        Calculate_cap_emi_sens!$BF$14:$BF$21, "Not found", 0),"HPl",_xlfn.XLOOKUP(E39&amp;"|"&amp;B39,
        Calculate_cap_emi_sens!$I$14:$I$21&amp;"|"&amp;Calculate_cap_emi_sens!$L$14:$L$21,
        Calculate_cap_emi_sens!$BI$14:$BI$21, "Not found", 0),"Missing")</f>
        <v>0</v>
      </c>
      <c r="U39" s="5" cm="1">
        <f t="array" ref="U39">_xlfn.SWITCH(F39,"R",_xlfn.XLOOKUP(E39&amp;"|"&amp;B39,
        Calculate_cap_emi_sens!$I$14:$I$21&amp;"|"&amp;Calculate_cap_emi_sens!$L$14:$L$21,
        Calculate_cap_emi_sens!$AX$14:$AX$21, "Not found", 0),"Rb",_xlfn.XLOOKUP(E39&amp;"|"&amp;B39,
        Calculate_cap_emi_sens!$I$14:$I$21&amp;"|"&amp;Calculate_cap_emi_sens!$L$14:$L$21,
        Calculate_cap_emi_sens!$AZ$14:$AZ$21, "Not found", 0),"Rl",_xlfn.XLOOKUP(E39&amp;"|"&amp;B39,
        Calculate_cap_emi_sens!$I$14:$I$21&amp;"|"&amp;Calculate_cap_emi_sens!$L$14:$L$21,
        Calculate_cap_emi_sens!$BA$14:$BA$21, "Not found", 0),"HP",_xlfn.XLOOKUP(E39&amp;"|"&amp;B39,
        Calculate_cap_emi_sens!$I$14:$I$21&amp;"|"&amp;Calculate_cap_emi_sens!$L$14:$L$21,
        Calculate_cap_emi_sens!$AY$14:$AY$21, "Not found", 0),"HPl",_xlfn.XLOOKUP(E39&amp;"|"&amp;B39,
        Calculate_cap_emi_sens!$I$14:$I$21&amp;"|"&amp;Calculate_cap_emi_sens!$L$14:$L$21,
        Calculate_cap_emi_sens!$BB$14:$BB$21, "Not found", 0),"Missing")</f>
        <v>44.331785755438688</v>
      </c>
      <c r="V39" s="5" cm="1">
        <f t="array" ref="V39">_xlfn.SWITCH(F39,"R",_xlfn.XLOOKUP(E39&amp;"|"&amp;B39,
        Calculate_cap_emi_sens!$I$14:$I$21&amp;"|"&amp;Calculate_cap_emi_sens!$L$14:$L$21,
        Calculate_cap_emi_sens!$BE$14:$BE$21, "Not found", 0),"Rb",_xlfn.XLOOKUP(E39&amp;"|"&amp;B39,
        Calculate_cap_emi_sens!$I$14:$I$21&amp;"|"&amp;Calculate_cap_emi_sens!$L$14:$L$21,
        Calculate_cap_emi_sens!$BG$14:$BG$21, "Not found", 0),"Rl",_xlfn.XLOOKUP(E39&amp;"|"&amp;B39,
        Calculate_cap_emi_sens!$I$14:$I$21&amp;"|"&amp;Calculate_cap_emi_sens!$L$14:$L$21,
        Calculate_cap_emi_sens!$BH$14:$BH$21, "Not found", 0),"HP",_xlfn.XLOOKUP(E39&amp;"|"&amp;B39,
        Calculate_cap_emi_sens!$I$14:$I$21&amp;"|"&amp;Calculate_cap_emi_sens!$L$14:$L$21,
        Calculate_cap_emi_sens!$BF$14:$BF$21, "Not found", 0),"HPl",_xlfn.XLOOKUP(E39&amp;"|"&amp;B39,
        Calculate_cap_emi_sens!$I$14:$I$21&amp;"|"&amp;Calculate_cap_emi_sens!$L$14:$L$21,
        Calculate_cap_emi_sens!$BI$14:$BI$21, "Not found", 0),"Missing")</f>
        <v>0</v>
      </c>
    </row>
    <row r="40" spans="1:22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Calculate_cap_emi_sens!$I$14:$I$21&amp;"|"&amp;Calculate_cap_emi_sens!$L$14:$L$21,
        Calculate_cap_emi_sens!$W$14:$W$21, "Not found", 0),"Rb",_xlfn.XLOOKUP(E40&amp;"|"&amp;B40,
        Calculate_cap_emi_sens!$I$14:$I$21&amp;"|"&amp;Calculate_cap_emi_sens!$L$14:$L$21,
        Calculate_cap_emi_sens!$Y$14:$Y$21, "Not found", 0),"Rl",_xlfn.XLOOKUP(E40&amp;"|"&amp;B40,
        Calculate_cap_emi_sens!$I$14:$I$21&amp;"|"&amp;Calculate_cap_emi_sens!$L$14:$L$21,
        Calculate_cap_emi_sens!$Z$14:$Z$21, "Not found", 0),0)</f>
        <v>4.5</v>
      </c>
      <c r="J40" s="5"/>
      <c r="K40" s="5"/>
      <c r="L40" s="5" cm="1">
        <f t="array" ref="L40">_xlfn.SWITCH(F40,"R",_xlfn.XLOOKUP(E40&amp;"|"&amp;B40,
        Calculate_cap_emi_sens!$I$14:$I$21&amp;"|"&amp;Calculate_cap_emi_sens!$L$14:$L$21,
        Calculate_cap_emi_sens!$AC$14:$AC$21, "Not found", 0),"Rb",_xlfn.XLOOKUP(E40&amp;"|"&amp;B40,
        Calculate_cap_emi_sens!$I$14:$I$21&amp;"|"&amp;Calculate_cap_emi_sens!$L$14:$L$21,
        Calculate_cap_emi_sens!$AE$14:$AE$21, "Not found", 0),"Rl",_xlfn.XLOOKUP(E40&amp;"|"&amp;B40,
        Calculate_cap_emi_sens!$I$14:$I$21&amp;"|"&amp;Calculate_cap_emi_sens!$L$14:$L$21,
        Calculate_cap_emi_sens!$AF$14:$AF$21, "Not found", 0),"HP",_xlfn.XLOOKUP(E40&amp;"|"&amp;B40,
        Calculate_cap_emi_sens!$I$14:$I$21&amp;"|"&amp;Calculate_cap_emi_sens!$L$14:$L$21,
        Calculate_cap_emi_sens!$AD$14:$AD$21, "Not found", 0),"HPl",_xlfn.XLOOKUP(E40&amp;"|"&amp;B40,
        Calculate_cap_emi_sens!$I$14:$I$21&amp;"|"&amp;Calculate_cap_emi_sens!$L$14:$L$21,
        Calculate_cap_emi_sens!$AG$14:$AG$21, "Not found", 0),"Missing")</f>
        <v>468.83599483590865</v>
      </c>
      <c r="M40" s="5"/>
      <c r="N40" s="5"/>
      <c r="O40" s="5"/>
      <c r="P40" s="5"/>
      <c r="Q40" s="5" cm="1">
        <f t="array" ref="Q40">_xlfn.SWITCH(F40,"R",_xlfn.XLOOKUP(E40&amp;"|"&amp;B40,
        Calculate_cap_emi_sens!$I$14:$I$21&amp;"|"&amp;Calculate_cap_emi_sens!$L$14:$L$21,
        Calculate_cap_emi_sens!$AJ$14:$AJ$21, "Not found", 0),"Rb",_xlfn.XLOOKUP(E40&amp;"|"&amp;B40,
        Calculate_cap_emi_sens!$I$14:$I$21&amp;"|"&amp;Calculate_cap_emi_sens!$L$14:$L$21,
        Calculate_cap_emi_sens!$AL$14:$AL$21, "Not found", 0),"Rl",_xlfn.XLOOKUP(E40&amp;"|"&amp;B40,
        Calculate_cap_emi_sens!$I$14:$I$21&amp;"|"&amp;Calculate_cap_emi_sens!$L$14:$L$21,
        Calculate_cap_emi_sens!$AM$14:$AM$21, "Not found", 0),"HP",_xlfn.XLOOKUP(E40&amp;"|"&amp;B40,
        Calculate_cap_emi_sens!$I$14:$I$21&amp;"|"&amp;Calculate_cap_emi_sens!$L$14:$L$21,
        Calculate_cap_emi_sens!$AK$14:$AK$21, "Not found", 0),"HPl",_xlfn.XLOOKUP(E40&amp;"|"&amp;B40,
        Calculate_cap_emi_sens!$I$14:$I$21&amp;"|"&amp;Calculate_cap_emi_sens!$L$14:$L$21,
        Calculate_cap_emi_sens!$AN$14:$AN$21, "Not found", 0),"Missing")</f>
        <v>20.20015043587059</v>
      </c>
      <c r="R40" s="5" cm="1">
        <f t="array" ref="R40">_xlfn.SWITCH(F40,"R",_xlfn.XLOOKUP(E40&amp;"|"&amp;B40,
        Calculate_cap_emi_sens!$I$14:$I$21&amp;"|"&amp;Calculate_cap_emi_sens!$L$14:$L$21,
        Calculate_cap_emi_sens!$AQ$14:$AQ$21, "Not found", 0),"Rb",_xlfn.XLOOKUP(E40&amp;"|"&amp;B40,
        Calculate_cap_emi_sens!$I$14:$I$21&amp;"|"&amp;Calculate_cap_emi_sens!$L$14:$L$21,
        Calculate_cap_emi_sens!$AS$14:$AS$21, "Not found", 0),"Rl",_xlfn.XLOOKUP(E40&amp;"|"&amp;B40,
        Calculate_cap_emi_sens!$I$14:$I$21&amp;"|"&amp;Calculate_cap_emi_sens!$L$14:$L$21,
        Calculate_cap_emi_sens!$AT$14:$AT$21, "Not found", 0),"HP",_xlfn.XLOOKUP(E40&amp;"|"&amp;B40,
        Calculate_cap_emi_sens!$I$14:$I$21&amp;"|"&amp;Calculate_cap_emi_sens!$L$14:$L$21,
        Calculate_cap_emi_sens!$AR$14:$AR$21, "Not found", 0),"HPl",_xlfn.XLOOKUP(E40&amp;"|"&amp;B40,
        Calculate_cap_emi_sens!$I$14:$I$21&amp;"|"&amp;Calculate_cap_emi_sens!$L$14:$L$21,
        Calculate_cap_emi_sens!$AU$14:$AU$21, "Not found", 0),"Missing")</f>
        <v>2.2297856066399797</v>
      </c>
      <c r="S40" s="5" cm="1">
        <f t="array" ref="S40">_xlfn.SWITCH(F40,"R",_xlfn.XLOOKUP(E40&amp;"|"&amp;B40,
        Calculate_cap_emi_sens!$I$14:$I$21&amp;"|"&amp;Calculate_cap_emi_sens!$L$14:$L$21,
        Calculate_cap_emi_sens!$AX$14:$AX$21, "Not found", 0),"Rb",_xlfn.XLOOKUP(E40&amp;"|"&amp;B40,
        Calculate_cap_emi_sens!$I$14:$I$21&amp;"|"&amp;Calculate_cap_emi_sens!$L$14:$L$21,
        Calculate_cap_emi_sens!$AZ$14:$AZ$21, "Not found", 0),"Rl",_xlfn.XLOOKUP(E40&amp;"|"&amp;B40,
        Calculate_cap_emi_sens!$I$14:$I$21&amp;"|"&amp;Calculate_cap_emi_sens!$L$14:$L$21,
        Calculate_cap_emi_sens!$BA$14:$BA$21, "Not found", 0),"HP",_xlfn.XLOOKUP(E40&amp;"|"&amp;B40,
        Calculate_cap_emi_sens!$I$14:$I$21&amp;"|"&amp;Calculate_cap_emi_sens!$L$14:$L$21,
        Calculate_cap_emi_sens!$AY$14:$AY$21, "Not found", 0),"HPl",_xlfn.XLOOKUP(E40&amp;"|"&amp;B40,
        Calculate_cap_emi_sens!$I$14:$I$21&amp;"|"&amp;Calculate_cap_emi_sens!$L$14:$L$21,
        Calculate_cap_emi_sens!$BB$14:$BB$21, "Not found", 0),"Missing")</f>
        <v>23.931101355524099</v>
      </c>
      <c r="T40" s="5" cm="1">
        <f t="array" ref="T40">_xlfn.SWITCH(F40,"R",_xlfn.XLOOKUP(E40&amp;"|"&amp;B40,
        Calculate_cap_emi_sens!$I$14:$I$21&amp;"|"&amp;Calculate_cap_emi_sens!$L$14:$L$21,
        Calculate_cap_emi_sens!$BE$14:$BE$21, "Not found", 0),"Rb",_xlfn.XLOOKUP(E40&amp;"|"&amp;B40,
        Calculate_cap_emi_sens!$I$14:$I$21&amp;"|"&amp;Calculate_cap_emi_sens!$L$14:$L$21,
        Calculate_cap_emi_sens!$BG$14:$BG$21, "Not found", 0),"Rl",_xlfn.XLOOKUP(E40&amp;"|"&amp;B40,
        Calculate_cap_emi_sens!$I$14:$I$21&amp;"|"&amp;Calculate_cap_emi_sens!$L$14:$L$21,
        Calculate_cap_emi_sens!$BH$14:$BH$21, "Not found", 0),"HP",_xlfn.XLOOKUP(E40&amp;"|"&amp;B40,
        Calculate_cap_emi_sens!$I$14:$I$21&amp;"|"&amp;Calculate_cap_emi_sens!$L$14:$L$21,
        Calculate_cap_emi_sens!$BF$14:$BF$21, "Not found", 0),"HPl",_xlfn.XLOOKUP(E40&amp;"|"&amp;B40,
        Calculate_cap_emi_sens!$I$14:$I$21&amp;"|"&amp;Calculate_cap_emi_sens!$L$14:$L$21,
        Calculate_cap_emi_sens!$BI$14:$BI$21, "Not found", 0),"Missing")</f>
        <v>0</v>
      </c>
      <c r="U40" s="5" cm="1">
        <f t="array" ref="U40">_xlfn.SWITCH(F40,"R",_xlfn.XLOOKUP(E40&amp;"|"&amp;B40,
        Calculate_cap_emi_sens!$I$14:$I$21&amp;"|"&amp;Calculate_cap_emi_sens!$L$14:$L$21,
        Calculate_cap_emi_sens!$AX$14:$AX$21, "Not found", 0),"Rb",_xlfn.XLOOKUP(E40&amp;"|"&amp;B40,
        Calculate_cap_emi_sens!$I$14:$I$21&amp;"|"&amp;Calculate_cap_emi_sens!$L$14:$L$21,
        Calculate_cap_emi_sens!$AZ$14:$AZ$21, "Not found", 0),"Rl",_xlfn.XLOOKUP(E40&amp;"|"&amp;B40,
        Calculate_cap_emi_sens!$I$14:$I$21&amp;"|"&amp;Calculate_cap_emi_sens!$L$14:$L$21,
        Calculate_cap_emi_sens!$BA$14:$BA$21, "Not found", 0),"HP",_xlfn.XLOOKUP(E40&amp;"|"&amp;B40,
        Calculate_cap_emi_sens!$I$14:$I$21&amp;"|"&amp;Calculate_cap_emi_sens!$L$14:$L$21,
        Calculate_cap_emi_sens!$AY$14:$AY$21, "Not found", 0),"HPl",_xlfn.XLOOKUP(E40&amp;"|"&amp;B40,
        Calculate_cap_emi_sens!$I$14:$I$21&amp;"|"&amp;Calculate_cap_emi_sens!$L$14:$L$21,
        Calculate_cap_emi_sens!$BB$14:$BB$21, "Not found", 0),"Missing")</f>
        <v>23.931101355524099</v>
      </c>
      <c r="V40" s="5" cm="1">
        <f t="array" ref="V40">_xlfn.SWITCH(F40,"R",_xlfn.XLOOKUP(E40&amp;"|"&amp;B40,
        Calculate_cap_emi_sens!$I$14:$I$21&amp;"|"&amp;Calculate_cap_emi_sens!$L$14:$L$21,
        Calculate_cap_emi_sens!$BE$14:$BE$21, "Not found", 0),"Rb",_xlfn.XLOOKUP(E40&amp;"|"&amp;B40,
        Calculate_cap_emi_sens!$I$14:$I$21&amp;"|"&amp;Calculate_cap_emi_sens!$L$14:$L$21,
        Calculate_cap_emi_sens!$BG$14:$BG$21, "Not found", 0),"Rl",_xlfn.XLOOKUP(E40&amp;"|"&amp;B40,
        Calculate_cap_emi_sens!$I$14:$I$21&amp;"|"&amp;Calculate_cap_emi_sens!$L$14:$L$21,
        Calculate_cap_emi_sens!$BH$14:$BH$21, "Not found", 0),"HP",_xlfn.XLOOKUP(E40&amp;"|"&amp;B40,
        Calculate_cap_emi_sens!$I$14:$I$21&amp;"|"&amp;Calculate_cap_emi_sens!$L$14:$L$21,
        Calculate_cap_emi_sens!$BF$14:$BF$21, "Not found", 0),"HPl",_xlfn.XLOOKUP(E40&amp;"|"&amp;B40,
        Calculate_cap_emi_sens!$I$14:$I$21&amp;"|"&amp;Calculate_cap_emi_sens!$L$14:$L$21,
        Calculate_cap_emi_sens!$BI$14:$BI$21, "Not found", 0),"Missing")</f>
        <v>0</v>
      </c>
    </row>
    <row r="41" spans="1:22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Calculate_cap_emi_sens!$I$14:$I$21&amp;"|"&amp;Calculate_cap_emi_sens!$L$14:$L$21,
        Calculate_cap_emi_sens!$W$14:$W$21, "Not found", 0),"Rb",_xlfn.XLOOKUP(E41&amp;"|"&amp;B41,
        Calculate_cap_emi_sens!$I$14:$I$21&amp;"|"&amp;Calculate_cap_emi_sens!$L$14:$L$21,
        Calculate_cap_emi_sens!$Y$14:$Y$21, "Not found", 0),"Rl",_xlfn.XLOOKUP(E41&amp;"|"&amp;B41,
        Calculate_cap_emi_sens!$I$14:$I$21&amp;"|"&amp;Calculate_cap_emi_sens!$L$14:$L$21,
        Calculate_cap_emi_sens!$Z$14:$Z$21, "Not found", 0),0)</f>
        <v>4.5</v>
      </c>
      <c r="J41" s="5"/>
      <c r="K41" s="5"/>
      <c r="L41" s="5" cm="1">
        <f t="array" ref="L41">_xlfn.SWITCH(F41,"R",_xlfn.XLOOKUP(E41&amp;"|"&amp;B41,
        Calculate_cap_emi_sens!$I$14:$I$21&amp;"|"&amp;Calculate_cap_emi_sens!$L$14:$L$21,
        Calculate_cap_emi_sens!$AC$14:$AC$21, "Not found", 0),"Rb",_xlfn.XLOOKUP(E41&amp;"|"&amp;B41,
        Calculate_cap_emi_sens!$I$14:$I$21&amp;"|"&amp;Calculate_cap_emi_sens!$L$14:$L$21,
        Calculate_cap_emi_sens!$AE$14:$AE$21, "Not found", 0),"Rl",_xlfn.XLOOKUP(E41&amp;"|"&amp;B41,
        Calculate_cap_emi_sens!$I$14:$I$21&amp;"|"&amp;Calculate_cap_emi_sens!$L$14:$L$21,
        Calculate_cap_emi_sens!$AF$14:$AF$21, "Not found", 0),"HP",_xlfn.XLOOKUP(E41&amp;"|"&amp;B41,
        Calculate_cap_emi_sens!$I$14:$I$21&amp;"|"&amp;Calculate_cap_emi_sens!$L$14:$L$21,
        Calculate_cap_emi_sens!$AD$14:$AD$21, "Not found", 0),"HPl",_xlfn.XLOOKUP(E41&amp;"|"&amp;B41,
        Calculate_cap_emi_sens!$I$14:$I$21&amp;"|"&amp;Calculate_cap_emi_sens!$L$14:$L$21,
        Calculate_cap_emi_sens!$AG$14:$AG$21, "Not found", 0),"Missing")</f>
        <v>468.83599483590865</v>
      </c>
      <c r="M41" s="5"/>
      <c r="N41" s="5"/>
      <c r="O41" s="5"/>
      <c r="P41" s="5"/>
      <c r="Q41" s="5" cm="1">
        <f t="array" ref="Q41">_xlfn.SWITCH(F41,"R",_xlfn.XLOOKUP(E41&amp;"|"&amp;B41,
        Calculate_cap_emi_sens!$I$14:$I$21&amp;"|"&amp;Calculate_cap_emi_sens!$L$14:$L$21,
        Calculate_cap_emi_sens!$AJ$14:$AJ$21, "Not found", 0),"Rb",_xlfn.XLOOKUP(E41&amp;"|"&amp;B41,
        Calculate_cap_emi_sens!$I$14:$I$21&amp;"|"&amp;Calculate_cap_emi_sens!$L$14:$L$21,
        Calculate_cap_emi_sens!$AL$14:$AL$21, "Not found", 0),"Rl",_xlfn.XLOOKUP(E41&amp;"|"&amp;B41,
        Calculate_cap_emi_sens!$I$14:$I$21&amp;"|"&amp;Calculate_cap_emi_sens!$L$14:$L$21,
        Calculate_cap_emi_sens!$AM$14:$AM$21, "Not found", 0),"HP",_xlfn.XLOOKUP(E41&amp;"|"&amp;B41,
        Calculate_cap_emi_sens!$I$14:$I$21&amp;"|"&amp;Calculate_cap_emi_sens!$L$14:$L$21,
        Calculate_cap_emi_sens!$AK$14:$AK$21, "Not found", 0),"HPl",_xlfn.XLOOKUP(E41&amp;"|"&amp;B41,
        Calculate_cap_emi_sens!$I$14:$I$21&amp;"|"&amp;Calculate_cap_emi_sens!$L$14:$L$21,
        Calculate_cap_emi_sens!$AN$14:$AN$21, "Not found", 0),"Missing")</f>
        <v>20.20015043587059</v>
      </c>
      <c r="R41" s="5" cm="1">
        <f t="array" ref="R41">_xlfn.SWITCH(F41,"R",_xlfn.XLOOKUP(E41&amp;"|"&amp;B41,
        Calculate_cap_emi_sens!$I$14:$I$21&amp;"|"&amp;Calculate_cap_emi_sens!$L$14:$L$21,
        Calculate_cap_emi_sens!$AQ$14:$AQ$21, "Not found", 0),"Rb",_xlfn.XLOOKUP(E41&amp;"|"&amp;B41,
        Calculate_cap_emi_sens!$I$14:$I$21&amp;"|"&amp;Calculate_cap_emi_sens!$L$14:$L$21,
        Calculate_cap_emi_sens!$AS$14:$AS$21, "Not found", 0),"Rl",_xlfn.XLOOKUP(E41&amp;"|"&amp;B41,
        Calculate_cap_emi_sens!$I$14:$I$21&amp;"|"&amp;Calculate_cap_emi_sens!$L$14:$L$21,
        Calculate_cap_emi_sens!$AT$14:$AT$21, "Not found", 0),"HP",_xlfn.XLOOKUP(E41&amp;"|"&amp;B41,
        Calculate_cap_emi_sens!$I$14:$I$21&amp;"|"&amp;Calculate_cap_emi_sens!$L$14:$L$21,
        Calculate_cap_emi_sens!$AR$14:$AR$21, "Not found", 0),"HPl",_xlfn.XLOOKUP(E41&amp;"|"&amp;B41,
        Calculate_cap_emi_sens!$I$14:$I$21&amp;"|"&amp;Calculate_cap_emi_sens!$L$14:$L$21,
        Calculate_cap_emi_sens!$AU$14:$AU$21, "Not found", 0),"Missing")</f>
        <v>2.2297856066399797</v>
      </c>
      <c r="S41" s="5" cm="1">
        <f t="array" ref="S41">_xlfn.SWITCH(F41,"R",_xlfn.XLOOKUP(E41&amp;"|"&amp;B41,
        Calculate_cap_emi_sens!$I$14:$I$21&amp;"|"&amp;Calculate_cap_emi_sens!$L$14:$L$21,
        Calculate_cap_emi_sens!$AX$14:$AX$21, "Not found", 0),"Rb",_xlfn.XLOOKUP(E41&amp;"|"&amp;B41,
        Calculate_cap_emi_sens!$I$14:$I$21&amp;"|"&amp;Calculate_cap_emi_sens!$L$14:$L$21,
        Calculate_cap_emi_sens!$AZ$14:$AZ$21, "Not found", 0),"Rl",_xlfn.XLOOKUP(E41&amp;"|"&amp;B41,
        Calculate_cap_emi_sens!$I$14:$I$21&amp;"|"&amp;Calculate_cap_emi_sens!$L$14:$L$21,
        Calculate_cap_emi_sens!$BA$14:$BA$21, "Not found", 0),"HP",_xlfn.XLOOKUP(E41&amp;"|"&amp;B41,
        Calculate_cap_emi_sens!$I$14:$I$21&amp;"|"&amp;Calculate_cap_emi_sens!$L$14:$L$21,
        Calculate_cap_emi_sens!$AY$14:$AY$21, "Not found", 0),"HPl",_xlfn.XLOOKUP(E41&amp;"|"&amp;B41,
        Calculate_cap_emi_sens!$I$14:$I$21&amp;"|"&amp;Calculate_cap_emi_sens!$L$14:$L$21,
        Calculate_cap_emi_sens!$BB$14:$BB$21, "Not found", 0),"Missing")</f>
        <v>23.931101355524099</v>
      </c>
      <c r="T41" s="5" cm="1">
        <f t="array" ref="T41">_xlfn.SWITCH(F41,"R",_xlfn.XLOOKUP(E41&amp;"|"&amp;B41,
        Calculate_cap_emi_sens!$I$14:$I$21&amp;"|"&amp;Calculate_cap_emi_sens!$L$14:$L$21,
        Calculate_cap_emi_sens!$BE$14:$BE$21, "Not found", 0),"Rb",_xlfn.XLOOKUP(E41&amp;"|"&amp;B41,
        Calculate_cap_emi_sens!$I$14:$I$21&amp;"|"&amp;Calculate_cap_emi_sens!$L$14:$L$21,
        Calculate_cap_emi_sens!$BG$14:$BG$21, "Not found", 0),"Rl",_xlfn.XLOOKUP(E41&amp;"|"&amp;B41,
        Calculate_cap_emi_sens!$I$14:$I$21&amp;"|"&amp;Calculate_cap_emi_sens!$L$14:$L$21,
        Calculate_cap_emi_sens!$BH$14:$BH$21, "Not found", 0),"HP",_xlfn.XLOOKUP(E41&amp;"|"&amp;B41,
        Calculate_cap_emi_sens!$I$14:$I$21&amp;"|"&amp;Calculate_cap_emi_sens!$L$14:$L$21,
        Calculate_cap_emi_sens!$BF$14:$BF$21, "Not found", 0),"HPl",_xlfn.XLOOKUP(E41&amp;"|"&amp;B41,
        Calculate_cap_emi_sens!$I$14:$I$21&amp;"|"&amp;Calculate_cap_emi_sens!$L$14:$L$21,
        Calculate_cap_emi_sens!$BI$14:$BI$21, "Not found", 0),"Missing")</f>
        <v>0</v>
      </c>
      <c r="U41" s="5" cm="1">
        <f t="array" ref="U41">_xlfn.SWITCH(F41,"R",_xlfn.XLOOKUP(E41&amp;"|"&amp;B41,
        Calculate_cap_emi_sens!$I$14:$I$21&amp;"|"&amp;Calculate_cap_emi_sens!$L$14:$L$21,
        Calculate_cap_emi_sens!$AX$14:$AX$21, "Not found", 0),"Rb",_xlfn.XLOOKUP(E41&amp;"|"&amp;B41,
        Calculate_cap_emi_sens!$I$14:$I$21&amp;"|"&amp;Calculate_cap_emi_sens!$L$14:$L$21,
        Calculate_cap_emi_sens!$AZ$14:$AZ$21, "Not found", 0),"Rl",_xlfn.XLOOKUP(E41&amp;"|"&amp;B41,
        Calculate_cap_emi_sens!$I$14:$I$21&amp;"|"&amp;Calculate_cap_emi_sens!$L$14:$L$21,
        Calculate_cap_emi_sens!$BA$14:$BA$21, "Not found", 0),"HP",_xlfn.XLOOKUP(E41&amp;"|"&amp;B41,
        Calculate_cap_emi_sens!$I$14:$I$21&amp;"|"&amp;Calculate_cap_emi_sens!$L$14:$L$21,
        Calculate_cap_emi_sens!$AY$14:$AY$21, "Not found", 0),"HPl",_xlfn.XLOOKUP(E41&amp;"|"&amp;B41,
        Calculate_cap_emi_sens!$I$14:$I$21&amp;"|"&amp;Calculate_cap_emi_sens!$L$14:$L$21,
        Calculate_cap_emi_sens!$BB$14:$BB$21, "Not found", 0),"Missing")</f>
        <v>23.931101355524099</v>
      </c>
      <c r="V41" s="5" cm="1">
        <f t="array" ref="V41">_xlfn.SWITCH(F41,"R",_xlfn.XLOOKUP(E41&amp;"|"&amp;B41,
        Calculate_cap_emi_sens!$I$14:$I$21&amp;"|"&amp;Calculate_cap_emi_sens!$L$14:$L$21,
        Calculate_cap_emi_sens!$BE$14:$BE$21, "Not found", 0),"Rb",_xlfn.XLOOKUP(E41&amp;"|"&amp;B41,
        Calculate_cap_emi_sens!$I$14:$I$21&amp;"|"&amp;Calculate_cap_emi_sens!$L$14:$L$21,
        Calculate_cap_emi_sens!$BG$14:$BG$21, "Not found", 0),"Rl",_xlfn.XLOOKUP(E41&amp;"|"&amp;B41,
        Calculate_cap_emi_sens!$I$14:$I$21&amp;"|"&amp;Calculate_cap_emi_sens!$L$14:$L$21,
        Calculate_cap_emi_sens!$BH$14:$BH$21, "Not found", 0),"HP",_xlfn.XLOOKUP(E41&amp;"|"&amp;B41,
        Calculate_cap_emi_sens!$I$14:$I$21&amp;"|"&amp;Calculate_cap_emi_sens!$L$14:$L$21,
        Calculate_cap_emi_sens!$BF$14:$BF$21, "Not found", 0),"HPl",_xlfn.XLOOKUP(E41&amp;"|"&amp;B41,
        Calculate_cap_emi_sens!$I$14:$I$21&amp;"|"&amp;Calculate_cap_emi_sens!$L$14:$L$21,
        Calculate_cap_emi_sens!$BI$14:$BI$21, "Not found", 0),"Missing")</f>
        <v>0</v>
      </c>
    </row>
    <row r="42" spans="1:22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Calculate_cap_emi_sens!$I$14:$I$21&amp;"|"&amp;Calculate_cap_emi_sens!$L$14:$L$21,
        Calculate_cap_emi_sens!$W$14:$W$21, "Not found", 0),"Rb",_xlfn.XLOOKUP(E42&amp;"|"&amp;B42,
        Calculate_cap_emi_sens!$I$14:$I$21&amp;"|"&amp;Calculate_cap_emi_sens!$L$14:$L$21,
        Calculate_cap_emi_sens!$Y$14:$Y$21, "Not found", 0),"Rl",_xlfn.XLOOKUP(E42&amp;"|"&amp;B42,
        Calculate_cap_emi_sens!$I$14:$I$21&amp;"|"&amp;Calculate_cap_emi_sens!$L$14:$L$21,
        Calculate_cap_emi_sens!$Z$14:$Z$21, "Not found", 0),0)</f>
        <v>8.5</v>
      </c>
      <c r="J42" s="5"/>
      <c r="K42" s="5"/>
      <c r="L42" s="5" cm="1">
        <f t="array" ref="L42">_xlfn.SWITCH(F42,"R",_xlfn.XLOOKUP(E42&amp;"|"&amp;B42,
        Calculate_cap_emi_sens!$I$14:$I$21&amp;"|"&amp;Calculate_cap_emi_sens!$L$14:$L$21,
        Calculate_cap_emi_sens!$AC$14:$AC$21, "Not found", 0),"Rb",_xlfn.XLOOKUP(E42&amp;"|"&amp;B42,
        Calculate_cap_emi_sens!$I$14:$I$21&amp;"|"&amp;Calculate_cap_emi_sens!$L$14:$L$21,
        Calculate_cap_emi_sens!$AE$14:$AE$21, "Not found", 0),"Rl",_xlfn.XLOOKUP(E42&amp;"|"&amp;B42,
        Calculate_cap_emi_sens!$I$14:$I$21&amp;"|"&amp;Calculate_cap_emi_sens!$L$14:$L$21,
        Calculate_cap_emi_sens!$AF$14:$AF$21, "Not found", 0),"HP",_xlfn.XLOOKUP(E42&amp;"|"&amp;B42,
        Calculate_cap_emi_sens!$I$14:$I$21&amp;"|"&amp;Calculate_cap_emi_sens!$L$14:$L$21,
        Calculate_cap_emi_sens!$AD$14:$AD$21, "Not found", 0),"HPl",_xlfn.XLOOKUP(E42&amp;"|"&amp;B42,
        Calculate_cap_emi_sens!$I$14:$I$21&amp;"|"&amp;Calculate_cap_emi_sens!$L$14:$L$21,
        Calculate_cap_emi_sens!$AG$14:$AG$21, "Not found", 0),"Missing")</f>
        <v>833.33892308584609</v>
      </c>
      <c r="M42" s="5"/>
      <c r="N42" s="5"/>
      <c r="O42" s="5"/>
      <c r="P42" s="5"/>
      <c r="Q42" s="5" cm="1">
        <f t="array" ref="Q42">_xlfn.SWITCH(F42,"R",_xlfn.XLOOKUP(E42&amp;"|"&amp;B42,
        Calculate_cap_emi_sens!$I$14:$I$21&amp;"|"&amp;Calculate_cap_emi_sens!$L$14:$L$21,
        Calculate_cap_emi_sens!$AJ$14:$AJ$21, "Not found", 0),"Rb",_xlfn.XLOOKUP(E42&amp;"|"&amp;B42,
        Calculate_cap_emi_sens!$I$14:$I$21&amp;"|"&amp;Calculate_cap_emi_sens!$L$14:$L$21,
        Calculate_cap_emi_sens!$AL$14:$AL$21, "Not found", 0),"Rl",_xlfn.XLOOKUP(E42&amp;"|"&amp;B42,
        Calculate_cap_emi_sens!$I$14:$I$21&amp;"|"&amp;Calculate_cap_emi_sens!$L$14:$L$21,
        Calculate_cap_emi_sens!$AM$14:$AM$21, "Not found", 0),"HP",_xlfn.XLOOKUP(E42&amp;"|"&amp;B42,
        Calculate_cap_emi_sens!$I$14:$I$21&amp;"|"&amp;Calculate_cap_emi_sens!$L$14:$L$21,
        Calculate_cap_emi_sens!$AK$14:$AK$21, "Not found", 0),"HPl",_xlfn.XLOOKUP(E42&amp;"|"&amp;B42,
        Calculate_cap_emi_sens!$I$14:$I$21&amp;"|"&amp;Calculate_cap_emi_sens!$L$14:$L$21,
        Calculate_cap_emi_sens!$AN$14:$AN$21, "Not found", 0),"Missing")</f>
        <v>36.670729556011764</v>
      </c>
      <c r="R42" s="5" cm="1">
        <f t="array" ref="R42">_xlfn.SWITCH(F42,"R",_xlfn.XLOOKUP(E42&amp;"|"&amp;B42,
        Calculate_cap_emi_sens!$I$14:$I$21&amp;"|"&amp;Calculate_cap_emi_sens!$L$14:$L$21,
        Calculate_cap_emi_sens!$AQ$14:$AQ$21, "Not found", 0),"Rb",_xlfn.XLOOKUP(E42&amp;"|"&amp;B42,
        Calculate_cap_emi_sens!$I$14:$I$21&amp;"|"&amp;Calculate_cap_emi_sens!$L$14:$L$21,
        Calculate_cap_emi_sens!$AS$14:$AS$21, "Not found", 0),"Rl",_xlfn.XLOOKUP(E42&amp;"|"&amp;B42,
        Calculate_cap_emi_sens!$I$14:$I$21&amp;"|"&amp;Calculate_cap_emi_sens!$L$14:$L$21,
        Calculate_cap_emi_sens!$AT$14:$AT$21, "Not found", 0),"HP",_xlfn.XLOOKUP(E42&amp;"|"&amp;B42,
        Calculate_cap_emi_sens!$I$14:$I$21&amp;"|"&amp;Calculate_cap_emi_sens!$L$14:$L$21,
        Calculate_cap_emi_sens!$AR$14:$AR$21, "Not found", 0),"HPl",_xlfn.XLOOKUP(E42&amp;"|"&amp;B42,
        Calculate_cap_emi_sens!$I$14:$I$21&amp;"|"&amp;Calculate_cap_emi_sens!$L$14:$L$21,
        Calculate_cap_emi_sens!$AU$14:$AU$21, "Not found", 0),"Missing")</f>
        <v>3.8352547275661237</v>
      </c>
      <c r="S42" s="5" cm="1">
        <f t="array" ref="S42">_xlfn.SWITCH(F42,"R",_xlfn.XLOOKUP(E42&amp;"|"&amp;B42,
        Calculate_cap_emi_sens!$I$14:$I$21&amp;"|"&amp;Calculate_cap_emi_sens!$L$14:$L$21,
        Calculate_cap_emi_sens!$AX$14:$AX$21, "Not found", 0),"Rb",_xlfn.XLOOKUP(E42&amp;"|"&amp;B42,
        Calculate_cap_emi_sens!$I$14:$I$21&amp;"|"&amp;Calculate_cap_emi_sens!$L$14:$L$21,
        Calculate_cap_emi_sens!$AZ$14:$AZ$21, "Not found", 0),"Rl",_xlfn.XLOOKUP(E42&amp;"|"&amp;B42,
        Calculate_cap_emi_sens!$I$14:$I$21&amp;"|"&amp;Calculate_cap_emi_sens!$L$14:$L$21,
        Calculate_cap_emi_sens!$BA$14:$BA$21, "Not found", 0),"HP",_xlfn.XLOOKUP(E42&amp;"|"&amp;B42,
        Calculate_cap_emi_sens!$I$14:$I$21&amp;"|"&amp;Calculate_cap_emi_sens!$L$14:$L$21,
        Calculate_cap_emi_sens!$AY$14:$AY$21, "Not found", 0),"HPl",_xlfn.XLOOKUP(E42&amp;"|"&amp;B42,
        Calculate_cap_emi_sens!$I$14:$I$21&amp;"|"&amp;Calculate_cap_emi_sens!$L$14:$L$21,
        Calculate_cap_emi_sens!$BB$14:$BB$21, "Not found", 0),"Missing")</f>
        <v>43.415585881483011</v>
      </c>
      <c r="T42" s="5" cm="1">
        <f t="array" ref="T42">_xlfn.SWITCH(F42,"R",_xlfn.XLOOKUP(E42&amp;"|"&amp;B42,
        Calculate_cap_emi_sens!$I$14:$I$21&amp;"|"&amp;Calculate_cap_emi_sens!$L$14:$L$21,
        Calculate_cap_emi_sens!$BE$14:$BE$21, "Not found", 0),"Rb",_xlfn.XLOOKUP(E42&amp;"|"&amp;B42,
        Calculate_cap_emi_sens!$I$14:$I$21&amp;"|"&amp;Calculate_cap_emi_sens!$L$14:$L$21,
        Calculate_cap_emi_sens!$BG$14:$BG$21, "Not found", 0),"Rl",_xlfn.XLOOKUP(E42&amp;"|"&amp;B42,
        Calculate_cap_emi_sens!$I$14:$I$21&amp;"|"&amp;Calculate_cap_emi_sens!$L$14:$L$21,
        Calculate_cap_emi_sens!$BH$14:$BH$21, "Not found", 0),"HP",_xlfn.XLOOKUP(E42&amp;"|"&amp;B42,
        Calculate_cap_emi_sens!$I$14:$I$21&amp;"|"&amp;Calculate_cap_emi_sens!$L$14:$L$21,
        Calculate_cap_emi_sens!$BF$14:$BF$21, "Not found", 0),"HPl",_xlfn.XLOOKUP(E42&amp;"|"&amp;B42,
        Calculate_cap_emi_sens!$I$14:$I$21&amp;"|"&amp;Calculate_cap_emi_sens!$L$14:$L$21,
        Calculate_cap_emi_sens!$BI$14:$BI$21, "Not found", 0),"Missing")</f>
        <v>0</v>
      </c>
      <c r="U42" s="5" cm="1">
        <f t="array" ref="U42">_xlfn.SWITCH(F42,"R",_xlfn.XLOOKUP(E42&amp;"|"&amp;B42,
        Calculate_cap_emi_sens!$I$14:$I$21&amp;"|"&amp;Calculate_cap_emi_sens!$L$14:$L$21,
        Calculate_cap_emi_sens!$AX$14:$AX$21, "Not found", 0),"Rb",_xlfn.XLOOKUP(E42&amp;"|"&amp;B42,
        Calculate_cap_emi_sens!$I$14:$I$21&amp;"|"&amp;Calculate_cap_emi_sens!$L$14:$L$21,
        Calculate_cap_emi_sens!$AZ$14:$AZ$21, "Not found", 0),"Rl",_xlfn.XLOOKUP(E42&amp;"|"&amp;B42,
        Calculate_cap_emi_sens!$I$14:$I$21&amp;"|"&amp;Calculate_cap_emi_sens!$L$14:$L$21,
        Calculate_cap_emi_sens!$BA$14:$BA$21, "Not found", 0),"HP",_xlfn.XLOOKUP(E42&amp;"|"&amp;B42,
        Calculate_cap_emi_sens!$I$14:$I$21&amp;"|"&amp;Calculate_cap_emi_sens!$L$14:$L$21,
        Calculate_cap_emi_sens!$AY$14:$AY$21, "Not found", 0),"HPl",_xlfn.XLOOKUP(E42&amp;"|"&amp;B42,
        Calculate_cap_emi_sens!$I$14:$I$21&amp;"|"&amp;Calculate_cap_emi_sens!$L$14:$L$21,
        Calculate_cap_emi_sens!$BB$14:$BB$21, "Not found", 0),"Missing")</f>
        <v>43.415585881483011</v>
      </c>
      <c r="V42" s="5" cm="1">
        <f t="array" ref="V42">_xlfn.SWITCH(F42,"R",_xlfn.XLOOKUP(E42&amp;"|"&amp;B42,
        Calculate_cap_emi_sens!$I$14:$I$21&amp;"|"&amp;Calculate_cap_emi_sens!$L$14:$L$21,
        Calculate_cap_emi_sens!$BE$14:$BE$21, "Not found", 0),"Rb",_xlfn.XLOOKUP(E42&amp;"|"&amp;B42,
        Calculate_cap_emi_sens!$I$14:$I$21&amp;"|"&amp;Calculate_cap_emi_sens!$L$14:$L$21,
        Calculate_cap_emi_sens!$BG$14:$BG$21, "Not found", 0),"Rl",_xlfn.XLOOKUP(E42&amp;"|"&amp;B42,
        Calculate_cap_emi_sens!$I$14:$I$21&amp;"|"&amp;Calculate_cap_emi_sens!$L$14:$L$21,
        Calculate_cap_emi_sens!$BH$14:$BH$21, "Not found", 0),"HP",_xlfn.XLOOKUP(E42&amp;"|"&amp;B42,
        Calculate_cap_emi_sens!$I$14:$I$21&amp;"|"&amp;Calculate_cap_emi_sens!$L$14:$L$21,
        Calculate_cap_emi_sens!$BF$14:$BF$21, "Not found", 0),"HPl",_xlfn.XLOOKUP(E42&amp;"|"&amp;B42,
        Calculate_cap_emi_sens!$I$14:$I$21&amp;"|"&amp;Calculate_cap_emi_sens!$L$14:$L$21,
        Calculate_cap_emi_sens!$BI$14:$BI$21, "Not found", 0),"Missing")</f>
        <v>0</v>
      </c>
    </row>
    <row r="43" spans="1:22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Calculate_cap_emi_sens!$I$14:$I$21&amp;"|"&amp;Calculate_cap_emi_sens!$L$14:$L$21,
        Calculate_cap_emi_sens!$W$14:$W$21, "Not found", 0),"Rb",_xlfn.XLOOKUP(E43&amp;"|"&amp;B43,
        Calculate_cap_emi_sens!$I$14:$I$21&amp;"|"&amp;Calculate_cap_emi_sens!$L$14:$L$21,
        Calculate_cap_emi_sens!$Y$14:$Y$21, "Not found", 0),"Rl",_xlfn.XLOOKUP(E43&amp;"|"&amp;B43,
        Calculate_cap_emi_sens!$I$14:$I$21&amp;"|"&amp;Calculate_cap_emi_sens!$L$14:$L$21,
        Calculate_cap_emi_sens!$Z$14:$Z$21, "Not found", 0),0)</f>
        <v>8.5</v>
      </c>
      <c r="J43" s="5"/>
      <c r="K43" s="5"/>
      <c r="L43" s="5" cm="1">
        <f t="array" ref="L43">_xlfn.SWITCH(F43,"R",_xlfn.XLOOKUP(E43&amp;"|"&amp;B43,
        Calculate_cap_emi_sens!$I$14:$I$21&amp;"|"&amp;Calculate_cap_emi_sens!$L$14:$L$21,
        Calculate_cap_emi_sens!$AC$14:$AC$21, "Not found", 0),"Rb",_xlfn.XLOOKUP(E43&amp;"|"&amp;B43,
        Calculate_cap_emi_sens!$I$14:$I$21&amp;"|"&amp;Calculate_cap_emi_sens!$L$14:$L$21,
        Calculate_cap_emi_sens!$AE$14:$AE$21, "Not found", 0),"Rl",_xlfn.XLOOKUP(E43&amp;"|"&amp;B43,
        Calculate_cap_emi_sens!$I$14:$I$21&amp;"|"&amp;Calculate_cap_emi_sens!$L$14:$L$21,
        Calculate_cap_emi_sens!$AF$14:$AF$21, "Not found", 0),"HP",_xlfn.XLOOKUP(E43&amp;"|"&amp;B43,
        Calculate_cap_emi_sens!$I$14:$I$21&amp;"|"&amp;Calculate_cap_emi_sens!$L$14:$L$21,
        Calculate_cap_emi_sens!$AD$14:$AD$21, "Not found", 0),"HPl",_xlfn.XLOOKUP(E43&amp;"|"&amp;B43,
        Calculate_cap_emi_sens!$I$14:$I$21&amp;"|"&amp;Calculate_cap_emi_sens!$L$14:$L$21,
        Calculate_cap_emi_sens!$AG$14:$AG$21, "Not found", 0),"Missing")</f>
        <v>833.33892308584609</v>
      </c>
      <c r="M43" s="5"/>
      <c r="N43" s="5"/>
      <c r="O43" s="5"/>
      <c r="P43" s="5"/>
      <c r="Q43" s="5" cm="1">
        <f t="array" ref="Q43">_xlfn.SWITCH(F43,"R",_xlfn.XLOOKUP(E43&amp;"|"&amp;B43,
        Calculate_cap_emi_sens!$I$14:$I$21&amp;"|"&amp;Calculate_cap_emi_sens!$L$14:$L$21,
        Calculate_cap_emi_sens!$AJ$14:$AJ$21, "Not found", 0),"Rb",_xlfn.XLOOKUP(E43&amp;"|"&amp;B43,
        Calculate_cap_emi_sens!$I$14:$I$21&amp;"|"&amp;Calculate_cap_emi_sens!$L$14:$L$21,
        Calculate_cap_emi_sens!$AL$14:$AL$21, "Not found", 0),"Rl",_xlfn.XLOOKUP(E43&amp;"|"&amp;B43,
        Calculate_cap_emi_sens!$I$14:$I$21&amp;"|"&amp;Calculate_cap_emi_sens!$L$14:$L$21,
        Calculate_cap_emi_sens!$AM$14:$AM$21, "Not found", 0),"HP",_xlfn.XLOOKUP(E43&amp;"|"&amp;B43,
        Calculate_cap_emi_sens!$I$14:$I$21&amp;"|"&amp;Calculate_cap_emi_sens!$L$14:$L$21,
        Calculate_cap_emi_sens!$AK$14:$AK$21, "Not found", 0),"HPl",_xlfn.XLOOKUP(E43&amp;"|"&amp;B43,
        Calculate_cap_emi_sens!$I$14:$I$21&amp;"|"&amp;Calculate_cap_emi_sens!$L$14:$L$21,
        Calculate_cap_emi_sens!$AN$14:$AN$21, "Not found", 0),"Missing")</f>
        <v>36.670729556011764</v>
      </c>
      <c r="R43" s="5" cm="1">
        <f t="array" ref="R43">_xlfn.SWITCH(F43,"R",_xlfn.XLOOKUP(E43&amp;"|"&amp;B43,
        Calculate_cap_emi_sens!$I$14:$I$21&amp;"|"&amp;Calculate_cap_emi_sens!$L$14:$L$21,
        Calculate_cap_emi_sens!$AQ$14:$AQ$21, "Not found", 0),"Rb",_xlfn.XLOOKUP(E43&amp;"|"&amp;B43,
        Calculate_cap_emi_sens!$I$14:$I$21&amp;"|"&amp;Calculate_cap_emi_sens!$L$14:$L$21,
        Calculate_cap_emi_sens!$AS$14:$AS$21, "Not found", 0),"Rl",_xlfn.XLOOKUP(E43&amp;"|"&amp;B43,
        Calculate_cap_emi_sens!$I$14:$I$21&amp;"|"&amp;Calculate_cap_emi_sens!$L$14:$L$21,
        Calculate_cap_emi_sens!$AT$14:$AT$21, "Not found", 0),"HP",_xlfn.XLOOKUP(E43&amp;"|"&amp;B43,
        Calculate_cap_emi_sens!$I$14:$I$21&amp;"|"&amp;Calculate_cap_emi_sens!$L$14:$L$21,
        Calculate_cap_emi_sens!$AR$14:$AR$21, "Not found", 0),"HPl",_xlfn.XLOOKUP(E43&amp;"|"&amp;B43,
        Calculate_cap_emi_sens!$I$14:$I$21&amp;"|"&amp;Calculate_cap_emi_sens!$L$14:$L$21,
        Calculate_cap_emi_sens!$AU$14:$AU$21, "Not found", 0),"Missing")</f>
        <v>3.8352547275661237</v>
      </c>
      <c r="S43" s="5" cm="1">
        <f t="array" ref="S43">_xlfn.SWITCH(F43,"R",_xlfn.XLOOKUP(E43&amp;"|"&amp;B43,
        Calculate_cap_emi_sens!$I$14:$I$21&amp;"|"&amp;Calculate_cap_emi_sens!$L$14:$L$21,
        Calculate_cap_emi_sens!$AX$14:$AX$21, "Not found", 0),"Rb",_xlfn.XLOOKUP(E43&amp;"|"&amp;B43,
        Calculate_cap_emi_sens!$I$14:$I$21&amp;"|"&amp;Calculate_cap_emi_sens!$L$14:$L$21,
        Calculate_cap_emi_sens!$AZ$14:$AZ$21, "Not found", 0),"Rl",_xlfn.XLOOKUP(E43&amp;"|"&amp;B43,
        Calculate_cap_emi_sens!$I$14:$I$21&amp;"|"&amp;Calculate_cap_emi_sens!$L$14:$L$21,
        Calculate_cap_emi_sens!$BA$14:$BA$21, "Not found", 0),"HP",_xlfn.XLOOKUP(E43&amp;"|"&amp;B43,
        Calculate_cap_emi_sens!$I$14:$I$21&amp;"|"&amp;Calculate_cap_emi_sens!$L$14:$L$21,
        Calculate_cap_emi_sens!$AY$14:$AY$21, "Not found", 0),"HPl",_xlfn.XLOOKUP(E43&amp;"|"&amp;B43,
        Calculate_cap_emi_sens!$I$14:$I$21&amp;"|"&amp;Calculate_cap_emi_sens!$L$14:$L$21,
        Calculate_cap_emi_sens!$BB$14:$BB$21, "Not found", 0),"Missing")</f>
        <v>43.415585881483011</v>
      </c>
      <c r="T43" s="5" cm="1">
        <f t="array" ref="T43">_xlfn.SWITCH(F43,"R",_xlfn.XLOOKUP(E43&amp;"|"&amp;B43,
        Calculate_cap_emi_sens!$I$14:$I$21&amp;"|"&amp;Calculate_cap_emi_sens!$L$14:$L$21,
        Calculate_cap_emi_sens!$BE$14:$BE$21, "Not found", 0),"Rb",_xlfn.XLOOKUP(E43&amp;"|"&amp;B43,
        Calculate_cap_emi_sens!$I$14:$I$21&amp;"|"&amp;Calculate_cap_emi_sens!$L$14:$L$21,
        Calculate_cap_emi_sens!$BG$14:$BG$21, "Not found", 0),"Rl",_xlfn.XLOOKUP(E43&amp;"|"&amp;B43,
        Calculate_cap_emi_sens!$I$14:$I$21&amp;"|"&amp;Calculate_cap_emi_sens!$L$14:$L$21,
        Calculate_cap_emi_sens!$BH$14:$BH$21, "Not found", 0),"HP",_xlfn.XLOOKUP(E43&amp;"|"&amp;B43,
        Calculate_cap_emi_sens!$I$14:$I$21&amp;"|"&amp;Calculate_cap_emi_sens!$L$14:$L$21,
        Calculate_cap_emi_sens!$BF$14:$BF$21, "Not found", 0),"HPl",_xlfn.XLOOKUP(E43&amp;"|"&amp;B43,
        Calculate_cap_emi_sens!$I$14:$I$21&amp;"|"&amp;Calculate_cap_emi_sens!$L$14:$L$21,
        Calculate_cap_emi_sens!$BI$14:$BI$21, "Not found", 0),"Missing")</f>
        <v>0</v>
      </c>
      <c r="U43" s="5" cm="1">
        <f t="array" ref="U43">_xlfn.SWITCH(F43,"R",_xlfn.XLOOKUP(E43&amp;"|"&amp;B43,
        Calculate_cap_emi_sens!$I$14:$I$21&amp;"|"&amp;Calculate_cap_emi_sens!$L$14:$L$21,
        Calculate_cap_emi_sens!$AX$14:$AX$21, "Not found", 0),"Rb",_xlfn.XLOOKUP(E43&amp;"|"&amp;B43,
        Calculate_cap_emi_sens!$I$14:$I$21&amp;"|"&amp;Calculate_cap_emi_sens!$L$14:$L$21,
        Calculate_cap_emi_sens!$AZ$14:$AZ$21, "Not found", 0),"Rl",_xlfn.XLOOKUP(E43&amp;"|"&amp;B43,
        Calculate_cap_emi_sens!$I$14:$I$21&amp;"|"&amp;Calculate_cap_emi_sens!$L$14:$L$21,
        Calculate_cap_emi_sens!$BA$14:$BA$21, "Not found", 0),"HP",_xlfn.XLOOKUP(E43&amp;"|"&amp;B43,
        Calculate_cap_emi_sens!$I$14:$I$21&amp;"|"&amp;Calculate_cap_emi_sens!$L$14:$L$21,
        Calculate_cap_emi_sens!$AY$14:$AY$21, "Not found", 0),"HPl",_xlfn.XLOOKUP(E43&amp;"|"&amp;B43,
        Calculate_cap_emi_sens!$I$14:$I$21&amp;"|"&amp;Calculate_cap_emi_sens!$L$14:$L$21,
        Calculate_cap_emi_sens!$BB$14:$BB$21, "Not found", 0),"Missing")</f>
        <v>43.415585881483011</v>
      </c>
      <c r="V43" s="5" cm="1">
        <f t="array" ref="V43">_xlfn.SWITCH(F43,"R",_xlfn.XLOOKUP(E43&amp;"|"&amp;B43,
        Calculate_cap_emi_sens!$I$14:$I$21&amp;"|"&amp;Calculate_cap_emi_sens!$L$14:$L$21,
        Calculate_cap_emi_sens!$BE$14:$BE$21, "Not found", 0),"Rb",_xlfn.XLOOKUP(E43&amp;"|"&amp;B43,
        Calculate_cap_emi_sens!$I$14:$I$21&amp;"|"&amp;Calculate_cap_emi_sens!$L$14:$L$21,
        Calculate_cap_emi_sens!$BG$14:$BG$21, "Not found", 0),"Rl",_xlfn.XLOOKUP(E43&amp;"|"&amp;B43,
        Calculate_cap_emi_sens!$I$14:$I$21&amp;"|"&amp;Calculate_cap_emi_sens!$L$14:$L$21,
        Calculate_cap_emi_sens!$BH$14:$BH$21, "Not found", 0),"HP",_xlfn.XLOOKUP(E43&amp;"|"&amp;B43,
        Calculate_cap_emi_sens!$I$14:$I$21&amp;"|"&amp;Calculate_cap_emi_sens!$L$14:$L$21,
        Calculate_cap_emi_sens!$BF$14:$BF$21, "Not found", 0),"HPl",_xlfn.XLOOKUP(E43&amp;"|"&amp;B43,
        Calculate_cap_emi_sens!$I$14:$I$21&amp;"|"&amp;Calculate_cap_emi_sens!$L$14:$L$21,
        Calculate_cap_emi_sens!$BI$14:$BI$21, "Not found", 0),"Missing")</f>
        <v>0</v>
      </c>
    </row>
    <row r="44" spans="1:22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Calculate_cap_emi_sens!$I$14:$I$21&amp;"|"&amp;Calculate_cap_emi_sens!$L$14:$L$21,
        Calculate_cap_emi_sens!$W$14:$W$21, "Not found", 0),"Rb",_xlfn.XLOOKUP(E44&amp;"|"&amp;B44,
        Calculate_cap_emi_sens!$I$14:$I$21&amp;"|"&amp;Calculate_cap_emi_sens!$L$14:$L$21,
        Calculate_cap_emi_sens!$Y$14:$Y$21, "Not found", 0),"Rl",_xlfn.XLOOKUP(E44&amp;"|"&amp;B44,
        Calculate_cap_emi_sens!$I$14:$I$21&amp;"|"&amp;Calculate_cap_emi_sens!$L$14:$L$21,
        Calculate_cap_emi_sens!$Z$14:$Z$21, "Not found", 0),0)</f>
        <v>5</v>
      </c>
      <c r="J44" s="5"/>
      <c r="K44" s="5"/>
      <c r="L44" s="5" cm="1">
        <f t="array" ref="L44">_xlfn.SWITCH(F44,"R",_xlfn.XLOOKUP(E44&amp;"|"&amp;B44,
        Calculate_cap_emi_sens!$I$14:$I$21&amp;"|"&amp;Calculate_cap_emi_sens!$L$14:$L$21,
        Calculate_cap_emi_sens!$AC$14:$AC$21, "Not found", 0),"Rb",_xlfn.XLOOKUP(E44&amp;"|"&amp;B44,
        Calculate_cap_emi_sens!$I$14:$I$21&amp;"|"&amp;Calculate_cap_emi_sens!$L$14:$L$21,
        Calculate_cap_emi_sens!$AE$14:$AE$21, "Not found", 0),"Rl",_xlfn.XLOOKUP(E44&amp;"|"&amp;B44,
        Calculate_cap_emi_sens!$I$14:$I$21&amp;"|"&amp;Calculate_cap_emi_sens!$L$14:$L$21,
        Calculate_cap_emi_sens!$AF$14:$AF$21, "Not found", 0),"HP",_xlfn.XLOOKUP(E44&amp;"|"&amp;B44,
        Calculate_cap_emi_sens!$I$14:$I$21&amp;"|"&amp;Calculate_cap_emi_sens!$L$14:$L$21,
        Calculate_cap_emi_sens!$AD$14:$AD$21, "Not found", 0),"HPl",_xlfn.XLOOKUP(E44&amp;"|"&amp;B44,
        Calculate_cap_emi_sens!$I$14:$I$21&amp;"|"&amp;Calculate_cap_emi_sens!$L$14:$L$21,
        Calculate_cap_emi_sens!$AG$14:$AG$21, "Not found", 0),"Missing")</f>
        <v>573.16906142187986</v>
      </c>
      <c r="M44" s="5"/>
      <c r="N44" s="5"/>
      <c r="O44" s="5"/>
      <c r="P44" s="5"/>
      <c r="Q44" s="5" cm="1">
        <f t="array" ref="Q44">_xlfn.SWITCH(F44,"R",_xlfn.XLOOKUP(E44&amp;"|"&amp;B44,
        Calculate_cap_emi_sens!$I$14:$I$21&amp;"|"&amp;Calculate_cap_emi_sens!$L$14:$L$21,
        Calculate_cap_emi_sens!$AJ$14:$AJ$21, "Not found", 0),"Rb",_xlfn.XLOOKUP(E44&amp;"|"&amp;B44,
        Calculate_cap_emi_sens!$I$14:$I$21&amp;"|"&amp;Calculate_cap_emi_sens!$L$14:$L$21,
        Calculate_cap_emi_sens!$AL$14:$AL$21, "Not found", 0),"Rl",_xlfn.XLOOKUP(E44&amp;"|"&amp;B44,
        Calculate_cap_emi_sens!$I$14:$I$21&amp;"|"&amp;Calculate_cap_emi_sens!$L$14:$L$21,
        Calculate_cap_emi_sens!$AM$14:$AM$21, "Not found", 0),"HP",_xlfn.XLOOKUP(E44&amp;"|"&amp;B44,
        Calculate_cap_emi_sens!$I$14:$I$21&amp;"|"&amp;Calculate_cap_emi_sens!$L$14:$L$21,
        Calculate_cap_emi_sens!$AK$14:$AK$21, "Not found", 0),"HPl",_xlfn.XLOOKUP(E44&amp;"|"&amp;B44,
        Calculate_cap_emi_sens!$I$14:$I$21&amp;"|"&amp;Calculate_cap_emi_sens!$L$14:$L$21,
        Calculate_cap_emi_sens!$AN$14:$AN$21, "Not found", 0),"Missing")</f>
        <v>23.929721751599999</v>
      </c>
      <c r="R44" s="5" cm="1">
        <f t="array" ref="R44">_xlfn.SWITCH(F44,"R",_xlfn.XLOOKUP(E44&amp;"|"&amp;B44,
        Calculate_cap_emi_sens!$I$14:$I$21&amp;"|"&amp;Calculate_cap_emi_sens!$L$14:$L$21,
        Calculate_cap_emi_sens!$AQ$14:$AQ$21, "Not found", 0),"Rb",_xlfn.XLOOKUP(E44&amp;"|"&amp;B44,
        Calculate_cap_emi_sens!$I$14:$I$21&amp;"|"&amp;Calculate_cap_emi_sens!$L$14:$L$21,
        Calculate_cap_emi_sens!$AS$14:$AS$21, "Not found", 0),"Rl",_xlfn.XLOOKUP(E44&amp;"|"&amp;B44,
        Calculate_cap_emi_sens!$I$14:$I$21&amp;"|"&amp;Calculate_cap_emi_sens!$L$14:$L$21,
        Calculate_cap_emi_sens!$AT$14:$AT$21, "Not found", 0),"HP",_xlfn.XLOOKUP(E44&amp;"|"&amp;B44,
        Calculate_cap_emi_sens!$I$14:$I$21&amp;"|"&amp;Calculate_cap_emi_sens!$L$14:$L$21,
        Calculate_cap_emi_sens!$AR$14:$AR$21, "Not found", 0),"HPl",_xlfn.XLOOKUP(E44&amp;"|"&amp;B44,
        Calculate_cap_emi_sens!$I$14:$I$21&amp;"|"&amp;Calculate_cap_emi_sens!$L$14:$L$21,
        Calculate_cap_emi_sens!$AU$14:$AU$21, "Not found", 0),"Missing")</f>
        <v>2.8541020923538154</v>
      </c>
      <c r="S44" s="5" cm="1">
        <f t="array" ref="S44">_xlfn.SWITCH(F44,"R",_xlfn.XLOOKUP(E44&amp;"|"&amp;B44,
        Calculate_cap_emi_sens!$I$14:$I$21&amp;"|"&amp;Calculate_cap_emi_sens!$L$14:$L$21,
        Calculate_cap_emi_sens!$AX$14:$AX$21, "Not found", 0),"Rb",_xlfn.XLOOKUP(E44&amp;"|"&amp;B44,
        Calculate_cap_emi_sens!$I$14:$I$21&amp;"|"&amp;Calculate_cap_emi_sens!$L$14:$L$21,
        Calculate_cap_emi_sens!$AZ$14:$AZ$21, "Not found", 0),"Rl",_xlfn.XLOOKUP(E44&amp;"|"&amp;B44,
        Calculate_cap_emi_sens!$I$14:$I$21&amp;"|"&amp;Calculate_cap_emi_sens!$L$14:$L$21,
        Calculate_cap_emi_sens!$BA$14:$BA$21, "Not found", 0),"HP",_xlfn.XLOOKUP(E44&amp;"|"&amp;B44,
        Calculate_cap_emi_sens!$I$14:$I$21&amp;"|"&amp;Calculate_cap_emi_sens!$L$14:$L$21,
        Calculate_cap_emi_sens!$AY$14:$AY$21, "Not found", 0),"HPl",_xlfn.XLOOKUP(E44&amp;"|"&amp;B44,
        Calculate_cap_emi_sens!$I$14:$I$21&amp;"|"&amp;Calculate_cap_emi_sens!$L$14:$L$21,
        Calculate_cap_emi_sens!$BB$14:$BB$21, "Not found", 0),"Missing")</f>
        <v>28.377718185089282</v>
      </c>
      <c r="T44" s="5" cm="1">
        <f t="array" ref="T44">_xlfn.SWITCH(F44,"R",_xlfn.XLOOKUP(E44&amp;"|"&amp;B44,
        Calculate_cap_emi_sens!$I$14:$I$21&amp;"|"&amp;Calculate_cap_emi_sens!$L$14:$L$21,
        Calculate_cap_emi_sens!$BE$14:$BE$21, "Not found", 0),"Rb",_xlfn.XLOOKUP(E44&amp;"|"&amp;B44,
        Calculate_cap_emi_sens!$I$14:$I$21&amp;"|"&amp;Calculate_cap_emi_sens!$L$14:$L$21,
        Calculate_cap_emi_sens!$BG$14:$BG$21, "Not found", 0),"Rl",_xlfn.XLOOKUP(E44&amp;"|"&amp;B44,
        Calculate_cap_emi_sens!$I$14:$I$21&amp;"|"&amp;Calculate_cap_emi_sens!$L$14:$L$21,
        Calculate_cap_emi_sens!$BH$14:$BH$21, "Not found", 0),"HP",_xlfn.XLOOKUP(E44&amp;"|"&amp;B44,
        Calculate_cap_emi_sens!$I$14:$I$21&amp;"|"&amp;Calculate_cap_emi_sens!$L$14:$L$21,
        Calculate_cap_emi_sens!$BF$14:$BF$21, "Not found", 0),"HPl",_xlfn.XLOOKUP(E44&amp;"|"&amp;B44,
        Calculate_cap_emi_sens!$I$14:$I$21&amp;"|"&amp;Calculate_cap_emi_sens!$L$14:$L$21,
        Calculate_cap_emi_sens!$BI$14:$BI$21, "Not found", 0),"Missing")</f>
        <v>0</v>
      </c>
      <c r="U44" s="5" cm="1">
        <f t="array" ref="U44">_xlfn.SWITCH(F44,"R",_xlfn.XLOOKUP(E44&amp;"|"&amp;B44,
        Calculate_cap_emi_sens!$I$14:$I$21&amp;"|"&amp;Calculate_cap_emi_sens!$L$14:$L$21,
        Calculate_cap_emi_sens!$AX$14:$AX$21, "Not found", 0),"Rb",_xlfn.XLOOKUP(E44&amp;"|"&amp;B44,
        Calculate_cap_emi_sens!$I$14:$I$21&amp;"|"&amp;Calculate_cap_emi_sens!$L$14:$L$21,
        Calculate_cap_emi_sens!$AZ$14:$AZ$21, "Not found", 0),"Rl",_xlfn.XLOOKUP(E44&amp;"|"&amp;B44,
        Calculate_cap_emi_sens!$I$14:$I$21&amp;"|"&amp;Calculate_cap_emi_sens!$L$14:$L$21,
        Calculate_cap_emi_sens!$BA$14:$BA$21, "Not found", 0),"HP",_xlfn.XLOOKUP(E44&amp;"|"&amp;B44,
        Calculate_cap_emi_sens!$I$14:$I$21&amp;"|"&amp;Calculate_cap_emi_sens!$L$14:$L$21,
        Calculate_cap_emi_sens!$AY$14:$AY$21, "Not found", 0),"HPl",_xlfn.XLOOKUP(E44&amp;"|"&amp;B44,
        Calculate_cap_emi_sens!$I$14:$I$21&amp;"|"&amp;Calculate_cap_emi_sens!$L$14:$L$21,
        Calculate_cap_emi_sens!$BB$14:$BB$21, "Not found", 0),"Missing")</f>
        <v>28.377718185089282</v>
      </c>
      <c r="V44" s="5" cm="1">
        <f t="array" ref="V44">_xlfn.SWITCH(F44,"R",_xlfn.XLOOKUP(E44&amp;"|"&amp;B44,
        Calculate_cap_emi_sens!$I$14:$I$21&amp;"|"&amp;Calculate_cap_emi_sens!$L$14:$L$21,
        Calculate_cap_emi_sens!$BE$14:$BE$21, "Not found", 0),"Rb",_xlfn.XLOOKUP(E44&amp;"|"&amp;B44,
        Calculate_cap_emi_sens!$I$14:$I$21&amp;"|"&amp;Calculate_cap_emi_sens!$L$14:$L$21,
        Calculate_cap_emi_sens!$BG$14:$BG$21, "Not found", 0),"Rl",_xlfn.XLOOKUP(E44&amp;"|"&amp;B44,
        Calculate_cap_emi_sens!$I$14:$I$21&amp;"|"&amp;Calculate_cap_emi_sens!$L$14:$L$21,
        Calculate_cap_emi_sens!$BH$14:$BH$21, "Not found", 0),"HP",_xlfn.XLOOKUP(E44&amp;"|"&amp;B44,
        Calculate_cap_emi_sens!$I$14:$I$21&amp;"|"&amp;Calculate_cap_emi_sens!$L$14:$L$21,
        Calculate_cap_emi_sens!$BF$14:$BF$21, "Not found", 0),"HPl",_xlfn.XLOOKUP(E44&amp;"|"&amp;B44,
        Calculate_cap_emi_sens!$I$14:$I$21&amp;"|"&amp;Calculate_cap_emi_sens!$L$14:$L$21,
        Calculate_cap_emi_sens!$BI$14:$BI$21, "Not found", 0),"Missing")</f>
        <v>0</v>
      </c>
    </row>
    <row r="45" spans="1:22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Calculate_cap_emi_sens!$I$14:$I$21&amp;"|"&amp;Calculate_cap_emi_sens!$L$14:$L$21,
        Calculate_cap_emi_sens!$W$14:$W$21, "Not found", 0),"Rb",_xlfn.XLOOKUP(E45&amp;"|"&amp;B45,
        Calculate_cap_emi_sens!$I$14:$I$21&amp;"|"&amp;Calculate_cap_emi_sens!$L$14:$L$21,
        Calculate_cap_emi_sens!$Y$14:$Y$21, "Not found", 0),"Rl",_xlfn.XLOOKUP(E45&amp;"|"&amp;B45,
        Calculate_cap_emi_sens!$I$14:$I$21&amp;"|"&amp;Calculate_cap_emi_sens!$L$14:$L$21,
        Calculate_cap_emi_sens!$Z$14:$Z$21, "Not found", 0),0)</f>
        <v>5</v>
      </c>
      <c r="J45" s="5"/>
      <c r="K45" s="5"/>
      <c r="L45" s="5" cm="1">
        <f t="array" ref="L45">_xlfn.SWITCH(F45,"R",_xlfn.XLOOKUP(E45&amp;"|"&amp;B45,
        Calculate_cap_emi_sens!$I$14:$I$21&amp;"|"&amp;Calculate_cap_emi_sens!$L$14:$L$21,
        Calculate_cap_emi_sens!$AC$14:$AC$21, "Not found", 0),"Rb",_xlfn.XLOOKUP(E45&amp;"|"&amp;B45,
        Calculate_cap_emi_sens!$I$14:$I$21&amp;"|"&amp;Calculate_cap_emi_sens!$L$14:$L$21,
        Calculate_cap_emi_sens!$AE$14:$AE$21, "Not found", 0),"Rl",_xlfn.XLOOKUP(E45&amp;"|"&amp;B45,
        Calculate_cap_emi_sens!$I$14:$I$21&amp;"|"&amp;Calculate_cap_emi_sens!$L$14:$L$21,
        Calculate_cap_emi_sens!$AF$14:$AF$21, "Not found", 0),"HP",_xlfn.XLOOKUP(E45&amp;"|"&amp;B45,
        Calculate_cap_emi_sens!$I$14:$I$21&amp;"|"&amp;Calculate_cap_emi_sens!$L$14:$L$21,
        Calculate_cap_emi_sens!$AD$14:$AD$21, "Not found", 0),"HPl",_xlfn.XLOOKUP(E45&amp;"|"&amp;B45,
        Calculate_cap_emi_sens!$I$14:$I$21&amp;"|"&amp;Calculate_cap_emi_sens!$L$14:$L$21,
        Calculate_cap_emi_sens!$AG$14:$AG$21, "Not found", 0),"Missing")</f>
        <v>573.16906142187986</v>
      </c>
      <c r="M45" s="5"/>
      <c r="N45" s="5"/>
      <c r="O45" s="5"/>
      <c r="P45" s="5"/>
      <c r="Q45" s="5" cm="1">
        <f t="array" ref="Q45">_xlfn.SWITCH(F45,"R",_xlfn.XLOOKUP(E45&amp;"|"&amp;B45,
        Calculate_cap_emi_sens!$I$14:$I$21&amp;"|"&amp;Calculate_cap_emi_sens!$L$14:$L$21,
        Calculate_cap_emi_sens!$AJ$14:$AJ$21, "Not found", 0),"Rb",_xlfn.XLOOKUP(E45&amp;"|"&amp;B45,
        Calculate_cap_emi_sens!$I$14:$I$21&amp;"|"&amp;Calculate_cap_emi_sens!$L$14:$L$21,
        Calculate_cap_emi_sens!$AL$14:$AL$21, "Not found", 0),"Rl",_xlfn.XLOOKUP(E45&amp;"|"&amp;B45,
        Calculate_cap_emi_sens!$I$14:$I$21&amp;"|"&amp;Calculate_cap_emi_sens!$L$14:$L$21,
        Calculate_cap_emi_sens!$AM$14:$AM$21, "Not found", 0),"HP",_xlfn.XLOOKUP(E45&amp;"|"&amp;B45,
        Calculate_cap_emi_sens!$I$14:$I$21&amp;"|"&amp;Calculate_cap_emi_sens!$L$14:$L$21,
        Calculate_cap_emi_sens!$AK$14:$AK$21, "Not found", 0),"HPl",_xlfn.XLOOKUP(E45&amp;"|"&amp;B45,
        Calculate_cap_emi_sens!$I$14:$I$21&amp;"|"&amp;Calculate_cap_emi_sens!$L$14:$L$21,
        Calculate_cap_emi_sens!$AN$14:$AN$21, "Not found", 0),"Missing")</f>
        <v>23.929721751599999</v>
      </c>
      <c r="R45" s="5" cm="1">
        <f t="array" ref="R45">_xlfn.SWITCH(F45,"R",_xlfn.XLOOKUP(E45&amp;"|"&amp;B45,
        Calculate_cap_emi_sens!$I$14:$I$21&amp;"|"&amp;Calculate_cap_emi_sens!$L$14:$L$21,
        Calculate_cap_emi_sens!$AQ$14:$AQ$21, "Not found", 0),"Rb",_xlfn.XLOOKUP(E45&amp;"|"&amp;B45,
        Calculate_cap_emi_sens!$I$14:$I$21&amp;"|"&amp;Calculate_cap_emi_sens!$L$14:$L$21,
        Calculate_cap_emi_sens!$AS$14:$AS$21, "Not found", 0),"Rl",_xlfn.XLOOKUP(E45&amp;"|"&amp;B45,
        Calculate_cap_emi_sens!$I$14:$I$21&amp;"|"&amp;Calculate_cap_emi_sens!$L$14:$L$21,
        Calculate_cap_emi_sens!$AT$14:$AT$21, "Not found", 0),"HP",_xlfn.XLOOKUP(E45&amp;"|"&amp;B45,
        Calculate_cap_emi_sens!$I$14:$I$21&amp;"|"&amp;Calculate_cap_emi_sens!$L$14:$L$21,
        Calculate_cap_emi_sens!$AR$14:$AR$21, "Not found", 0),"HPl",_xlfn.XLOOKUP(E45&amp;"|"&amp;B45,
        Calculate_cap_emi_sens!$I$14:$I$21&amp;"|"&amp;Calculate_cap_emi_sens!$L$14:$L$21,
        Calculate_cap_emi_sens!$AU$14:$AU$21, "Not found", 0),"Missing")</f>
        <v>2.8541020923538154</v>
      </c>
      <c r="S45" s="5" cm="1">
        <f t="array" ref="S45">_xlfn.SWITCH(F45,"R",_xlfn.XLOOKUP(E45&amp;"|"&amp;B45,
        Calculate_cap_emi_sens!$I$14:$I$21&amp;"|"&amp;Calculate_cap_emi_sens!$L$14:$L$21,
        Calculate_cap_emi_sens!$AX$14:$AX$21, "Not found", 0),"Rb",_xlfn.XLOOKUP(E45&amp;"|"&amp;B45,
        Calculate_cap_emi_sens!$I$14:$I$21&amp;"|"&amp;Calculate_cap_emi_sens!$L$14:$L$21,
        Calculate_cap_emi_sens!$AZ$14:$AZ$21, "Not found", 0),"Rl",_xlfn.XLOOKUP(E45&amp;"|"&amp;B45,
        Calculate_cap_emi_sens!$I$14:$I$21&amp;"|"&amp;Calculate_cap_emi_sens!$L$14:$L$21,
        Calculate_cap_emi_sens!$BA$14:$BA$21, "Not found", 0),"HP",_xlfn.XLOOKUP(E45&amp;"|"&amp;B45,
        Calculate_cap_emi_sens!$I$14:$I$21&amp;"|"&amp;Calculate_cap_emi_sens!$L$14:$L$21,
        Calculate_cap_emi_sens!$AY$14:$AY$21, "Not found", 0),"HPl",_xlfn.XLOOKUP(E45&amp;"|"&amp;B45,
        Calculate_cap_emi_sens!$I$14:$I$21&amp;"|"&amp;Calculate_cap_emi_sens!$L$14:$L$21,
        Calculate_cap_emi_sens!$BB$14:$BB$21, "Not found", 0),"Missing")</f>
        <v>28.377718185089282</v>
      </c>
      <c r="T45" s="5" cm="1">
        <f t="array" ref="T45">_xlfn.SWITCH(F45,"R",_xlfn.XLOOKUP(E45&amp;"|"&amp;B45,
        Calculate_cap_emi_sens!$I$14:$I$21&amp;"|"&amp;Calculate_cap_emi_sens!$L$14:$L$21,
        Calculate_cap_emi_sens!$BE$14:$BE$21, "Not found", 0),"Rb",_xlfn.XLOOKUP(E45&amp;"|"&amp;B45,
        Calculate_cap_emi_sens!$I$14:$I$21&amp;"|"&amp;Calculate_cap_emi_sens!$L$14:$L$21,
        Calculate_cap_emi_sens!$BG$14:$BG$21, "Not found", 0),"Rl",_xlfn.XLOOKUP(E45&amp;"|"&amp;B45,
        Calculate_cap_emi_sens!$I$14:$I$21&amp;"|"&amp;Calculate_cap_emi_sens!$L$14:$L$21,
        Calculate_cap_emi_sens!$BH$14:$BH$21, "Not found", 0),"HP",_xlfn.XLOOKUP(E45&amp;"|"&amp;B45,
        Calculate_cap_emi_sens!$I$14:$I$21&amp;"|"&amp;Calculate_cap_emi_sens!$L$14:$L$21,
        Calculate_cap_emi_sens!$BF$14:$BF$21, "Not found", 0),"HPl",_xlfn.XLOOKUP(E45&amp;"|"&amp;B45,
        Calculate_cap_emi_sens!$I$14:$I$21&amp;"|"&amp;Calculate_cap_emi_sens!$L$14:$L$21,
        Calculate_cap_emi_sens!$BI$14:$BI$21, "Not found", 0),"Missing")</f>
        <v>0</v>
      </c>
      <c r="U45" s="5" cm="1">
        <f t="array" ref="U45">_xlfn.SWITCH(F45,"R",_xlfn.XLOOKUP(E45&amp;"|"&amp;B45,
        Calculate_cap_emi_sens!$I$14:$I$21&amp;"|"&amp;Calculate_cap_emi_sens!$L$14:$L$21,
        Calculate_cap_emi_sens!$AX$14:$AX$21, "Not found", 0),"Rb",_xlfn.XLOOKUP(E45&amp;"|"&amp;B45,
        Calculate_cap_emi_sens!$I$14:$I$21&amp;"|"&amp;Calculate_cap_emi_sens!$L$14:$L$21,
        Calculate_cap_emi_sens!$AZ$14:$AZ$21, "Not found", 0),"Rl",_xlfn.XLOOKUP(E45&amp;"|"&amp;B45,
        Calculate_cap_emi_sens!$I$14:$I$21&amp;"|"&amp;Calculate_cap_emi_sens!$L$14:$L$21,
        Calculate_cap_emi_sens!$BA$14:$BA$21, "Not found", 0),"HP",_xlfn.XLOOKUP(E45&amp;"|"&amp;B45,
        Calculate_cap_emi_sens!$I$14:$I$21&amp;"|"&amp;Calculate_cap_emi_sens!$L$14:$L$21,
        Calculate_cap_emi_sens!$AY$14:$AY$21, "Not found", 0),"HPl",_xlfn.XLOOKUP(E45&amp;"|"&amp;B45,
        Calculate_cap_emi_sens!$I$14:$I$21&amp;"|"&amp;Calculate_cap_emi_sens!$L$14:$L$21,
        Calculate_cap_emi_sens!$BB$14:$BB$21, "Not found", 0),"Missing")</f>
        <v>28.377718185089282</v>
      </c>
      <c r="V45" s="5" cm="1">
        <f t="array" ref="V45">_xlfn.SWITCH(F45,"R",_xlfn.XLOOKUP(E45&amp;"|"&amp;B45,
        Calculate_cap_emi_sens!$I$14:$I$21&amp;"|"&amp;Calculate_cap_emi_sens!$L$14:$L$21,
        Calculate_cap_emi_sens!$BE$14:$BE$21, "Not found", 0),"Rb",_xlfn.XLOOKUP(E45&amp;"|"&amp;B45,
        Calculate_cap_emi_sens!$I$14:$I$21&amp;"|"&amp;Calculate_cap_emi_sens!$L$14:$L$21,
        Calculate_cap_emi_sens!$BG$14:$BG$21, "Not found", 0),"Rl",_xlfn.XLOOKUP(E45&amp;"|"&amp;B45,
        Calculate_cap_emi_sens!$I$14:$I$21&amp;"|"&amp;Calculate_cap_emi_sens!$L$14:$L$21,
        Calculate_cap_emi_sens!$BH$14:$BH$21, "Not found", 0),"HP",_xlfn.XLOOKUP(E45&amp;"|"&amp;B45,
        Calculate_cap_emi_sens!$I$14:$I$21&amp;"|"&amp;Calculate_cap_emi_sens!$L$14:$L$21,
        Calculate_cap_emi_sens!$BF$14:$BF$21, "Not found", 0),"HPl",_xlfn.XLOOKUP(E45&amp;"|"&amp;B45,
        Calculate_cap_emi_sens!$I$14:$I$21&amp;"|"&amp;Calculate_cap_emi_sens!$L$14:$L$21,
        Calculate_cap_emi_sens!$BI$14:$BI$21, "Not found", 0),"Missing")</f>
        <v>0</v>
      </c>
    </row>
    <row r="46" spans="1:22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Calculate_cap_emi_sens!$I$14:$I$21&amp;"|"&amp;Calculate_cap_emi_sens!$L$14:$L$21,
        Calculate_cap_emi_sens!$W$14:$W$21, "Not found", 0),"Rb",_xlfn.XLOOKUP(E46&amp;"|"&amp;B46,
        Calculate_cap_emi_sens!$I$14:$I$21&amp;"|"&amp;Calculate_cap_emi_sens!$L$14:$L$21,
        Calculate_cap_emi_sens!$Y$14:$Y$21, "Not found", 0),"Rl",_xlfn.XLOOKUP(E46&amp;"|"&amp;B46,
        Calculate_cap_emi_sens!$I$14:$I$21&amp;"|"&amp;Calculate_cap_emi_sens!$L$14:$L$21,
        Calculate_cap_emi_sens!$Z$14:$Z$21, "Not found", 0),0)</f>
        <v>9</v>
      </c>
      <c r="J46" s="5"/>
      <c r="K46" s="5"/>
      <c r="L46" s="5" cm="1">
        <f t="array" ref="L46">_xlfn.SWITCH(F46,"R",_xlfn.XLOOKUP(E46&amp;"|"&amp;B46,
        Calculate_cap_emi_sens!$I$14:$I$21&amp;"|"&amp;Calculate_cap_emi_sens!$L$14:$L$21,
        Calculate_cap_emi_sens!$AC$14:$AC$21, "Not found", 0),"Rb",_xlfn.XLOOKUP(E46&amp;"|"&amp;B46,
        Calculate_cap_emi_sens!$I$14:$I$21&amp;"|"&amp;Calculate_cap_emi_sens!$L$14:$L$21,
        Calculate_cap_emi_sens!$AE$14:$AE$21, "Not found", 0),"Rl",_xlfn.XLOOKUP(E46&amp;"|"&amp;B46,
        Calculate_cap_emi_sens!$I$14:$I$21&amp;"|"&amp;Calculate_cap_emi_sens!$L$14:$L$21,
        Calculate_cap_emi_sens!$AF$14:$AF$21, "Not found", 0),"HP",_xlfn.XLOOKUP(E46&amp;"|"&amp;B46,
        Calculate_cap_emi_sens!$I$14:$I$21&amp;"|"&amp;Calculate_cap_emi_sens!$L$14:$L$21,
        Calculate_cap_emi_sens!$AD$14:$AD$21, "Not found", 0),"HPl",_xlfn.XLOOKUP(E46&amp;"|"&amp;B46,
        Calculate_cap_emi_sens!$I$14:$I$21&amp;"|"&amp;Calculate_cap_emi_sens!$L$14:$L$21,
        Calculate_cap_emi_sens!$AG$14:$AG$21, "Not found", 0),"Missing")</f>
        <v>937.6719896718173</v>
      </c>
      <c r="M46" s="5"/>
      <c r="N46" s="5"/>
      <c r="O46" s="5"/>
      <c r="P46" s="5"/>
      <c r="Q46" s="5" cm="1">
        <f t="array" ref="Q46">_xlfn.SWITCH(F46,"R",_xlfn.XLOOKUP(E46&amp;"|"&amp;B46,
        Calculate_cap_emi_sens!$I$14:$I$21&amp;"|"&amp;Calculate_cap_emi_sens!$L$14:$L$21,
        Calculate_cap_emi_sens!$AJ$14:$AJ$21, "Not found", 0),"Rb",_xlfn.XLOOKUP(E46&amp;"|"&amp;B46,
        Calculate_cap_emi_sens!$I$14:$I$21&amp;"|"&amp;Calculate_cap_emi_sens!$L$14:$L$21,
        Calculate_cap_emi_sens!$AL$14:$AL$21, "Not found", 0),"Rl",_xlfn.XLOOKUP(E46&amp;"|"&amp;B46,
        Calculate_cap_emi_sens!$I$14:$I$21&amp;"|"&amp;Calculate_cap_emi_sens!$L$14:$L$21,
        Calculate_cap_emi_sens!$AM$14:$AM$21, "Not found", 0),"HP",_xlfn.XLOOKUP(E46&amp;"|"&amp;B46,
        Calculate_cap_emi_sens!$I$14:$I$21&amp;"|"&amp;Calculate_cap_emi_sens!$L$14:$L$21,
        Calculate_cap_emi_sens!$AK$14:$AK$21, "Not found", 0),"HPl",_xlfn.XLOOKUP(E46&amp;"|"&amp;B46,
        Calculate_cap_emi_sens!$I$14:$I$21&amp;"|"&amp;Calculate_cap_emi_sens!$L$14:$L$21,
        Calculate_cap_emi_sens!$AN$14:$AN$21, "Not found", 0),"Missing")</f>
        <v>40.40030087174118</v>
      </c>
      <c r="R46" s="5" cm="1">
        <f t="array" ref="R46">_xlfn.SWITCH(F46,"R",_xlfn.XLOOKUP(E46&amp;"|"&amp;B46,
        Calculate_cap_emi_sens!$I$14:$I$21&amp;"|"&amp;Calculate_cap_emi_sens!$L$14:$L$21,
        Calculate_cap_emi_sens!$AQ$14:$AQ$21, "Not found", 0),"Rb",_xlfn.XLOOKUP(E46&amp;"|"&amp;B46,
        Calculate_cap_emi_sens!$I$14:$I$21&amp;"|"&amp;Calculate_cap_emi_sens!$L$14:$L$21,
        Calculate_cap_emi_sens!$AS$14:$AS$21, "Not found", 0),"Rl",_xlfn.XLOOKUP(E46&amp;"|"&amp;B46,
        Calculate_cap_emi_sens!$I$14:$I$21&amp;"|"&amp;Calculate_cap_emi_sens!$L$14:$L$21,
        Calculate_cap_emi_sens!$AT$14:$AT$21, "Not found", 0),"HP",_xlfn.XLOOKUP(E46&amp;"|"&amp;B46,
        Calculate_cap_emi_sens!$I$14:$I$21&amp;"|"&amp;Calculate_cap_emi_sens!$L$14:$L$21,
        Calculate_cap_emi_sens!$AR$14:$AR$21, "Not found", 0),"HPl",_xlfn.XLOOKUP(E46&amp;"|"&amp;B46,
        Calculate_cap_emi_sens!$I$14:$I$21&amp;"|"&amp;Calculate_cap_emi_sens!$L$14:$L$21,
        Calculate_cap_emi_sens!$AU$14:$AU$21, "Not found", 0),"Missing")</f>
        <v>4.4595712132799594</v>
      </c>
      <c r="S46" s="5" cm="1">
        <f t="array" ref="S46">_xlfn.SWITCH(F46,"R",_xlfn.XLOOKUP(E46&amp;"|"&amp;B46,
        Calculate_cap_emi_sens!$I$14:$I$21&amp;"|"&amp;Calculate_cap_emi_sens!$L$14:$L$21,
        Calculate_cap_emi_sens!$AX$14:$AX$21, "Not found", 0),"Rb",_xlfn.XLOOKUP(E46&amp;"|"&amp;B46,
        Calculate_cap_emi_sens!$I$14:$I$21&amp;"|"&amp;Calculate_cap_emi_sens!$L$14:$L$21,
        Calculate_cap_emi_sens!$AZ$14:$AZ$21, "Not found", 0),"Rl",_xlfn.XLOOKUP(E46&amp;"|"&amp;B46,
        Calculate_cap_emi_sens!$I$14:$I$21&amp;"|"&amp;Calculate_cap_emi_sens!$L$14:$L$21,
        Calculate_cap_emi_sens!$BA$14:$BA$21, "Not found", 0),"HP",_xlfn.XLOOKUP(E46&amp;"|"&amp;B46,
        Calculate_cap_emi_sens!$I$14:$I$21&amp;"|"&amp;Calculate_cap_emi_sens!$L$14:$L$21,
        Calculate_cap_emi_sens!$AY$14:$AY$21, "Not found", 0),"HPl",_xlfn.XLOOKUP(E46&amp;"|"&amp;B46,
        Calculate_cap_emi_sens!$I$14:$I$21&amp;"|"&amp;Calculate_cap_emi_sens!$L$14:$L$21,
        Calculate_cap_emi_sens!$BB$14:$BB$21, "Not found", 0),"Missing")</f>
        <v>47.862202711048191</v>
      </c>
      <c r="T46" s="5" cm="1">
        <f t="array" ref="T46">_xlfn.SWITCH(F46,"R",_xlfn.XLOOKUP(E46&amp;"|"&amp;B46,
        Calculate_cap_emi_sens!$I$14:$I$21&amp;"|"&amp;Calculate_cap_emi_sens!$L$14:$L$21,
        Calculate_cap_emi_sens!$BE$14:$BE$21, "Not found", 0),"Rb",_xlfn.XLOOKUP(E46&amp;"|"&amp;B46,
        Calculate_cap_emi_sens!$I$14:$I$21&amp;"|"&amp;Calculate_cap_emi_sens!$L$14:$L$21,
        Calculate_cap_emi_sens!$BG$14:$BG$21, "Not found", 0),"Rl",_xlfn.XLOOKUP(E46&amp;"|"&amp;B46,
        Calculate_cap_emi_sens!$I$14:$I$21&amp;"|"&amp;Calculate_cap_emi_sens!$L$14:$L$21,
        Calculate_cap_emi_sens!$BH$14:$BH$21, "Not found", 0),"HP",_xlfn.XLOOKUP(E46&amp;"|"&amp;B46,
        Calculate_cap_emi_sens!$I$14:$I$21&amp;"|"&amp;Calculate_cap_emi_sens!$L$14:$L$21,
        Calculate_cap_emi_sens!$BF$14:$BF$21, "Not found", 0),"HPl",_xlfn.XLOOKUP(E46&amp;"|"&amp;B46,
        Calculate_cap_emi_sens!$I$14:$I$21&amp;"|"&amp;Calculate_cap_emi_sens!$L$14:$L$21,
        Calculate_cap_emi_sens!$BI$14:$BI$21, "Not found", 0),"Missing")</f>
        <v>0</v>
      </c>
      <c r="U46" s="5" cm="1">
        <f t="array" ref="U46">_xlfn.SWITCH(F46,"R",_xlfn.XLOOKUP(E46&amp;"|"&amp;B46,
        Calculate_cap_emi_sens!$I$14:$I$21&amp;"|"&amp;Calculate_cap_emi_sens!$L$14:$L$21,
        Calculate_cap_emi_sens!$AX$14:$AX$21, "Not found", 0),"Rb",_xlfn.XLOOKUP(E46&amp;"|"&amp;B46,
        Calculate_cap_emi_sens!$I$14:$I$21&amp;"|"&amp;Calculate_cap_emi_sens!$L$14:$L$21,
        Calculate_cap_emi_sens!$AZ$14:$AZ$21, "Not found", 0),"Rl",_xlfn.XLOOKUP(E46&amp;"|"&amp;B46,
        Calculate_cap_emi_sens!$I$14:$I$21&amp;"|"&amp;Calculate_cap_emi_sens!$L$14:$L$21,
        Calculate_cap_emi_sens!$BA$14:$BA$21, "Not found", 0),"HP",_xlfn.XLOOKUP(E46&amp;"|"&amp;B46,
        Calculate_cap_emi_sens!$I$14:$I$21&amp;"|"&amp;Calculate_cap_emi_sens!$L$14:$L$21,
        Calculate_cap_emi_sens!$AY$14:$AY$21, "Not found", 0),"HPl",_xlfn.XLOOKUP(E46&amp;"|"&amp;B46,
        Calculate_cap_emi_sens!$I$14:$I$21&amp;"|"&amp;Calculate_cap_emi_sens!$L$14:$L$21,
        Calculate_cap_emi_sens!$BB$14:$BB$21, "Not found", 0),"Missing")</f>
        <v>47.862202711048191</v>
      </c>
      <c r="V46" s="5" cm="1">
        <f t="array" ref="V46">_xlfn.SWITCH(F46,"R",_xlfn.XLOOKUP(E46&amp;"|"&amp;B46,
        Calculate_cap_emi_sens!$I$14:$I$21&amp;"|"&amp;Calculate_cap_emi_sens!$L$14:$L$21,
        Calculate_cap_emi_sens!$BE$14:$BE$21, "Not found", 0),"Rb",_xlfn.XLOOKUP(E46&amp;"|"&amp;B46,
        Calculate_cap_emi_sens!$I$14:$I$21&amp;"|"&amp;Calculate_cap_emi_sens!$L$14:$L$21,
        Calculate_cap_emi_sens!$BG$14:$BG$21, "Not found", 0),"Rl",_xlfn.XLOOKUP(E46&amp;"|"&amp;B46,
        Calculate_cap_emi_sens!$I$14:$I$21&amp;"|"&amp;Calculate_cap_emi_sens!$L$14:$L$21,
        Calculate_cap_emi_sens!$BH$14:$BH$21, "Not found", 0),"HP",_xlfn.XLOOKUP(E46&amp;"|"&amp;B46,
        Calculate_cap_emi_sens!$I$14:$I$21&amp;"|"&amp;Calculate_cap_emi_sens!$L$14:$L$21,
        Calculate_cap_emi_sens!$BF$14:$BF$21, "Not found", 0),"HPl",_xlfn.XLOOKUP(E46&amp;"|"&amp;B46,
        Calculate_cap_emi_sens!$I$14:$I$21&amp;"|"&amp;Calculate_cap_emi_sens!$L$14:$L$21,
        Calculate_cap_emi_sens!$BI$14:$BI$21, "Not found", 0),"Missing")</f>
        <v>0</v>
      </c>
    </row>
    <row r="47" spans="1:22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Calculate_cap_emi_sens!$I$14:$I$21&amp;"|"&amp;Calculate_cap_emi_sens!$L$14:$L$21,
        Calculate_cap_emi_sens!$W$14:$W$21, "Not found", 0),"Rb",_xlfn.XLOOKUP(E47&amp;"|"&amp;B47,
        Calculate_cap_emi_sens!$I$14:$I$21&amp;"|"&amp;Calculate_cap_emi_sens!$L$14:$L$21,
        Calculate_cap_emi_sens!$Y$14:$Y$21, "Not found", 0),"Rl",_xlfn.XLOOKUP(E47&amp;"|"&amp;B47,
        Calculate_cap_emi_sens!$I$14:$I$21&amp;"|"&amp;Calculate_cap_emi_sens!$L$14:$L$21,
        Calculate_cap_emi_sens!$Z$14:$Z$21, "Not found", 0),0)</f>
        <v>9</v>
      </c>
      <c r="J47" s="5"/>
      <c r="K47" s="5"/>
      <c r="L47" s="5" cm="1">
        <f t="array" ref="L47">_xlfn.SWITCH(F47,"R",_xlfn.XLOOKUP(E47&amp;"|"&amp;B47,
        Calculate_cap_emi_sens!$I$14:$I$21&amp;"|"&amp;Calculate_cap_emi_sens!$L$14:$L$21,
        Calculate_cap_emi_sens!$AC$14:$AC$21, "Not found", 0),"Rb",_xlfn.XLOOKUP(E47&amp;"|"&amp;B47,
        Calculate_cap_emi_sens!$I$14:$I$21&amp;"|"&amp;Calculate_cap_emi_sens!$L$14:$L$21,
        Calculate_cap_emi_sens!$AE$14:$AE$21, "Not found", 0),"Rl",_xlfn.XLOOKUP(E47&amp;"|"&amp;B47,
        Calculate_cap_emi_sens!$I$14:$I$21&amp;"|"&amp;Calculate_cap_emi_sens!$L$14:$L$21,
        Calculate_cap_emi_sens!$AF$14:$AF$21, "Not found", 0),"HP",_xlfn.XLOOKUP(E47&amp;"|"&amp;B47,
        Calculate_cap_emi_sens!$I$14:$I$21&amp;"|"&amp;Calculate_cap_emi_sens!$L$14:$L$21,
        Calculate_cap_emi_sens!$AD$14:$AD$21, "Not found", 0),"HPl",_xlfn.XLOOKUP(E47&amp;"|"&amp;B47,
        Calculate_cap_emi_sens!$I$14:$I$21&amp;"|"&amp;Calculate_cap_emi_sens!$L$14:$L$21,
        Calculate_cap_emi_sens!$AG$14:$AG$21, "Not found", 0),"Missing")</f>
        <v>937.6719896718173</v>
      </c>
      <c r="M47" s="5"/>
      <c r="N47" s="5"/>
      <c r="O47" s="5"/>
      <c r="P47" s="5"/>
      <c r="Q47" s="5" cm="1">
        <f t="array" ref="Q47">_xlfn.SWITCH(F47,"R",_xlfn.XLOOKUP(E47&amp;"|"&amp;B47,
        Calculate_cap_emi_sens!$I$14:$I$21&amp;"|"&amp;Calculate_cap_emi_sens!$L$14:$L$21,
        Calculate_cap_emi_sens!$AJ$14:$AJ$21, "Not found", 0),"Rb",_xlfn.XLOOKUP(E47&amp;"|"&amp;B47,
        Calculate_cap_emi_sens!$I$14:$I$21&amp;"|"&amp;Calculate_cap_emi_sens!$L$14:$L$21,
        Calculate_cap_emi_sens!$AL$14:$AL$21, "Not found", 0),"Rl",_xlfn.XLOOKUP(E47&amp;"|"&amp;B47,
        Calculate_cap_emi_sens!$I$14:$I$21&amp;"|"&amp;Calculate_cap_emi_sens!$L$14:$L$21,
        Calculate_cap_emi_sens!$AM$14:$AM$21, "Not found", 0),"HP",_xlfn.XLOOKUP(E47&amp;"|"&amp;B47,
        Calculate_cap_emi_sens!$I$14:$I$21&amp;"|"&amp;Calculate_cap_emi_sens!$L$14:$L$21,
        Calculate_cap_emi_sens!$AK$14:$AK$21, "Not found", 0),"HPl",_xlfn.XLOOKUP(E47&amp;"|"&amp;B47,
        Calculate_cap_emi_sens!$I$14:$I$21&amp;"|"&amp;Calculate_cap_emi_sens!$L$14:$L$21,
        Calculate_cap_emi_sens!$AN$14:$AN$21, "Not found", 0),"Missing")</f>
        <v>40.40030087174118</v>
      </c>
      <c r="R47" s="5" cm="1">
        <f t="array" ref="R47">_xlfn.SWITCH(F47,"R",_xlfn.XLOOKUP(E47&amp;"|"&amp;B47,
        Calculate_cap_emi_sens!$I$14:$I$21&amp;"|"&amp;Calculate_cap_emi_sens!$L$14:$L$21,
        Calculate_cap_emi_sens!$AQ$14:$AQ$21, "Not found", 0),"Rb",_xlfn.XLOOKUP(E47&amp;"|"&amp;B47,
        Calculate_cap_emi_sens!$I$14:$I$21&amp;"|"&amp;Calculate_cap_emi_sens!$L$14:$L$21,
        Calculate_cap_emi_sens!$AS$14:$AS$21, "Not found", 0),"Rl",_xlfn.XLOOKUP(E47&amp;"|"&amp;B47,
        Calculate_cap_emi_sens!$I$14:$I$21&amp;"|"&amp;Calculate_cap_emi_sens!$L$14:$L$21,
        Calculate_cap_emi_sens!$AT$14:$AT$21, "Not found", 0),"HP",_xlfn.XLOOKUP(E47&amp;"|"&amp;B47,
        Calculate_cap_emi_sens!$I$14:$I$21&amp;"|"&amp;Calculate_cap_emi_sens!$L$14:$L$21,
        Calculate_cap_emi_sens!$AR$14:$AR$21, "Not found", 0),"HPl",_xlfn.XLOOKUP(E47&amp;"|"&amp;B47,
        Calculate_cap_emi_sens!$I$14:$I$21&amp;"|"&amp;Calculate_cap_emi_sens!$L$14:$L$21,
        Calculate_cap_emi_sens!$AU$14:$AU$21, "Not found", 0),"Missing")</f>
        <v>4.4595712132799594</v>
      </c>
      <c r="S47" s="5" cm="1">
        <f t="array" ref="S47">_xlfn.SWITCH(F47,"R",_xlfn.XLOOKUP(E47&amp;"|"&amp;B47,
        Calculate_cap_emi_sens!$I$14:$I$21&amp;"|"&amp;Calculate_cap_emi_sens!$L$14:$L$21,
        Calculate_cap_emi_sens!$AX$14:$AX$21, "Not found", 0),"Rb",_xlfn.XLOOKUP(E47&amp;"|"&amp;B47,
        Calculate_cap_emi_sens!$I$14:$I$21&amp;"|"&amp;Calculate_cap_emi_sens!$L$14:$L$21,
        Calculate_cap_emi_sens!$AZ$14:$AZ$21, "Not found", 0),"Rl",_xlfn.XLOOKUP(E47&amp;"|"&amp;B47,
        Calculate_cap_emi_sens!$I$14:$I$21&amp;"|"&amp;Calculate_cap_emi_sens!$L$14:$L$21,
        Calculate_cap_emi_sens!$BA$14:$BA$21, "Not found", 0),"HP",_xlfn.XLOOKUP(E47&amp;"|"&amp;B47,
        Calculate_cap_emi_sens!$I$14:$I$21&amp;"|"&amp;Calculate_cap_emi_sens!$L$14:$L$21,
        Calculate_cap_emi_sens!$AY$14:$AY$21, "Not found", 0),"HPl",_xlfn.XLOOKUP(E47&amp;"|"&amp;B47,
        Calculate_cap_emi_sens!$I$14:$I$21&amp;"|"&amp;Calculate_cap_emi_sens!$L$14:$L$21,
        Calculate_cap_emi_sens!$BB$14:$BB$21, "Not found", 0),"Missing")</f>
        <v>47.862202711048191</v>
      </c>
      <c r="T47" s="5" cm="1">
        <f t="array" ref="T47">_xlfn.SWITCH(F47,"R",_xlfn.XLOOKUP(E47&amp;"|"&amp;B47,
        Calculate_cap_emi_sens!$I$14:$I$21&amp;"|"&amp;Calculate_cap_emi_sens!$L$14:$L$21,
        Calculate_cap_emi_sens!$BE$14:$BE$21, "Not found", 0),"Rb",_xlfn.XLOOKUP(E47&amp;"|"&amp;B47,
        Calculate_cap_emi_sens!$I$14:$I$21&amp;"|"&amp;Calculate_cap_emi_sens!$L$14:$L$21,
        Calculate_cap_emi_sens!$BG$14:$BG$21, "Not found", 0),"Rl",_xlfn.XLOOKUP(E47&amp;"|"&amp;B47,
        Calculate_cap_emi_sens!$I$14:$I$21&amp;"|"&amp;Calculate_cap_emi_sens!$L$14:$L$21,
        Calculate_cap_emi_sens!$BH$14:$BH$21, "Not found", 0),"HP",_xlfn.XLOOKUP(E47&amp;"|"&amp;B47,
        Calculate_cap_emi_sens!$I$14:$I$21&amp;"|"&amp;Calculate_cap_emi_sens!$L$14:$L$21,
        Calculate_cap_emi_sens!$BF$14:$BF$21, "Not found", 0),"HPl",_xlfn.XLOOKUP(E47&amp;"|"&amp;B47,
        Calculate_cap_emi_sens!$I$14:$I$21&amp;"|"&amp;Calculate_cap_emi_sens!$L$14:$L$21,
        Calculate_cap_emi_sens!$BI$14:$BI$21, "Not found", 0),"Missing")</f>
        <v>0</v>
      </c>
      <c r="U47" s="5" cm="1">
        <f t="array" ref="U47">_xlfn.SWITCH(F47,"R",_xlfn.XLOOKUP(E47&amp;"|"&amp;B47,
        Calculate_cap_emi_sens!$I$14:$I$21&amp;"|"&amp;Calculate_cap_emi_sens!$L$14:$L$21,
        Calculate_cap_emi_sens!$AX$14:$AX$21, "Not found", 0),"Rb",_xlfn.XLOOKUP(E47&amp;"|"&amp;B47,
        Calculate_cap_emi_sens!$I$14:$I$21&amp;"|"&amp;Calculate_cap_emi_sens!$L$14:$L$21,
        Calculate_cap_emi_sens!$AZ$14:$AZ$21, "Not found", 0),"Rl",_xlfn.XLOOKUP(E47&amp;"|"&amp;B47,
        Calculate_cap_emi_sens!$I$14:$I$21&amp;"|"&amp;Calculate_cap_emi_sens!$L$14:$L$21,
        Calculate_cap_emi_sens!$BA$14:$BA$21, "Not found", 0),"HP",_xlfn.XLOOKUP(E47&amp;"|"&amp;B47,
        Calculate_cap_emi_sens!$I$14:$I$21&amp;"|"&amp;Calculate_cap_emi_sens!$L$14:$L$21,
        Calculate_cap_emi_sens!$AY$14:$AY$21, "Not found", 0),"HPl",_xlfn.XLOOKUP(E47&amp;"|"&amp;B47,
        Calculate_cap_emi_sens!$I$14:$I$21&amp;"|"&amp;Calculate_cap_emi_sens!$L$14:$L$21,
        Calculate_cap_emi_sens!$BB$14:$BB$21, "Not found", 0),"Missing")</f>
        <v>47.862202711048191</v>
      </c>
      <c r="V47" s="5" cm="1">
        <f t="array" ref="V47">_xlfn.SWITCH(F47,"R",_xlfn.XLOOKUP(E47&amp;"|"&amp;B47,
        Calculate_cap_emi_sens!$I$14:$I$21&amp;"|"&amp;Calculate_cap_emi_sens!$L$14:$L$21,
        Calculate_cap_emi_sens!$BE$14:$BE$21, "Not found", 0),"Rb",_xlfn.XLOOKUP(E47&amp;"|"&amp;B47,
        Calculate_cap_emi_sens!$I$14:$I$21&amp;"|"&amp;Calculate_cap_emi_sens!$L$14:$L$21,
        Calculate_cap_emi_sens!$BG$14:$BG$21, "Not found", 0),"Rl",_xlfn.XLOOKUP(E47&amp;"|"&amp;B47,
        Calculate_cap_emi_sens!$I$14:$I$21&amp;"|"&amp;Calculate_cap_emi_sens!$L$14:$L$21,
        Calculate_cap_emi_sens!$BH$14:$BH$21, "Not found", 0),"HP",_xlfn.XLOOKUP(E47&amp;"|"&amp;B47,
        Calculate_cap_emi_sens!$I$14:$I$21&amp;"|"&amp;Calculate_cap_emi_sens!$L$14:$L$21,
        Calculate_cap_emi_sens!$BF$14:$BF$21, "Not found", 0),"HPl",_xlfn.XLOOKUP(E47&amp;"|"&amp;B47,
        Calculate_cap_emi_sens!$I$14:$I$21&amp;"|"&amp;Calculate_cap_emi_sens!$L$14:$L$21,
        Calculate_cap_emi_sens!$BI$14:$BI$21, "Not found", 0),"Missing")</f>
        <v>0</v>
      </c>
    </row>
    <row r="48" spans="1:22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Calculate_cap_emi_sens!$I$14:$I$21&amp;"|"&amp;Calculate_cap_emi_sens!$L$14:$L$21,
        Calculate_cap_emi_sens!$W$14:$W$21, "Not found", 0),"Rb",_xlfn.XLOOKUP(E48&amp;"|"&amp;B48,
        Calculate_cap_emi_sens!$I$14:$I$21&amp;"|"&amp;Calculate_cap_emi_sens!$L$14:$L$21,
        Calculate_cap_emi_sens!$Y$14:$Y$21, "Not found", 0),"Rl",_xlfn.XLOOKUP(E48&amp;"|"&amp;B48,
        Calculate_cap_emi_sens!$I$14:$I$21&amp;"|"&amp;Calculate_cap_emi_sens!$L$14:$L$21,
        Calculate_cap_emi_sens!$Z$14:$Z$21, "Not found", 0),0)</f>
        <v>8</v>
      </c>
      <c r="J48" s="5"/>
      <c r="K48" s="5"/>
      <c r="L48" s="5" cm="1">
        <f t="array" ref="L48">_xlfn.SWITCH(F48,"R",_xlfn.XLOOKUP(E48&amp;"|"&amp;B48,
        Calculate_cap_emi_sens!$I$14:$I$21&amp;"|"&amp;Calculate_cap_emi_sens!$L$14:$L$21,
        Calculate_cap_emi_sens!$AC$14:$AC$21, "Not found", 0),"Rb",_xlfn.XLOOKUP(E48&amp;"|"&amp;B48,
        Calculate_cap_emi_sens!$I$14:$I$21&amp;"|"&amp;Calculate_cap_emi_sens!$L$14:$L$21,
        Calculate_cap_emi_sens!$AE$14:$AE$21, "Not found", 0),"Rl",_xlfn.XLOOKUP(E48&amp;"|"&amp;B48,
        Calculate_cap_emi_sens!$I$14:$I$21&amp;"|"&amp;Calculate_cap_emi_sens!$L$14:$L$21,
        Calculate_cap_emi_sens!$AF$14:$AF$21, "Not found", 0),"HP",_xlfn.XLOOKUP(E48&amp;"|"&amp;B48,
        Calculate_cap_emi_sens!$I$14:$I$21&amp;"|"&amp;Calculate_cap_emi_sens!$L$14:$L$21,
        Calculate_cap_emi_sens!$AD$14:$AD$21, "Not found", 0),"HPl",_xlfn.XLOOKUP(E48&amp;"|"&amp;B48,
        Calculate_cap_emi_sens!$I$14:$I$21&amp;"|"&amp;Calculate_cap_emi_sens!$L$14:$L$21,
        Calculate_cap_emi_sens!$AG$14:$AG$21, "Not found", 0),"Missing")</f>
        <v>885.7263913124857</v>
      </c>
      <c r="M48" s="5"/>
      <c r="N48" s="5"/>
      <c r="O48" s="5"/>
      <c r="P48" s="5"/>
      <c r="Q48" s="5" cm="1">
        <f t="array" ref="Q48">_xlfn.SWITCH(F48,"R",_xlfn.XLOOKUP(E48&amp;"|"&amp;B48,
        Calculate_cap_emi_sens!$I$14:$I$21&amp;"|"&amp;Calculate_cap_emi_sens!$L$14:$L$21,
        Calculate_cap_emi_sens!$AJ$14:$AJ$21, "Not found", 0),"Rb",_xlfn.XLOOKUP(E48&amp;"|"&amp;B48,
        Calculate_cap_emi_sens!$I$14:$I$21&amp;"|"&amp;Calculate_cap_emi_sens!$L$14:$L$21,
        Calculate_cap_emi_sens!$AL$14:$AL$21, "Not found", 0),"Rl",_xlfn.XLOOKUP(E48&amp;"|"&amp;B48,
        Calculate_cap_emi_sens!$I$14:$I$21&amp;"|"&amp;Calculate_cap_emi_sens!$L$14:$L$21,
        Calculate_cap_emi_sens!$AM$14:$AM$21, "Not found", 0),"HP",_xlfn.XLOOKUP(E48&amp;"|"&amp;B48,
        Calculate_cap_emi_sens!$I$14:$I$21&amp;"|"&amp;Calculate_cap_emi_sens!$L$14:$L$21,
        Calculate_cap_emi_sens!$AK$14:$AK$21, "Not found", 0),"HPl",_xlfn.XLOOKUP(E48&amp;"|"&amp;B48,
        Calculate_cap_emi_sens!$I$14:$I$21&amp;"|"&amp;Calculate_cap_emi_sens!$L$14:$L$21,
        Calculate_cap_emi_sens!$AN$14:$AN$21, "Not found", 0),"Missing")</f>
        <v>37.396488708847059</v>
      </c>
      <c r="R48" s="5" cm="1">
        <f t="array" ref="R48">_xlfn.SWITCH(F48,"R",_xlfn.XLOOKUP(E48&amp;"|"&amp;B48,
        Calculate_cap_emi_sens!$I$14:$I$21&amp;"|"&amp;Calculate_cap_emi_sens!$L$14:$L$21,
        Calculate_cap_emi_sens!$AQ$14:$AQ$21, "Not found", 0),"Rb",_xlfn.XLOOKUP(E48&amp;"|"&amp;B48,
        Calculate_cap_emi_sens!$I$14:$I$21&amp;"|"&amp;Calculate_cap_emi_sens!$L$14:$L$21,
        Calculate_cap_emi_sens!$AS$14:$AS$21, "Not found", 0),"Rl",_xlfn.XLOOKUP(E48&amp;"|"&amp;B48,
        Calculate_cap_emi_sens!$I$14:$I$21&amp;"|"&amp;Calculate_cap_emi_sens!$L$14:$L$21,
        Calculate_cap_emi_sens!$AT$14:$AT$21, "Not found", 0),"HP",_xlfn.XLOOKUP(E48&amp;"|"&amp;B48,
        Calculate_cap_emi_sens!$I$14:$I$21&amp;"|"&amp;Calculate_cap_emi_sens!$L$14:$L$21,
        Calculate_cap_emi_sens!$AR$14:$AR$21, "Not found", 0),"HPl",_xlfn.XLOOKUP(E48&amp;"|"&amp;B48,
        Calculate_cap_emi_sens!$I$14:$I$21&amp;"|"&amp;Calculate_cap_emi_sens!$L$14:$L$21,
        Calculate_cap_emi_sens!$AU$14:$AU$21, "Not found", 0),"Missing")</f>
        <v>4.3406258301138019</v>
      </c>
      <c r="S48" s="5" cm="1">
        <f t="array" ref="S48">_xlfn.SWITCH(F48,"R",_xlfn.XLOOKUP(E48&amp;"|"&amp;B48,
        Calculate_cap_emi_sens!$I$14:$I$21&amp;"|"&amp;Calculate_cap_emi_sens!$L$14:$L$21,
        Calculate_cap_emi_sens!$AX$14:$AX$21, "Not found", 0),"Rb",_xlfn.XLOOKUP(E48&amp;"|"&amp;B48,
        Calculate_cap_emi_sens!$I$14:$I$21&amp;"|"&amp;Calculate_cap_emi_sens!$L$14:$L$21,
        Calculate_cap_emi_sens!$AZ$14:$AZ$21, "Not found", 0),"Rl",_xlfn.XLOOKUP(E48&amp;"|"&amp;B48,
        Calculate_cap_emi_sens!$I$14:$I$21&amp;"|"&amp;Calculate_cap_emi_sens!$L$14:$L$21,
        Calculate_cap_emi_sens!$BA$14:$BA$21, "Not found", 0),"HP",_xlfn.XLOOKUP(E48&amp;"|"&amp;B48,
        Calculate_cap_emi_sens!$I$14:$I$21&amp;"|"&amp;Calculate_cap_emi_sens!$L$14:$L$21,
        Calculate_cap_emi_sens!$AY$14:$AY$21, "Not found", 0),"HPl",_xlfn.XLOOKUP(E48&amp;"|"&amp;B48,
        Calculate_cap_emi_sens!$I$14:$I$21&amp;"|"&amp;Calculate_cap_emi_sens!$L$14:$L$21,
        Calculate_cap_emi_sens!$BB$14:$BB$21, "Not found", 0),"Missing")</f>
        <v>44.331785755438688</v>
      </c>
      <c r="T48" s="5" cm="1">
        <f t="array" ref="T48">_xlfn.SWITCH(F48,"R",_xlfn.XLOOKUP(E48&amp;"|"&amp;B48,
        Calculate_cap_emi_sens!$I$14:$I$21&amp;"|"&amp;Calculate_cap_emi_sens!$L$14:$L$21,
        Calculate_cap_emi_sens!$BE$14:$BE$21, "Not found", 0),"Rb",_xlfn.XLOOKUP(E48&amp;"|"&amp;B48,
        Calculate_cap_emi_sens!$I$14:$I$21&amp;"|"&amp;Calculate_cap_emi_sens!$L$14:$L$21,
        Calculate_cap_emi_sens!$BG$14:$BG$21, "Not found", 0),"Rl",_xlfn.XLOOKUP(E48&amp;"|"&amp;B48,
        Calculate_cap_emi_sens!$I$14:$I$21&amp;"|"&amp;Calculate_cap_emi_sens!$L$14:$L$21,
        Calculate_cap_emi_sens!$BH$14:$BH$21, "Not found", 0),"HP",_xlfn.XLOOKUP(E48&amp;"|"&amp;B48,
        Calculate_cap_emi_sens!$I$14:$I$21&amp;"|"&amp;Calculate_cap_emi_sens!$L$14:$L$21,
        Calculate_cap_emi_sens!$BF$14:$BF$21, "Not found", 0),"HPl",_xlfn.XLOOKUP(E48&amp;"|"&amp;B48,
        Calculate_cap_emi_sens!$I$14:$I$21&amp;"|"&amp;Calculate_cap_emi_sens!$L$14:$L$21,
        Calculate_cap_emi_sens!$BI$14:$BI$21, "Not found", 0),"Missing")</f>
        <v>0</v>
      </c>
      <c r="U48" s="5" cm="1">
        <f t="array" ref="U48">_xlfn.SWITCH(F48,"R",_xlfn.XLOOKUP(E48&amp;"|"&amp;B48,
        Calculate_cap_emi_sens!$I$14:$I$21&amp;"|"&amp;Calculate_cap_emi_sens!$L$14:$L$21,
        Calculate_cap_emi_sens!$AX$14:$AX$21, "Not found", 0),"Rb",_xlfn.XLOOKUP(E48&amp;"|"&amp;B48,
        Calculate_cap_emi_sens!$I$14:$I$21&amp;"|"&amp;Calculate_cap_emi_sens!$L$14:$L$21,
        Calculate_cap_emi_sens!$AZ$14:$AZ$21, "Not found", 0),"Rl",_xlfn.XLOOKUP(E48&amp;"|"&amp;B48,
        Calculate_cap_emi_sens!$I$14:$I$21&amp;"|"&amp;Calculate_cap_emi_sens!$L$14:$L$21,
        Calculate_cap_emi_sens!$BA$14:$BA$21, "Not found", 0),"HP",_xlfn.XLOOKUP(E48&amp;"|"&amp;B48,
        Calculate_cap_emi_sens!$I$14:$I$21&amp;"|"&amp;Calculate_cap_emi_sens!$L$14:$L$21,
        Calculate_cap_emi_sens!$AY$14:$AY$21, "Not found", 0),"HPl",_xlfn.XLOOKUP(E48&amp;"|"&amp;B48,
        Calculate_cap_emi_sens!$I$14:$I$21&amp;"|"&amp;Calculate_cap_emi_sens!$L$14:$L$21,
        Calculate_cap_emi_sens!$BB$14:$BB$21, "Not found", 0),"Missing")</f>
        <v>44.331785755438688</v>
      </c>
      <c r="V48" s="5" cm="1">
        <f t="array" ref="V48">_xlfn.SWITCH(F48,"R",_xlfn.XLOOKUP(E48&amp;"|"&amp;B48,
        Calculate_cap_emi_sens!$I$14:$I$21&amp;"|"&amp;Calculate_cap_emi_sens!$L$14:$L$21,
        Calculate_cap_emi_sens!$BE$14:$BE$21, "Not found", 0),"Rb",_xlfn.XLOOKUP(E48&amp;"|"&amp;B48,
        Calculate_cap_emi_sens!$I$14:$I$21&amp;"|"&amp;Calculate_cap_emi_sens!$L$14:$L$21,
        Calculate_cap_emi_sens!$BG$14:$BG$21, "Not found", 0),"Rl",_xlfn.XLOOKUP(E48&amp;"|"&amp;B48,
        Calculate_cap_emi_sens!$I$14:$I$21&amp;"|"&amp;Calculate_cap_emi_sens!$L$14:$L$21,
        Calculate_cap_emi_sens!$BH$14:$BH$21, "Not found", 0),"HP",_xlfn.XLOOKUP(E48&amp;"|"&amp;B48,
        Calculate_cap_emi_sens!$I$14:$I$21&amp;"|"&amp;Calculate_cap_emi_sens!$L$14:$L$21,
        Calculate_cap_emi_sens!$BF$14:$BF$21, "Not found", 0),"HPl",_xlfn.XLOOKUP(E48&amp;"|"&amp;B48,
        Calculate_cap_emi_sens!$I$14:$I$21&amp;"|"&amp;Calculate_cap_emi_sens!$L$14:$L$21,
        Calculate_cap_emi_sens!$BI$14:$BI$21, "Not found", 0),"Missing")</f>
        <v>0</v>
      </c>
    </row>
    <row r="49" spans="1:22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Calculate_cap_emi_sens!$I$14:$I$21&amp;"|"&amp;Calculate_cap_emi_sens!$L$14:$L$21,
        Calculate_cap_emi_sens!$W$14:$W$21, "Not found", 0),"Rb",_xlfn.XLOOKUP(E49&amp;"|"&amp;B49,
        Calculate_cap_emi_sens!$I$14:$I$21&amp;"|"&amp;Calculate_cap_emi_sens!$L$14:$L$21,
        Calculate_cap_emi_sens!$Y$14:$Y$21, "Not found", 0),"Rl",_xlfn.XLOOKUP(E49&amp;"|"&amp;B49,
        Calculate_cap_emi_sens!$I$14:$I$21&amp;"|"&amp;Calculate_cap_emi_sens!$L$14:$L$21,
        Calculate_cap_emi_sens!$Z$14:$Z$21, "Not found", 0),0)</f>
        <v>8</v>
      </c>
      <c r="J49" s="5"/>
      <c r="K49" s="5"/>
      <c r="L49" s="5" cm="1">
        <f t="array" ref="L49">_xlfn.SWITCH(F49,"R",_xlfn.XLOOKUP(E49&amp;"|"&amp;B49,
        Calculate_cap_emi_sens!$I$14:$I$21&amp;"|"&amp;Calculate_cap_emi_sens!$L$14:$L$21,
        Calculate_cap_emi_sens!$AC$14:$AC$21, "Not found", 0),"Rb",_xlfn.XLOOKUP(E49&amp;"|"&amp;B49,
        Calculate_cap_emi_sens!$I$14:$I$21&amp;"|"&amp;Calculate_cap_emi_sens!$L$14:$L$21,
        Calculate_cap_emi_sens!$AE$14:$AE$21, "Not found", 0),"Rl",_xlfn.XLOOKUP(E49&amp;"|"&amp;B49,
        Calculate_cap_emi_sens!$I$14:$I$21&amp;"|"&amp;Calculate_cap_emi_sens!$L$14:$L$21,
        Calculate_cap_emi_sens!$AF$14:$AF$21, "Not found", 0),"HP",_xlfn.XLOOKUP(E49&amp;"|"&amp;B49,
        Calculate_cap_emi_sens!$I$14:$I$21&amp;"|"&amp;Calculate_cap_emi_sens!$L$14:$L$21,
        Calculate_cap_emi_sens!$AD$14:$AD$21, "Not found", 0),"HPl",_xlfn.XLOOKUP(E49&amp;"|"&amp;B49,
        Calculate_cap_emi_sens!$I$14:$I$21&amp;"|"&amp;Calculate_cap_emi_sens!$L$14:$L$21,
        Calculate_cap_emi_sens!$AG$14:$AG$21, "Not found", 0),"Missing")</f>
        <v>885.7263913124857</v>
      </c>
      <c r="M49" s="5"/>
      <c r="N49" s="5"/>
      <c r="O49" s="5"/>
      <c r="P49" s="5"/>
      <c r="Q49" s="5" cm="1">
        <f t="array" ref="Q49">_xlfn.SWITCH(F49,"R",_xlfn.XLOOKUP(E49&amp;"|"&amp;B49,
        Calculate_cap_emi_sens!$I$14:$I$21&amp;"|"&amp;Calculate_cap_emi_sens!$L$14:$L$21,
        Calculate_cap_emi_sens!$AJ$14:$AJ$21, "Not found", 0),"Rb",_xlfn.XLOOKUP(E49&amp;"|"&amp;B49,
        Calculate_cap_emi_sens!$I$14:$I$21&amp;"|"&amp;Calculate_cap_emi_sens!$L$14:$L$21,
        Calculate_cap_emi_sens!$AL$14:$AL$21, "Not found", 0),"Rl",_xlfn.XLOOKUP(E49&amp;"|"&amp;B49,
        Calculate_cap_emi_sens!$I$14:$I$21&amp;"|"&amp;Calculate_cap_emi_sens!$L$14:$L$21,
        Calculate_cap_emi_sens!$AM$14:$AM$21, "Not found", 0),"HP",_xlfn.XLOOKUP(E49&amp;"|"&amp;B49,
        Calculate_cap_emi_sens!$I$14:$I$21&amp;"|"&amp;Calculate_cap_emi_sens!$L$14:$L$21,
        Calculate_cap_emi_sens!$AK$14:$AK$21, "Not found", 0),"HPl",_xlfn.XLOOKUP(E49&amp;"|"&amp;B49,
        Calculate_cap_emi_sens!$I$14:$I$21&amp;"|"&amp;Calculate_cap_emi_sens!$L$14:$L$21,
        Calculate_cap_emi_sens!$AN$14:$AN$21, "Not found", 0),"Missing")</f>
        <v>37.396488708847059</v>
      </c>
      <c r="R49" s="5" cm="1">
        <f t="array" ref="R49">_xlfn.SWITCH(F49,"R",_xlfn.XLOOKUP(E49&amp;"|"&amp;B49,
        Calculate_cap_emi_sens!$I$14:$I$21&amp;"|"&amp;Calculate_cap_emi_sens!$L$14:$L$21,
        Calculate_cap_emi_sens!$AQ$14:$AQ$21, "Not found", 0),"Rb",_xlfn.XLOOKUP(E49&amp;"|"&amp;B49,
        Calculate_cap_emi_sens!$I$14:$I$21&amp;"|"&amp;Calculate_cap_emi_sens!$L$14:$L$21,
        Calculate_cap_emi_sens!$AS$14:$AS$21, "Not found", 0),"Rl",_xlfn.XLOOKUP(E49&amp;"|"&amp;B49,
        Calculate_cap_emi_sens!$I$14:$I$21&amp;"|"&amp;Calculate_cap_emi_sens!$L$14:$L$21,
        Calculate_cap_emi_sens!$AT$14:$AT$21, "Not found", 0),"HP",_xlfn.XLOOKUP(E49&amp;"|"&amp;B49,
        Calculate_cap_emi_sens!$I$14:$I$21&amp;"|"&amp;Calculate_cap_emi_sens!$L$14:$L$21,
        Calculate_cap_emi_sens!$AR$14:$AR$21, "Not found", 0),"HPl",_xlfn.XLOOKUP(E49&amp;"|"&amp;B49,
        Calculate_cap_emi_sens!$I$14:$I$21&amp;"|"&amp;Calculate_cap_emi_sens!$L$14:$L$21,
        Calculate_cap_emi_sens!$AU$14:$AU$21, "Not found", 0),"Missing")</f>
        <v>4.3406258301138019</v>
      </c>
      <c r="S49" s="5" cm="1">
        <f t="array" ref="S49">_xlfn.SWITCH(F49,"R",_xlfn.XLOOKUP(E49&amp;"|"&amp;B49,
        Calculate_cap_emi_sens!$I$14:$I$21&amp;"|"&amp;Calculate_cap_emi_sens!$L$14:$L$21,
        Calculate_cap_emi_sens!$AX$14:$AX$21, "Not found", 0),"Rb",_xlfn.XLOOKUP(E49&amp;"|"&amp;B49,
        Calculate_cap_emi_sens!$I$14:$I$21&amp;"|"&amp;Calculate_cap_emi_sens!$L$14:$L$21,
        Calculate_cap_emi_sens!$AZ$14:$AZ$21, "Not found", 0),"Rl",_xlfn.XLOOKUP(E49&amp;"|"&amp;B49,
        Calculate_cap_emi_sens!$I$14:$I$21&amp;"|"&amp;Calculate_cap_emi_sens!$L$14:$L$21,
        Calculate_cap_emi_sens!$BA$14:$BA$21, "Not found", 0),"HP",_xlfn.XLOOKUP(E49&amp;"|"&amp;B49,
        Calculate_cap_emi_sens!$I$14:$I$21&amp;"|"&amp;Calculate_cap_emi_sens!$L$14:$L$21,
        Calculate_cap_emi_sens!$AY$14:$AY$21, "Not found", 0),"HPl",_xlfn.XLOOKUP(E49&amp;"|"&amp;B49,
        Calculate_cap_emi_sens!$I$14:$I$21&amp;"|"&amp;Calculate_cap_emi_sens!$L$14:$L$21,
        Calculate_cap_emi_sens!$BB$14:$BB$21, "Not found", 0),"Missing")</f>
        <v>44.331785755438688</v>
      </c>
      <c r="T49" s="5" cm="1">
        <f t="array" ref="T49">_xlfn.SWITCH(F49,"R",_xlfn.XLOOKUP(E49&amp;"|"&amp;B49,
        Calculate_cap_emi_sens!$I$14:$I$21&amp;"|"&amp;Calculate_cap_emi_sens!$L$14:$L$21,
        Calculate_cap_emi_sens!$BE$14:$BE$21, "Not found", 0),"Rb",_xlfn.XLOOKUP(E49&amp;"|"&amp;B49,
        Calculate_cap_emi_sens!$I$14:$I$21&amp;"|"&amp;Calculate_cap_emi_sens!$L$14:$L$21,
        Calculate_cap_emi_sens!$BG$14:$BG$21, "Not found", 0),"Rl",_xlfn.XLOOKUP(E49&amp;"|"&amp;B49,
        Calculate_cap_emi_sens!$I$14:$I$21&amp;"|"&amp;Calculate_cap_emi_sens!$L$14:$L$21,
        Calculate_cap_emi_sens!$BH$14:$BH$21, "Not found", 0),"HP",_xlfn.XLOOKUP(E49&amp;"|"&amp;B49,
        Calculate_cap_emi_sens!$I$14:$I$21&amp;"|"&amp;Calculate_cap_emi_sens!$L$14:$L$21,
        Calculate_cap_emi_sens!$BF$14:$BF$21, "Not found", 0),"HPl",_xlfn.XLOOKUP(E49&amp;"|"&amp;B49,
        Calculate_cap_emi_sens!$I$14:$I$21&amp;"|"&amp;Calculate_cap_emi_sens!$L$14:$L$21,
        Calculate_cap_emi_sens!$BI$14:$BI$21, "Not found", 0),"Missing")</f>
        <v>0</v>
      </c>
      <c r="U49" s="5" cm="1">
        <f t="array" ref="U49">_xlfn.SWITCH(F49,"R",_xlfn.XLOOKUP(E49&amp;"|"&amp;B49,
        Calculate_cap_emi_sens!$I$14:$I$21&amp;"|"&amp;Calculate_cap_emi_sens!$L$14:$L$21,
        Calculate_cap_emi_sens!$AX$14:$AX$21, "Not found", 0),"Rb",_xlfn.XLOOKUP(E49&amp;"|"&amp;B49,
        Calculate_cap_emi_sens!$I$14:$I$21&amp;"|"&amp;Calculate_cap_emi_sens!$L$14:$L$21,
        Calculate_cap_emi_sens!$AZ$14:$AZ$21, "Not found", 0),"Rl",_xlfn.XLOOKUP(E49&amp;"|"&amp;B49,
        Calculate_cap_emi_sens!$I$14:$I$21&amp;"|"&amp;Calculate_cap_emi_sens!$L$14:$L$21,
        Calculate_cap_emi_sens!$BA$14:$BA$21, "Not found", 0),"HP",_xlfn.XLOOKUP(E49&amp;"|"&amp;B49,
        Calculate_cap_emi_sens!$I$14:$I$21&amp;"|"&amp;Calculate_cap_emi_sens!$L$14:$L$21,
        Calculate_cap_emi_sens!$AY$14:$AY$21, "Not found", 0),"HPl",_xlfn.XLOOKUP(E49&amp;"|"&amp;B49,
        Calculate_cap_emi_sens!$I$14:$I$21&amp;"|"&amp;Calculate_cap_emi_sens!$L$14:$L$21,
        Calculate_cap_emi_sens!$BB$14:$BB$21, "Not found", 0),"Missing")</f>
        <v>44.331785755438688</v>
      </c>
      <c r="V49" s="5" cm="1">
        <f t="array" ref="V49">_xlfn.SWITCH(F49,"R",_xlfn.XLOOKUP(E49&amp;"|"&amp;B49,
        Calculate_cap_emi_sens!$I$14:$I$21&amp;"|"&amp;Calculate_cap_emi_sens!$L$14:$L$21,
        Calculate_cap_emi_sens!$BE$14:$BE$21, "Not found", 0),"Rb",_xlfn.XLOOKUP(E49&amp;"|"&amp;B49,
        Calculate_cap_emi_sens!$I$14:$I$21&amp;"|"&amp;Calculate_cap_emi_sens!$L$14:$L$21,
        Calculate_cap_emi_sens!$BG$14:$BG$21, "Not found", 0),"Rl",_xlfn.XLOOKUP(E49&amp;"|"&amp;B49,
        Calculate_cap_emi_sens!$I$14:$I$21&amp;"|"&amp;Calculate_cap_emi_sens!$L$14:$L$21,
        Calculate_cap_emi_sens!$BH$14:$BH$21, "Not found", 0),"HP",_xlfn.XLOOKUP(E49&amp;"|"&amp;B49,
        Calculate_cap_emi_sens!$I$14:$I$21&amp;"|"&amp;Calculate_cap_emi_sens!$L$14:$L$21,
        Calculate_cap_emi_sens!$BF$14:$BF$21, "Not found", 0),"HPl",_xlfn.XLOOKUP(E49&amp;"|"&amp;B49,
        Calculate_cap_emi_sens!$I$14:$I$21&amp;"|"&amp;Calculate_cap_emi_sens!$L$14:$L$21,
        Calculate_cap_emi_sens!$BI$14:$BI$21, "Not found", 0),"Missing")</f>
        <v>0</v>
      </c>
    </row>
    <row r="50" spans="1:22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Calculate_cap_emi_sens!$I$14:$I$21&amp;"|"&amp;Calculate_cap_emi_sens!$L$14:$L$21,
        Calculate_cap_emi_sens!$X$14:$X$21, "Not found", 0),"HPl",_xlfn.XLOOKUP(E50&amp;"|"&amp;B50,
        Calculate_cap_emi_sens!$I$14:$I$21&amp;"|"&amp;Calculate_cap_emi_sens!$L$14:$L$21,
        Calculate_cap_emi_sens!$AA$14:$AA$21,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Calculate_cap_emi_sens!$I$14:$I$21&amp;"|"&amp;Calculate_cap_emi_sens!$L$14:$L$21,
        Calculate_cap_emi_sens!$AC$14:$AC$21, "Not found", 0),"Rb",_xlfn.XLOOKUP(E50&amp;"|"&amp;B50,
        Calculate_cap_emi_sens!$I$14:$I$21&amp;"|"&amp;Calculate_cap_emi_sens!$L$14:$L$21,
        Calculate_cap_emi_sens!$AE$14:$AE$21, "Not found", 0),"Rl",_xlfn.XLOOKUP(E50&amp;"|"&amp;B50,
        Calculate_cap_emi_sens!$I$14:$I$21&amp;"|"&amp;Calculate_cap_emi_sens!$L$14:$L$21,
        Calculate_cap_emi_sens!$AF$14:$AF$21, "Not found", 0),"HP",_xlfn.XLOOKUP(E50&amp;"|"&amp;B50,
        Calculate_cap_emi_sens!$I$14:$I$21&amp;"|"&amp;Calculate_cap_emi_sens!$L$14:$L$21,
        Calculate_cap_emi_sens!$AD$14:$AD$21, "Not found", 0),"HPl",_xlfn.XLOOKUP(E50&amp;"|"&amp;B50,
        Calculate_cap_emi_sens!$I$14:$I$21&amp;"|"&amp;Calculate_cap_emi_sens!$L$14:$L$21,
        Calculate_cap_emi_sens!$AG$14:$AG$21,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Calculate_cap_emi_sens!$I$14:$I$21&amp;"|"&amp;Calculate_cap_emi_sens!$L$14:$L$21,
        Calculate_cap_emi_sens!$AJ$14:$AJ$21, "Not found", 0),"Rb",_xlfn.XLOOKUP(E50&amp;"|"&amp;B50,
        Calculate_cap_emi_sens!$I$14:$I$21&amp;"|"&amp;Calculate_cap_emi_sens!$L$14:$L$21,
        Calculate_cap_emi_sens!$AL$14:$AL$21, "Not found", 0),"Rl",_xlfn.XLOOKUP(E50&amp;"|"&amp;B50,
        Calculate_cap_emi_sens!$I$14:$I$21&amp;"|"&amp;Calculate_cap_emi_sens!$L$14:$L$21,
        Calculate_cap_emi_sens!$AM$14:$AM$21, "Not found", 0),"HP",_xlfn.XLOOKUP(E50&amp;"|"&amp;B50,
        Calculate_cap_emi_sens!$I$14:$I$21&amp;"|"&amp;Calculate_cap_emi_sens!$L$14:$L$21,
        Calculate_cap_emi_sens!$AK$14:$AK$21, "Not found", 0),"HPl",_xlfn.XLOOKUP(E50&amp;"|"&amp;B50,
        Calculate_cap_emi_sens!$I$14:$I$21&amp;"|"&amp;Calculate_cap_emi_sens!$L$14:$L$21,
        Calculate_cap_emi_sens!$AN$14:$AN$21, "Not found", 0),"Missing")</f>
        <v>36.844294649192022</v>
      </c>
      <c r="R50" s="5" cm="1">
        <f t="array" ref="R50">_xlfn.SWITCH(F50,"R",_xlfn.XLOOKUP(E50&amp;"|"&amp;B50,
        Calculate_cap_emi_sens!$I$14:$I$21&amp;"|"&amp;Calculate_cap_emi_sens!$L$14:$L$21,
        Calculate_cap_emi_sens!$AQ$14:$AQ$21, "Not found", 0),"Rb",_xlfn.XLOOKUP(E50&amp;"|"&amp;B50,
        Calculate_cap_emi_sens!$I$14:$I$21&amp;"|"&amp;Calculate_cap_emi_sens!$L$14:$L$21,
        Calculate_cap_emi_sens!$AS$14:$AS$21, "Not found", 0),"Rl",_xlfn.XLOOKUP(E50&amp;"|"&amp;B50,
        Calculate_cap_emi_sens!$I$14:$I$21&amp;"|"&amp;Calculate_cap_emi_sens!$L$14:$L$21,
        Calculate_cap_emi_sens!$AT$14:$AT$21, "Not found", 0),"HP",_xlfn.XLOOKUP(E50&amp;"|"&amp;B50,
        Calculate_cap_emi_sens!$I$14:$I$21&amp;"|"&amp;Calculate_cap_emi_sens!$L$14:$L$21,
        Calculate_cap_emi_sens!$AR$14:$AR$21, "Not found", 0),"HPl",_xlfn.XLOOKUP(E50&amp;"|"&amp;B50,
        Calculate_cap_emi_sens!$I$14:$I$21&amp;"|"&amp;Calculate_cap_emi_sens!$L$14:$L$21,
        Calculate_cap_emi_sens!$AU$14:$AU$21, "Not found", 0),"Missing")</f>
        <v>92.156538464117645</v>
      </c>
      <c r="S50" s="5" cm="1">
        <f t="array" ref="S50">_xlfn.SWITCH(F50,"R",_xlfn.XLOOKUP(E50&amp;"|"&amp;B50,
        Calculate_cap_emi_sens!$I$14:$I$21&amp;"|"&amp;Calculate_cap_emi_sens!$L$14:$L$21,
        Calculate_cap_emi_sens!$AX$14:$AX$21, "Not found", 0),"Rb",_xlfn.XLOOKUP(E50&amp;"|"&amp;B50,
        Calculate_cap_emi_sens!$I$14:$I$21&amp;"|"&amp;Calculate_cap_emi_sens!$L$14:$L$21,
        Calculate_cap_emi_sens!$AZ$14:$AZ$21, "Not found", 0),"Rl",_xlfn.XLOOKUP(E50&amp;"|"&amp;B50,
        Calculate_cap_emi_sens!$I$14:$I$21&amp;"|"&amp;Calculate_cap_emi_sens!$L$14:$L$21,
        Calculate_cap_emi_sens!$BA$14:$BA$21, "Not found", 0),"HP",_xlfn.XLOOKUP(E50&amp;"|"&amp;B50,
        Calculate_cap_emi_sens!$I$14:$I$21&amp;"|"&amp;Calculate_cap_emi_sens!$L$14:$L$21,
        Calculate_cap_emi_sens!$AY$14:$AY$21, "Not found", 0),"HPl",_xlfn.XLOOKUP(E50&amp;"|"&amp;B50,
        Calculate_cap_emi_sens!$I$14:$I$21&amp;"|"&amp;Calculate_cap_emi_sens!$L$14:$L$21,
        Calculate_cap_emi_sens!$BB$14:$BB$21, "Not found", 0),"Missing")</f>
        <v>107.6106738558843</v>
      </c>
      <c r="T50" s="5" cm="1">
        <f t="array" ref="T50">_xlfn.SWITCH(F50,"R",_xlfn.XLOOKUP(E50&amp;"|"&amp;B50,
        Calculate_cap_emi_sens!$I$14:$I$21&amp;"|"&amp;Calculate_cap_emi_sens!$L$14:$L$21,
        Calculate_cap_emi_sens!$BE$14:$BE$21, "Not found", 0),"Rb",_xlfn.XLOOKUP(E50&amp;"|"&amp;B50,
        Calculate_cap_emi_sens!$I$14:$I$21&amp;"|"&amp;Calculate_cap_emi_sens!$L$14:$L$21,
        Calculate_cap_emi_sens!$BG$14:$BG$21, "Not found", 0),"Rl",_xlfn.XLOOKUP(E50&amp;"|"&amp;B50,
        Calculate_cap_emi_sens!$I$14:$I$21&amp;"|"&amp;Calculate_cap_emi_sens!$L$14:$L$21,
        Calculate_cap_emi_sens!$BH$14:$BH$21, "Not found", 0),"HP",_xlfn.XLOOKUP(E50&amp;"|"&amp;B50,
        Calculate_cap_emi_sens!$I$14:$I$21&amp;"|"&amp;Calculate_cap_emi_sens!$L$14:$L$21,
        Calculate_cap_emi_sens!$BF$14:$BF$21, "Not found", 0),"HPl",_xlfn.XLOOKUP(E50&amp;"|"&amp;B50,
        Calculate_cap_emi_sens!$I$14:$I$21&amp;"|"&amp;Calculate_cap_emi_sens!$L$14:$L$21,
        Calculate_cap_emi_sens!$BI$14:$BI$21, "Not found", 0),"Missing")</f>
        <v>637.9788783253241</v>
      </c>
      <c r="U50" s="5" cm="1">
        <f t="array" ref="U50">_xlfn.SWITCH(F50,"R",_xlfn.XLOOKUP(E50&amp;"|"&amp;B50,
        Calculate_cap_emi_sens!$I$14:$I$21&amp;"|"&amp;Calculate_cap_emi_sens!$L$14:$L$21,
        Calculate_cap_emi_sens!$AX$14:$AX$21, "Not found", 0),"Rb",_xlfn.XLOOKUP(E50&amp;"|"&amp;B50,
        Calculate_cap_emi_sens!$I$14:$I$21&amp;"|"&amp;Calculate_cap_emi_sens!$L$14:$L$21,
        Calculate_cap_emi_sens!$AZ$14:$AZ$21, "Not found", 0),"Rl",_xlfn.XLOOKUP(E50&amp;"|"&amp;B50,
        Calculate_cap_emi_sens!$I$14:$I$21&amp;"|"&amp;Calculate_cap_emi_sens!$L$14:$L$21,
        Calculate_cap_emi_sens!$BA$14:$BA$21, "Not found", 0),"HP",_xlfn.XLOOKUP(E50&amp;"|"&amp;B50,
        Calculate_cap_emi_sens!$I$14:$I$21&amp;"|"&amp;Calculate_cap_emi_sens!$L$14:$L$21,
        Calculate_cap_emi_sens!$AY$14:$AY$21, "Not found", 0),"HPl",_xlfn.XLOOKUP(E50&amp;"|"&amp;B50,
        Calculate_cap_emi_sens!$I$14:$I$21&amp;"|"&amp;Calculate_cap_emi_sens!$L$14:$L$21,
        Calculate_cap_emi_sens!$BB$14:$BB$21, "Not found", 0),"Missing")</f>
        <v>107.6106738558843</v>
      </c>
      <c r="V50" s="5" cm="1">
        <f t="array" ref="V50">_xlfn.SWITCH(F50,"R",_xlfn.XLOOKUP(E50&amp;"|"&amp;B50,
        Calculate_cap_emi_sens!$I$14:$I$21&amp;"|"&amp;Calculate_cap_emi_sens!$L$14:$L$21,
        Calculate_cap_emi_sens!$BE$14:$BE$21, "Not found", 0),"Rb",_xlfn.XLOOKUP(E50&amp;"|"&amp;B50,
        Calculate_cap_emi_sens!$I$14:$I$21&amp;"|"&amp;Calculate_cap_emi_sens!$L$14:$L$21,
        Calculate_cap_emi_sens!$BG$14:$BG$21, "Not found", 0),"Rl",_xlfn.XLOOKUP(E50&amp;"|"&amp;B50,
        Calculate_cap_emi_sens!$I$14:$I$21&amp;"|"&amp;Calculate_cap_emi_sens!$L$14:$L$21,
        Calculate_cap_emi_sens!$BH$14:$BH$21, "Not found", 0),"HP",_xlfn.XLOOKUP(E50&amp;"|"&amp;B50,
        Calculate_cap_emi_sens!$I$14:$I$21&amp;"|"&amp;Calculate_cap_emi_sens!$L$14:$L$21,
        Calculate_cap_emi_sens!$BF$14:$BF$21, "Not found", 0),"HPl",_xlfn.XLOOKUP(E50&amp;"|"&amp;B50,
        Calculate_cap_emi_sens!$I$14:$I$21&amp;"|"&amp;Calculate_cap_emi_sens!$L$14:$L$21,
        Calculate_cap_emi_sens!$BI$14:$BI$21, "Not found", 0),"Missing")</f>
        <v>637.9788783253241</v>
      </c>
    </row>
    <row r="51" spans="1:22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Calculate_cap_emi_sens!$I$14:$I$21&amp;"|"&amp;Calculate_cap_emi_sens!$L$14:$L$21,
        Calculate_cap_emi_sens!$X$14:$X$21, "Not found", 0),"HPl",_xlfn.XLOOKUP(E51&amp;"|"&amp;B51,
        Calculate_cap_emi_sens!$I$14:$I$21&amp;"|"&amp;Calculate_cap_emi_sens!$L$14:$L$21,
        Calculate_cap_emi_sens!$AA$14:$AA$21,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Calculate_cap_emi_sens!$I$14:$I$21&amp;"|"&amp;Calculate_cap_emi_sens!$L$14:$L$21,
        Calculate_cap_emi_sens!$AC$14:$AC$21, "Not found", 0),"Rb",_xlfn.XLOOKUP(E51&amp;"|"&amp;B51,
        Calculate_cap_emi_sens!$I$14:$I$21&amp;"|"&amp;Calculate_cap_emi_sens!$L$14:$L$21,
        Calculate_cap_emi_sens!$AE$14:$AE$21, "Not found", 0),"Rl",_xlfn.XLOOKUP(E51&amp;"|"&amp;B51,
        Calculate_cap_emi_sens!$I$14:$I$21&amp;"|"&amp;Calculate_cap_emi_sens!$L$14:$L$21,
        Calculate_cap_emi_sens!$AF$14:$AF$21, "Not found", 0),"HP",_xlfn.XLOOKUP(E51&amp;"|"&amp;B51,
        Calculate_cap_emi_sens!$I$14:$I$21&amp;"|"&amp;Calculate_cap_emi_sens!$L$14:$L$21,
        Calculate_cap_emi_sens!$AD$14:$AD$21, "Not found", 0),"HPl",_xlfn.XLOOKUP(E51&amp;"|"&amp;B51,
        Calculate_cap_emi_sens!$I$14:$I$21&amp;"|"&amp;Calculate_cap_emi_sens!$L$14:$L$21,
        Calculate_cap_emi_sens!$AG$14:$AG$21,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Calculate_cap_emi_sens!$I$14:$I$21&amp;"|"&amp;Calculate_cap_emi_sens!$L$14:$L$21,
        Calculate_cap_emi_sens!$AJ$14:$AJ$21, "Not found", 0),"Rb",_xlfn.XLOOKUP(E51&amp;"|"&amp;B51,
        Calculate_cap_emi_sens!$I$14:$I$21&amp;"|"&amp;Calculate_cap_emi_sens!$L$14:$L$21,
        Calculate_cap_emi_sens!$AL$14:$AL$21, "Not found", 0),"Rl",_xlfn.XLOOKUP(E51&amp;"|"&amp;B51,
        Calculate_cap_emi_sens!$I$14:$I$21&amp;"|"&amp;Calculate_cap_emi_sens!$L$14:$L$21,
        Calculate_cap_emi_sens!$AM$14:$AM$21, "Not found", 0),"HP",_xlfn.XLOOKUP(E51&amp;"|"&amp;B51,
        Calculate_cap_emi_sens!$I$14:$I$21&amp;"|"&amp;Calculate_cap_emi_sens!$L$14:$L$21,
        Calculate_cap_emi_sens!$AK$14:$AK$21, "Not found", 0),"HPl",_xlfn.XLOOKUP(E51&amp;"|"&amp;B51,
        Calculate_cap_emi_sens!$I$14:$I$21&amp;"|"&amp;Calculate_cap_emi_sens!$L$14:$L$21,
        Calculate_cap_emi_sens!$AN$14:$AN$21, "Not found", 0),"Missing")</f>
        <v>36.844294649192022</v>
      </c>
      <c r="R51" s="5" cm="1">
        <f t="array" ref="R51">_xlfn.SWITCH(F51,"R",_xlfn.XLOOKUP(E51&amp;"|"&amp;B51,
        Calculate_cap_emi_sens!$I$14:$I$21&amp;"|"&amp;Calculate_cap_emi_sens!$L$14:$L$21,
        Calculate_cap_emi_sens!$AQ$14:$AQ$21, "Not found", 0),"Rb",_xlfn.XLOOKUP(E51&amp;"|"&amp;B51,
        Calculate_cap_emi_sens!$I$14:$I$21&amp;"|"&amp;Calculate_cap_emi_sens!$L$14:$L$21,
        Calculate_cap_emi_sens!$AS$14:$AS$21, "Not found", 0),"Rl",_xlfn.XLOOKUP(E51&amp;"|"&amp;B51,
        Calculate_cap_emi_sens!$I$14:$I$21&amp;"|"&amp;Calculate_cap_emi_sens!$L$14:$L$21,
        Calculate_cap_emi_sens!$AT$14:$AT$21, "Not found", 0),"HP",_xlfn.XLOOKUP(E51&amp;"|"&amp;B51,
        Calculate_cap_emi_sens!$I$14:$I$21&amp;"|"&amp;Calculate_cap_emi_sens!$L$14:$L$21,
        Calculate_cap_emi_sens!$AR$14:$AR$21, "Not found", 0),"HPl",_xlfn.XLOOKUP(E51&amp;"|"&amp;B51,
        Calculate_cap_emi_sens!$I$14:$I$21&amp;"|"&amp;Calculate_cap_emi_sens!$L$14:$L$21,
        Calculate_cap_emi_sens!$AU$14:$AU$21, "Not found", 0),"Missing")</f>
        <v>92.156538464117645</v>
      </c>
      <c r="S51" s="5" cm="1">
        <f t="array" ref="S51">_xlfn.SWITCH(F51,"R",_xlfn.XLOOKUP(E51&amp;"|"&amp;B51,
        Calculate_cap_emi_sens!$I$14:$I$21&amp;"|"&amp;Calculate_cap_emi_sens!$L$14:$L$21,
        Calculate_cap_emi_sens!$AX$14:$AX$21, "Not found", 0),"Rb",_xlfn.XLOOKUP(E51&amp;"|"&amp;B51,
        Calculate_cap_emi_sens!$I$14:$I$21&amp;"|"&amp;Calculate_cap_emi_sens!$L$14:$L$21,
        Calculate_cap_emi_sens!$AZ$14:$AZ$21, "Not found", 0),"Rl",_xlfn.XLOOKUP(E51&amp;"|"&amp;B51,
        Calculate_cap_emi_sens!$I$14:$I$21&amp;"|"&amp;Calculate_cap_emi_sens!$L$14:$L$21,
        Calculate_cap_emi_sens!$BA$14:$BA$21, "Not found", 0),"HP",_xlfn.XLOOKUP(E51&amp;"|"&amp;B51,
        Calculate_cap_emi_sens!$I$14:$I$21&amp;"|"&amp;Calculate_cap_emi_sens!$L$14:$L$21,
        Calculate_cap_emi_sens!$AY$14:$AY$21, "Not found", 0),"HPl",_xlfn.XLOOKUP(E51&amp;"|"&amp;B51,
        Calculate_cap_emi_sens!$I$14:$I$21&amp;"|"&amp;Calculate_cap_emi_sens!$L$14:$L$21,
        Calculate_cap_emi_sens!$BB$14:$BB$21, "Not found", 0),"Missing")</f>
        <v>107.6106738558843</v>
      </c>
      <c r="T51" s="5" cm="1">
        <f t="array" ref="T51">_xlfn.SWITCH(F51,"R",_xlfn.XLOOKUP(E51&amp;"|"&amp;B51,
        Calculate_cap_emi_sens!$I$14:$I$21&amp;"|"&amp;Calculate_cap_emi_sens!$L$14:$L$21,
        Calculate_cap_emi_sens!$BE$14:$BE$21, "Not found", 0),"Rb",_xlfn.XLOOKUP(E51&amp;"|"&amp;B51,
        Calculate_cap_emi_sens!$I$14:$I$21&amp;"|"&amp;Calculate_cap_emi_sens!$L$14:$L$21,
        Calculate_cap_emi_sens!$BG$14:$BG$21, "Not found", 0),"Rl",_xlfn.XLOOKUP(E51&amp;"|"&amp;B51,
        Calculate_cap_emi_sens!$I$14:$I$21&amp;"|"&amp;Calculate_cap_emi_sens!$L$14:$L$21,
        Calculate_cap_emi_sens!$BH$14:$BH$21, "Not found", 0),"HP",_xlfn.XLOOKUP(E51&amp;"|"&amp;B51,
        Calculate_cap_emi_sens!$I$14:$I$21&amp;"|"&amp;Calculate_cap_emi_sens!$L$14:$L$21,
        Calculate_cap_emi_sens!$BF$14:$BF$21, "Not found", 0),"HPl",_xlfn.XLOOKUP(E51&amp;"|"&amp;B51,
        Calculate_cap_emi_sens!$I$14:$I$21&amp;"|"&amp;Calculate_cap_emi_sens!$L$14:$L$21,
        Calculate_cap_emi_sens!$BI$14:$BI$21, "Not found", 0),"Missing")</f>
        <v>637.9788783253241</v>
      </c>
      <c r="U51" s="5" cm="1">
        <f t="array" ref="U51">_xlfn.SWITCH(F51,"R",_xlfn.XLOOKUP(E51&amp;"|"&amp;B51,
        Calculate_cap_emi_sens!$I$14:$I$21&amp;"|"&amp;Calculate_cap_emi_sens!$L$14:$L$21,
        Calculate_cap_emi_sens!$AX$14:$AX$21, "Not found", 0),"Rb",_xlfn.XLOOKUP(E51&amp;"|"&amp;B51,
        Calculate_cap_emi_sens!$I$14:$I$21&amp;"|"&amp;Calculate_cap_emi_sens!$L$14:$L$21,
        Calculate_cap_emi_sens!$AZ$14:$AZ$21, "Not found", 0),"Rl",_xlfn.XLOOKUP(E51&amp;"|"&amp;B51,
        Calculate_cap_emi_sens!$I$14:$I$21&amp;"|"&amp;Calculate_cap_emi_sens!$L$14:$L$21,
        Calculate_cap_emi_sens!$BA$14:$BA$21, "Not found", 0),"HP",_xlfn.XLOOKUP(E51&amp;"|"&amp;B51,
        Calculate_cap_emi_sens!$I$14:$I$21&amp;"|"&amp;Calculate_cap_emi_sens!$L$14:$L$21,
        Calculate_cap_emi_sens!$AY$14:$AY$21, "Not found", 0),"HPl",_xlfn.XLOOKUP(E51&amp;"|"&amp;B51,
        Calculate_cap_emi_sens!$I$14:$I$21&amp;"|"&amp;Calculate_cap_emi_sens!$L$14:$L$21,
        Calculate_cap_emi_sens!$BB$14:$BB$21, "Not found", 0),"Missing")</f>
        <v>107.6106738558843</v>
      </c>
      <c r="V51" s="5" cm="1">
        <f t="array" ref="V51">_xlfn.SWITCH(F51,"R",_xlfn.XLOOKUP(E51&amp;"|"&amp;B51,
        Calculate_cap_emi_sens!$I$14:$I$21&amp;"|"&amp;Calculate_cap_emi_sens!$L$14:$L$21,
        Calculate_cap_emi_sens!$BE$14:$BE$21, "Not found", 0),"Rb",_xlfn.XLOOKUP(E51&amp;"|"&amp;B51,
        Calculate_cap_emi_sens!$I$14:$I$21&amp;"|"&amp;Calculate_cap_emi_sens!$L$14:$L$21,
        Calculate_cap_emi_sens!$BG$14:$BG$21, "Not found", 0),"Rl",_xlfn.XLOOKUP(E51&amp;"|"&amp;B51,
        Calculate_cap_emi_sens!$I$14:$I$21&amp;"|"&amp;Calculate_cap_emi_sens!$L$14:$L$21,
        Calculate_cap_emi_sens!$BH$14:$BH$21, "Not found", 0),"HP",_xlfn.XLOOKUP(E51&amp;"|"&amp;B51,
        Calculate_cap_emi_sens!$I$14:$I$21&amp;"|"&amp;Calculate_cap_emi_sens!$L$14:$L$21,
        Calculate_cap_emi_sens!$BF$14:$BF$21, "Not found", 0),"HPl",_xlfn.XLOOKUP(E51&amp;"|"&amp;B51,
        Calculate_cap_emi_sens!$I$14:$I$21&amp;"|"&amp;Calculate_cap_emi_sens!$L$14:$L$21,
        Calculate_cap_emi_sens!$BI$14:$BI$21, "Not found", 0),"Missing")</f>
        <v>637.9788783253241</v>
      </c>
    </row>
    <row r="52" spans="1:22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Calculate_cap_emi_sens!$I$14:$I$21&amp;"|"&amp;Calculate_cap_emi_sens!$L$14:$L$21,
        Calculate_cap_emi_sens!$X$14:$X$21, "Not found", 0),"HPl",_xlfn.XLOOKUP(E52&amp;"|"&amp;B52,
        Calculate_cap_emi_sens!$I$14:$I$21&amp;"|"&amp;Calculate_cap_emi_sens!$L$14:$L$21,
        Calculate_cap_emi_sens!$AA$14:$AA$21,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Calculate_cap_emi_sens!$I$14:$I$21&amp;"|"&amp;Calculate_cap_emi_sens!$L$14:$L$21,
        Calculate_cap_emi_sens!$AC$14:$AC$21, "Not found", 0),"Rb",_xlfn.XLOOKUP(E52&amp;"|"&amp;B52,
        Calculate_cap_emi_sens!$I$14:$I$21&amp;"|"&amp;Calculate_cap_emi_sens!$L$14:$L$21,
        Calculate_cap_emi_sens!$AE$14:$AE$21, "Not found", 0),"Rl",_xlfn.XLOOKUP(E52&amp;"|"&amp;B52,
        Calculate_cap_emi_sens!$I$14:$I$21&amp;"|"&amp;Calculate_cap_emi_sens!$L$14:$L$21,
        Calculate_cap_emi_sens!$AF$14:$AF$21, "Not found", 0),"HP",_xlfn.XLOOKUP(E52&amp;"|"&amp;B52,
        Calculate_cap_emi_sens!$I$14:$I$21&amp;"|"&amp;Calculate_cap_emi_sens!$L$14:$L$21,
        Calculate_cap_emi_sens!$AD$14:$AD$21, "Not found", 0),"HPl",_xlfn.XLOOKUP(E52&amp;"|"&amp;B52,
        Calculate_cap_emi_sens!$I$14:$I$21&amp;"|"&amp;Calculate_cap_emi_sens!$L$14:$L$21,
        Calculate_cap_emi_sens!$AG$14:$AG$21,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Calculate_cap_emi_sens!$I$14:$I$21&amp;"|"&amp;Calculate_cap_emi_sens!$L$14:$L$21,
        Calculate_cap_emi_sens!$AJ$14:$AJ$21, "Not found", 0),"Rb",_xlfn.XLOOKUP(E52&amp;"|"&amp;B52,
        Calculate_cap_emi_sens!$I$14:$I$21&amp;"|"&amp;Calculate_cap_emi_sens!$L$14:$L$21,
        Calculate_cap_emi_sens!$AL$14:$AL$21, "Not found", 0),"Rl",_xlfn.XLOOKUP(E52&amp;"|"&amp;B52,
        Calculate_cap_emi_sens!$I$14:$I$21&amp;"|"&amp;Calculate_cap_emi_sens!$L$14:$L$21,
        Calculate_cap_emi_sens!$AM$14:$AM$21, "Not found", 0),"HP",_xlfn.XLOOKUP(E52&amp;"|"&amp;B52,
        Calculate_cap_emi_sens!$I$14:$I$21&amp;"|"&amp;Calculate_cap_emi_sens!$L$14:$L$21,
        Calculate_cap_emi_sens!$AK$14:$AK$21, "Not found", 0),"HPl",_xlfn.XLOOKUP(E52&amp;"|"&amp;B52,
        Calculate_cap_emi_sens!$I$14:$I$21&amp;"|"&amp;Calculate_cap_emi_sens!$L$14:$L$21,
        Calculate_cap_emi_sens!$AN$14:$AN$21, "Not found", 0),"Missing")</f>
        <v>27.448470358391585</v>
      </c>
      <c r="R52" s="5" cm="1">
        <f t="array" ref="R52">_xlfn.SWITCH(F52,"R",_xlfn.XLOOKUP(E52&amp;"|"&amp;B52,
        Calculate_cap_emi_sens!$I$14:$I$21&amp;"|"&amp;Calculate_cap_emi_sens!$L$14:$L$21,
        Calculate_cap_emi_sens!$AQ$14:$AQ$21, "Not found", 0),"Rb",_xlfn.XLOOKUP(E52&amp;"|"&amp;B52,
        Calculate_cap_emi_sens!$I$14:$I$21&amp;"|"&amp;Calculate_cap_emi_sens!$L$14:$L$21,
        Calculate_cap_emi_sens!$AS$14:$AS$21, "Not found", 0),"Rl",_xlfn.XLOOKUP(E52&amp;"|"&amp;B52,
        Calculate_cap_emi_sens!$I$14:$I$21&amp;"|"&amp;Calculate_cap_emi_sens!$L$14:$L$21,
        Calculate_cap_emi_sens!$AT$14:$AT$21, "Not found", 0),"HP",_xlfn.XLOOKUP(E52&amp;"|"&amp;B52,
        Calculate_cap_emi_sens!$I$14:$I$21&amp;"|"&amp;Calculate_cap_emi_sens!$L$14:$L$21,
        Calculate_cap_emi_sens!$AR$14:$AR$21, "Not found", 0),"HPl",_xlfn.XLOOKUP(E52&amp;"|"&amp;B52,
        Calculate_cap_emi_sens!$I$14:$I$21&amp;"|"&amp;Calculate_cap_emi_sens!$L$14:$L$21,
        Calculate_cap_emi_sens!$AU$14:$AU$21, "Not found", 0),"Missing")</f>
        <v>76.312009027058821</v>
      </c>
      <c r="S52" s="5" cm="1">
        <f t="array" ref="S52">_xlfn.SWITCH(F52,"R",_xlfn.XLOOKUP(E52&amp;"|"&amp;B52,
        Calculate_cap_emi_sens!$I$14:$I$21&amp;"|"&amp;Calculate_cap_emi_sens!$L$14:$L$21,
        Calculate_cap_emi_sens!$AX$14:$AX$21, "Not found", 0),"Rb",_xlfn.XLOOKUP(E52&amp;"|"&amp;B52,
        Calculate_cap_emi_sens!$I$14:$I$21&amp;"|"&amp;Calculate_cap_emi_sens!$L$14:$L$21,
        Calculate_cap_emi_sens!$AZ$14:$AZ$21, "Not found", 0),"Rl",_xlfn.XLOOKUP(E52&amp;"|"&amp;B52,
        Calculate_cap_emi_sens!$I$14:$I$21&amp;"|"&amp;Calculate_cap_emi_sens!$L$14:$L$21,
        Calculate_cap_emi_sens!$BA$14:$BA$21, "Not found", 0),"HP",_xlfn.XLOOKUP(E52&amp;"|"&amp;B52,
        Calculate_cap_emi_sens!$I$14:$I$21&amp;"|"&amp;Calculate_cap_emi_sens!$L$14:$L$21,
        Calculate_cap_emi_sens!$AY$14:$AY$21, "Not found", 0),"HPl",_xlfn.XLOOKUP(E52&amp;"|"&amp;B52,
        Calculate_cap_emi_sens!$I$14:$I$21&amp;"|"&amp;Calculate_cap_emi_sens!$L$14:$L$21,
        Calculate_cap_emi_sens!$BB$14:$BB$21, "Not found", 0),"Missing")</f>
        <v>85.718207813127265</v>
      </c>
      <c r="T52" s="5" cm="1">
        <f t="array" ref="T52">_xlfn.SWITCH(F52,"R",_xlfn.XLOOKUP(E52&amp;"|"&amp;B52,
        Calculate_cap_emi_sens!$I$14:$I$21&amp;"|"&amp;Calculate_cap_emi_sens!$L$14:$L$21,
        Calculate_cap_emi_sens!$BE$14:$BE$21, "Not found", 0),"Rb",_xlfn.XLOOKUP(E52&amp;"|"&amp;B52,
        Calculate_cap_emi_sens!$I$14:$I$21&amp;"|"&amp;Calculate_cap_emi_sens!$L$14:$L$21,
        Calculate_cap_emi_sens!$BG$14:$BG$21, "Not found", 0),"Rl",_xlfn.XLOOKUP(E52&amp;"|"&amp;B52,
        Calculate_cap_emi_sens!$I$14:$I$21&amp;"|"&amp;Calculate_cap_emi_sens!$L$14:$L$21,
        Calculate_cap_emi_sens!$BH$14:$BH$21, "Not found", 0),"HP",_xlfn.XLOOKUP(E52&amp;"|"&amp;B52,
        Calculate_cap_emi_sens!$I$14:$I$21&amp;"|"&amp;Calculate_cap_emi_sens!$L$14:$L$21,
        Calculate_cap_emi_sens!$BF$14:$BF$21, "Not found", 0),"HPl",_xlfn.XLOOKUP(E52&amp;"|"&amp;B52,
        Calculate_cap_emi_sens!$I$14:$I$21&amp;"|"&amp;Calculate_cap_emi_sens!$L$14:$L$21,
        Calculate_cap_emi_sens!$BI$14:$BI$21, "Not found", 0),"Missing")</f>
        <v>668.95320796057968</v>
      </c>
      <c r="U52" s="5" cm="1">
        <f t="array" ref="U52">_xlfn.SWITCH(F52,"R",_xlfn.XLOOKUP(E52&amp;"|"&amp;B52,
        Calculate_cap_emi_sens!$I$14:$I$21&amp;"|"&amp;Calculate_cap_emi_sens!$L$14:$L$21,
        Calculate_cap_emi_sens!$AX$14:$AX$21, "Not found", 0),"Rb",_xlfn.XLOOKUP(E52&amp;"|"&amp;B52,
        Calculate_cap_emi_sens!$I$14:$I$21&amp;"|"&amp;Calculate_cap_emi_sens!$L$14:$L$21,
        Calculate_cap_emi_sens!$AZ$14:$AZ$21, "Not found", 0),"Rl",_xlfn.XLOOKUP(E52&amp;"|"&amp;B52,
        Calculate_cap_emi_sens!$I$14:$I$21&amp;"|"&amp;Calculate_cap_emi_sens!$L$14:$L$21,
        Calculate_cap_emi_sens!$BA$14:$BA$21, "Not found", 0),"HP",_xlfn.XLOOKUP(E52&amp;"|"&amp;B52,
        Calculate_cap_emi_sens!$I$14:$I$21&amp;"|"&amp;Calculate_cap_emi_sens!$L$14:$L$21,
        Calculate_cap_emi_sens!$AY$14:$AY$21, "Not found", 0),"HPl",_xlfn.XLOOKUP(E52&amp;"|"&amp;B52,
        Calculate_cap_emi_sens!$I$14:$I$21&amp;"|"&amp;Calculate_cap_emi_sens!$L$14:$L$21,
        Calculate_cap_emi_sens!$BB$14:$BB$21, "Not found", 0),"Missing")</f>
        <v>85.718207813127265</v>
      </c>
      <c r="V52" s="5" cm="1">
        <f t="array" ref="V52">_xlfn.SWITCH(F52,"R",_xlfn.XLOOKUP(E52&amp;"|"&amp;B52,
        Calculate_cap_emi_sens!$I$14:$I$21&amp;"|"&amp;Calculate_cap_emi_sens!$L$14:$L$21,
        Calculate_cap_emi_sens!$BE$14:$BE$21, "Not found", 0),"Rb",_xlfn.XLOOKUP(E52&amp;"|"&amp;B52,
        Calculate_cap_emi_sens!$I$14:$I$21&amp;"|"&amp;Calculate_cap_emi_sens!$L$14:$L$21,
        Calculate_cap_emi_sens!$BG$14:$BG$21, "Not found", 0),"Rl",_xlfn.XLOOKUP(E52&amp;"|"&amp;B52,
        Calculate_cap_emi_sens!$I$14:$I$21&amp;"|"&amp;Calculate_cap_emi_sens!$L$14:$L$21,
        Calculate_cap_emi_sens!$BH$14:$BH$21, "Not found", 0),"HP",_xlfn.XLOOKUP(E52&amp;"|"&amp;B52,
        Calculate_cap_emi_sens!$I$14:$I$21&amp;"|"&amp;Calculate_cap_emi_sens!$L$14:$L$21,
        Calculate_cap_emi_sens!$BF$14:$BF$21, "Not found", 0),"HPl",_xlfn.XLOOKUP(E52&amp;"|"&amp;B52,
        Calculate_cap_emi_sens!$I$14:$I$21&amp;"|"&amp;Calculate_cap_emi_sens!$L$14:$L$21,
        Calculate_cap_emi_sens!$BI$14:$BI$21, "Not found", 0),"Missing")</f>
        <v>668.95320796057968</v>
      </c>
    </row>
    <row r="53" spans="1:22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Calculate_cap_emi_sens!$I$14:$I$21&amp;"|"&amp;Calculate_cap_emi_sens!$L$14:$L$21,
        Calculate_cap_emi_sens!$X$14:$X$21, "Not found", 0),"HPl",_xlfn.XLOOKUP(E53&amp;"|"&amp;B53,
        Calculate_cap_emi_sens!$I$14:$I$21&amp;"|"&amp;Calculate_cap_emi_sens!$L$14:$L$21,
        Calculate_cap_emi_sens!$AA$14:$AA$21,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Calculate_cap_emi_sens!$I$14:$I$21&amp;"|"&amp;Calculate_cap_emi_sens!$L$14:$L$21,
        Calculate_cap_emi_sens!$AC$14:$AC$21, "Not found", 0),"Rb",_xlfn.XLOOKUP(E53&amp;"|"&amp;B53,
        Calculate_cap_emi_sens!$I$14:$I$21&amp;"|"&amp;Calculate_cap_emi_sens!$L$14:$L$21,
        Calculate_cap_emi_sens!$AE$14:$AE$21, "Not found", 0),"Rl",_xlfn.XLOOKUP(E53&amp;"|"&amp;B53,
        Calculate_cap_emi_sens!$I$14:$I$21&amp;"|"&amp;Calculate_cap_emi_sens!$L$14:$L$21,
        Calculate_cap_emi_sens!$AF$14:$AF$21, "Not found", 0),"HP",_xlfn.XLOOKUP(E53&amp;"|"&amp;B53,
        Calculate_cap_emi_sens!$I$14:$I$21&amp;"|"&amp;Calculate_cap_emi_sens!$L$14:$L$21,
        Calculate_cap_emi_sens!$AD$14:$AD$21, "Not found", 0),"HPl",_xlfn.XLOOKUP(E53&amp;"|"&amp;B53,
        Calculate_cap_emi_sens!$I$14:$I$21&amp;"|"&amp;Calculate_cap_emi_sens!$L$14:$L$21,
        Calculate_cap_emi_sens!$AG$14:$AG$21,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Calculate_cap_emi_sens!$I$14:$I$21&amp;"|"&amp;Calculate_cap_emi_sens!$L$14:$L$21,
        Calculate_cap_emi_sens!$AJ$14:$AJ$21, "Not found", 0),"Rb",_xlfn.XLOOKUP(E53&amp;"|"&amp;B53,
        Calculate_cap_emi_sens!$I$14:$I$21&amp;"|"&amp;Calculate_cap_emi_sens!$L$14:$L$21,
        Calculate_cap_emi_sens!$AL$14:$AL$21, "Not found", 0),"Rl",_xlfn.XLOOKUP(E53&amp;"|"&amp;B53,
        Calculate_cap_emi_sens!$I$14:$I$21&amp;"|"&amp;Calculate_cap_emi_sens!$L$14:$L$21,
        Calculate_cap_emi_sens!$AM$14:$AM$21, "Not found", 0),"HP",_xlfn.XLOOKUP(E53&amp;"|"&amp;B53,
        Calculate_cap_emi_sens!$I$14:$I$21&amp;"|"&amp;Calculate_cap_emi_sens!$L$14:$L$21,
        Calculate_cap_emi_sens!$AK$14:$AK$21, "Not found", 0),"HPl",_xlfn.XLOOKUP(E53&amp;"|"&amp;B53,
        Calculate_cap_emi_sens!$I$14:$I$21&amp;"|"&amp;Calculate_cap_emi_sens!$L$14:$L$21,
        Calculate_cap_emi_sens!$AN$14:$AN$21, "Not found", 0),"Missing")</f>
        <v>27.448470358391585</v>
      </c>
      <c r="R53" s="5" cm="1">
        <f t="array" ref="R53">_xlfn.SWITCH(F53,"R",_xlfn.XLOOKUP(E53&amp;"|"&amp;B53,
        Calculate_cap_emi_sens!$I$14:$I$21&amp;"|"&amp;Calculate_cap_emi_sens!$L$14:$L$21,
        Calculate_cap_emi_sens!$AQ$14:$AQ$21, "Not found", 0),"Rb",_xlfn.XLOOKUP(E53&amp;"|"&amp;B53,
        Calculate_cap_emi_sens!$I$14:$I$21&amp;"|"&amp;Calculate_cap_emi_sens!$L$14:$L$21,
        Calculate_cap_emi_sens!$AS$14:$AS$21, "Not found", 0),"Rl",_xlfn.XLOOKUP(E53&amp;"|"&amp;B53,
        Calculate_cap_emi_sens!$I$14:$I$21&amp;"|"&amp;Calculate_cap_emi_sens!$L$14:$L$21,
        Calculate_cap_emi_sens!$AT$14:$AT$21, "Not found", 0),"HP",_xlfn.XLOOKUP(E53&amp;"|"&amp;B53,
        Calculate_cap_emi_sens!$I$14:$I$21&amp;"|"&amp;Calculate_cap_emi_sens!$L$14:$L$21,
        Calculate_cap_emi_sens!$AR$14:$AR$21, "Not found", 0),"HPl",_xlfn.XLOOKUP(E53&amp;"|"&amp;B53,
        Calculate_cap_emi_sens!$I$14:$I$21&amp;"|"&amp;Calculate_cap_emi_sens!$L$14:$L$21,
        Calculate_cap_emi_sens!$AU$14:$AU$21, "Not found", 0),"Missing")</f>
        <v>76.312009027058821</v>
      </c>
      <c r="S53" s="5" cm="1">
        <f t="array" ref="S53">_xlfn.SWITCH(F53,"R",_xlfn.XLOOKUP(E53&amp;"|"&amp;B53,
        Calculate_cap_emi_sens!$I$14:$I$21&amp;"|"&amp;Calculate_cap_emi_sens!$L$14:$L$21,
        Calculate_cap_emi_sens!$AX$14:$AX$21, "Not found", 0),"Rb",_xlfn.XLOOKUP(E53&amp;"|"&amp;B53,
        Calculate_cap_emi_sens!$I$14:$I$21&amp;"|"&amp;Calculate_cap_emi_sens!$L$14:$L$21,
        Calculate_cap_emi_sens!$AZ$14:$AZ$21, "Not found", 0),"Rl",_xlfn.XLOOKUP(E53&amp;"|"&amp;B53,
        Calculate_cap_emi_sens!$I$14:$I$21&amp;"|"&amp;Calculate_cap_emi_sens!$L$14:$L$21,
        Calculate_cap_emi_sens!$BA$14:$BA$21, "Not found", 0),"HP",_xlfn.XLOOKUP(E53&amp;"|"&amp;B53,
        Calculate_cap_emi_sens!$I$14:$I$21&amp;"|"&amp;Calculate_cap_emi_sens!$L$14:$L$21,
        Calculate_cap_emi_sens!$AY$14:$AY$21, "Not found", 0),"HPl",_xlfn.XLOOKUP(E53&amp;"|"&amp;B53,
        Calculate_cap_emi_sens!$I$14:$I$21&amp;"|"&amp;Calculate_cap_emi_sens!$L$14:$L$21,
        Calculate_cap_emi_sens!$BB$14:$BB$21, "Not found", 0),"Missing")</f>
        <v>85.718207813127265</v>
      </c>
      <c r="T53" s="5" cm="1">
        <f t="array" ref="T53">_xlfn.SWITCH(F53,"R",_xlfn.XLOOKUP(E53&amp;"|"&amp;B53,
        Calculate_cap_emi_sens!$I$14:$I$21&amp;"|"&amp;Calculate_cap_emi_sens!$L$14:$L$21,
        Calculate_cap_emi_sens!$BE$14:$BE$21, "Not found", 0),"Rb",_xlfn.XLOOKUP(E53&amp;"|"&amp;B53,
        Calculate_cap_emi_sens!$I$14:$I$21&amp;"|"&amp;Calculate_cap_emi_sens!$L$14:$L$21,
        Calculate_cap_emi_sens!$BG$14:$BG$21, "Not found", 0),"Rl",_xlfn.XLOOKUP(E53&amp;"|"&amp;B53,
        Calculate_cap_emi_sens!$I$14:$I$21&amp;"|"&amp;Calculate_cap_emi_sens!$L$14:$L$21,
        Calculate_cap_emi_sens!$BH$14:$BH$21, "Not found", 0),"HP",_xlfn.XLOOKUP(E53&amp;"|"&amp;B53,
        Calculate_cap_emi_sens!$I$14:$I$21&amp;"|"&amp;Calculate_cap_emi_sens!$L$14:$L$21,
        Calculate_cap_emi_sens!$BF$14:$BF$21, "Not found", 0),"HPl",_xlfn.XLOOKUP(E53&amp;"|"&amp;B53,
        Calculate_cap_emi_sens!$I$14:$I$21&amp;"|"&amp;Calculate_cap_emi_sens!$L$14:$L$21,
        Calculate_cap_emi_sens!$BI$14:$BI$21, "Not found", 0),"Missing")</f>
        <v>668.95320796057968</v>
      </c>
      <c r="U53" s="5" cm="1">
        <f t="array" ref="U53">_xlfn.SWITCH(F53,"R",_xlfn.XLOOKUP(E53&amp;"|"&amp;B53,
        Calculate_cap_emi_sens!$I$14:$I$21&amp;"|"&amp;Calculate_cap_emi_sens!$L$14:$L$21,
        Calculate_cap_emi_sens!$AX$14:$AX$21, "Not found", 0),"Rb",_xlfn.XLOOKUP(E53&amp;"|"&amp;B53,
        Calculate_cap_emi_sens!$I$14:$I$21&amp;"|"&amp;Calculate_cap_emi_sens!$L$14:$L$21,
        Calculate_cap_emi_sens!$AZ$14:$AZ$21, "Not found", 0),"Rl",_xlfn.XLOOKUP(E53&amp;"|"&amp;B53,
        Calculate_cap_emi_sens!$I$14:$I$21&amp;"|"&amp;Calculate_cap_emi_sens!$L$14:$L$21,
        Calculate_cap_emi_sens!$BA$14:$BA$21, "Not found", 0),"HP",_xlfn.XLOOKUP(E53&amp;"|"&amp;B53,
        Calculate_cap_emi_sens!$I$14:$I$21&amp;"|"&amp;Calculate_cap_emi_sens!$L$14:$L$21,
        Calculate_cap_emi_sens!$AY$14:$AY$21, "Not found", 0),"HPl",_xlfn.XLOOKUP(E53&amp;"|"&amp;B53,
        Calculate_cap_emi_sens!$I$14:$I$21&amp;"|"&amp;Calculate_cap_emi_sens!$L$14:$L$21,
        Calculate_cap_emi_sens!$BB$14:$BB$21, "Not found", 0),"Missing")</f>
        <v>85.718207813127265</v>
      </c>
      <c r="V53" s="5" cm="1">
        <f t="array" ref="V53">_xlfn.SWITCH(F53,"R",_xlfn.XLOOKUP(E53&amp;"|"&amp;B53,
        Calculate_cap_emi_sens!$I$14:$I$21&amp;"|"&amp;Calculate_cap_emi_sens!$L$14:$L$21,
        Calculate_cap_emi_sens!$BE$14:$BE$21, "Not found", 0),"Rb",_xlfn.XLOOKUP(E53&amp;"|"&amp;B53,
        Calculate_cap_emi_sens!$I$14:$I$21&amp;"|"&amp;Calculate_cap_emi_sens!$L$14:$L$21,
        Calculate_cap_emi_sens!$BG$14:$BG$21, "Not found", 0),"Rl",_xlfn.XLOOKUP(E53&amp;"|"&amp;B53,
        Calculate_cap_emi_sens!$I$14:$I$21&amp;"|"&amp;Calculate_cap_emi_sens!$L$14:$L$21,
        Calculate_cap_emi_sens!$BH$14:$BH$21, "Not found", 0),"HP",_xlfn.XLOOKUP(E53&amp;"|"&amp;B53,
        Calculate_cap_emi_sens!$I$14:$I$21&amp;"|"&amp;Calculate_cap_emi_sens!$L$14:$L$21,
        Calculate_cap_emi_sens!$BF$14:$BF$21, "Not found", 0),"HPl",_xlfn.XLOOKUP(E53&amp;"|"&amp;B53,
        Calculate_cap_emi_sens!$I$14:$I$21&amp;"|"&amp;Calculate_cap_emi_sens!$L$14:$L$21,
        Calculate_cap_emi_sens!$BI$14:$BI$21, "Not found", 0),"Missing")</f>
        <v>668.95320796057968</v>
      </c>
    </row>
    <row r="54" spans="1:22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Calculate_cap_emi_sens!$I$14:$I$21&amp;"|"&amp;Calculate_cap_emi_sens!$L$14:$L$21,
        Calculate_cap_emi_sens!$X$14:$X$21, "Not found", 0),"HPl",_xlfn.XLOOKUP(E54&amp;"|"&amp;B54,
        Calculate_cap_emi_sens!$I$14:$I$21&amp;"|"&amp;Calculate_cap_emi_sens!$L$14:$L$21,
        Calculate_cap_emi_sens!$AA$14:$AA$21,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Calculate_cap_emi_sens!$I$14:$I$21&amp;"|"&amp;Calculate_cap_emi_sens!$L$14:$L$21,
        Calculate_cap_emi_sens!$AC$14:$AC$21, "Not found", 0),"Rb",_xlfn.XLOOKUP(E54&amp;"|"&amp;B54,
        Calculate_cap_emi_sens!$I$14:$I$21&amp;"|"&amp;Calculate_cap_emi_sens!$L$14:$L$21,
        Calculate_cap_emi_sens!$AE$14:$AE$21, "Not found", 0),"Rl",_xlfn.XLOOKUP(E54&amp;"|"&amp;B54,
        Calculate_cap_emi_sens!$I$14:$I$21&amp;"|"&amp;Calculate_cap_emi_sens!$L$14:$L$21,
        Calculate_cap_emi_sens!$AF$14:$AF$21, "Not found", 0),"HP",_xlfn.XLOOKUP(E54&amp;"|"&amp;B54,
        Calculate_cap_emi_sens!$I$14:$I$21&amp;"|"&amp;Calculate_cap_emi_sens!$L$14:$L$21,
        Calculate_cap_emi_sens!$AD$14:$AD$21, "Not found", 0),"HPl",_xlfn.XLOOKUP(E54&amp;"|"&amp;B54,
        Calculate_cap_emi_sens!$I$14:$I$21&amp;"|"&amp;Calculate_cap_emi_sens!$L$14:$L$21,
        Calculate_cap_emi_sens!$AG$14:$AG$21,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Calculate_cap_emi_sens!$I$14:$I$21&amp;"|"&amp;Calculate_cap_emi_sens!$L$14:$L$21,
        Calculate_cap_emi_sens!$AJ$14:$AJ$21, "Not found", 0),"Rb",_xlfn.XLOOKUP(E54&amp;"|"&amp;B54,
        Calculate_cap_emi_sens!$I$14:$I$21&amp;"|"&amp;Calculate_cap_emi_sens!$L$14:$L$21,
        Calculate_cap_emi_sens!$AL$14:$AL$21, "Not found", 0),"Rl",_xlfn.XLOOKUP(E54&amp;"|"&amp;B54,
        Calculate_cap_emi_sens!$I$14:$I$21&amp;"|"&amp;Calculate_cap_emi_sens!$L$14:$L$21,
        Calculate_cap_emi_sens!$AM$14:$AM$21, "Not found", 0),"HP",_xlfn.XLOOKUP(E54&amp;"|"&amp;B54,
        Calculate_cap_emi_sens!$I$14:$I$21&amp;"|"&amp;Calculate_cap_emi_sens!$L$14:$L$21,
        Calculate_cap_emi_sens!$AK$14:$AK$21, "Not found", 0),"HPl",_xlfn.XLOOKUP(E54&amp;"|"&amp;B54,
        Calculate_cap_emi_sens!$I$14:$I$21&amp;"|"&amp;Calculate_cap_emi_sens!$L$14:$L$21,
        Calculate_cap_emi_sens!$AN$14:$AN$21, "Not found", 0),"Missing")</f>
        <v>44.044790198347627</v>
      </c>
      <c r="R54" s="5" cm="1">
        <f t="array" ref="R54">_xlfn.SWITCH(F54,"R",_xlfn.XLOOKUP(E54&amp;"|"&amp;B54,
        Calculate_cap_emi_sens!$I$14:$I$21&amp;"|"&amp;Calculate_cap_emi_sens!$L$14:$L$21,
        Calculate_cap_emi_sens!$AQ$14:$AQ$21, "Not found", 0),"Rb",_xlfn.XLOOKUP(E54&amp;"|"&amp;B54,
        Calculate_cap_emi_sens!$I$14:$I$21&amp;"|"&amp;Calculate_cap_emi_sens!$L$14:$L$21,
        Calculate_cap_emi_sens!$AS$14:$AS$21, "Not found", 0),"Rl",_xlfn.XLOOKUP(E54&amp;"|"&amp;B54,
        Calculate_cap_emi_sens!$I$14:$I$21&amp;"|"&amp;Calculate_cap_emi_sens!$L$14:$L$21,
        Calculate_cap_emi_sens!$AT$14:$AT$21, "Not found", 0),"HP",_xlfn.XLOOKUP(E54&amp;"|"&amp;B54,
        Calculate_cap_emi_sens!$I$14:$I$21&amp;"|"&amp;Calculate_cap_emi_sens!$L$14:$L$21,
        Calculate_cap_emi_sens!$AR$14:$AR$21, "Not found", 0),"HPl",_xlfn.XLOOKUP(E54&amp;"|"&amp;B54,
        Calculate_cap_emi_sens!$I$14:$I$21&amp;"|"&amp;Calculate_cap_emi_sens!$L$14:$L$21,
        Calculate_cap_emi_sens!$AU$14:$AU$21, "Not found", 0),"Missing")</f>
        <v>141.5319972952941</v>
      </c>
      <c r="S54" s="5" cm="1">
        <f t="array" ref="S54">_xlfn.SWITCH(F54,"R",_xlfn.XLOOKUP(E54&amp;"|"&amp;B54,
        Calculate_cap_emi_sens!$I$14:$I$21&amp;"|"&amp;Calculate_cap_emi_sens!$L$14:$L$21,
        Calculate_cap_emi_sens!$AX$14:$AX$21, "Not found", 0),"Rb",_xlfn.XLOOKUP(E54&amp;"|"&amp;B54,
        Calculate_cap_emi_sens!$I$14:$I$21&amp;"|"&amp;Calculate_cap_emi_sens!$L$14:$L$21,
        Calculate_cap_emi_sens!$AZ$14:$AZ$21, "Not found", 0),"Rl",_xlfn.XLOOKUP(E54&amp;"|"&amp;B54,
        Calculate_cap_emi_sens!$I$14:$I$21&amp;"|"&amp;Calculate_cap_emi_sens!$L$14:$L$21,
        Calculate_cap_emi_sens!$BA$14:$BA$21, "Not found", 0),"HP",_xlfn.XLOOKUP(E54&amp;"|"&amp;B54,
        Calculate_cap_emi_sens!$I$14:$I$21&amp;"|"&amp;Calculate_cap_emi_sens!$L$14:$L$21,
        Calculate_cap_emi_sens!$AY$14:$AY$21, "Not found", 0),"HPl",_xlfn.XLOOKUP(E54&amp;"|"&amp;B54,
        Calculate_cap_emi_sens!$I$14:$I$21&amp;"|"&amp;Calculate_cap_emi_sens!$L$14:$L$21,
        Calculate_cap_emi_sens!$BB$14:$BB$21, "Not found", 0),"Missing")</f>
        <v>119.17050807353138</v>
      </c>
      <c r="T54" s="5" cm="1">
        <f t="array" ref="T54">_xlfn.SWITCH(F54,"R",_xlfn.XLOOKUP(E54&amp;"|"&amp;B54,
        Calculate_cap_emi_sens!$I$14:$I$21&amp;"|"&amp;Calculate_cap_emi_sens!$L$14:$L$21,
        Calculate_cap_emi_sens!$BE$14:$BE$21, "Not found", 0),"Rb",_xlfn.XLOOKUP(E54&amp;"|"&amp;B54,
        Calculate_cap_emi_sens!$I$14:$I$21&amp;"|"&amp;Calculate_cap_emi_sens!$L$14:$L$21,
        Calculate_cap_emi_sens!$BG$14:$BG$21, "Not found", 0),"Rl",_xlfn.XLOOKUP(E54&amp;"|"&amp;B54,
        Calculate_cap_emi_sens!$I$14:$I$21&amp;"|"&amp;Calculate_cap_emi_sens!$L$14:$L$21,
        Calculate_cap_emi_sens!$BH$14:$BH$21, "Not found", 0),"HP",_xlfn.XLOOKUP(E54&amp;"|"&amp;B54,
        Calculate_cap_emi_sens!$I$14:$I$21&amp;"|"&amp;Calculate_cap_emi_sens!$L$14:$L$21,
        Calculate_cap_emi_sens!$BF$14:$BF$21, "Not found", 0),"HPl",_xlfn.XLOOKUP(E54&amp;"|"&amp;B54,
        Calculate_cap_emi_sens!$I$14:$I$21&amp;"|"&amp;Calculate_cap_emi_sens!$L$14:$L$21,
        Calculate_cap_emi_sens!$BI$14:$BI$21, "Not found", 0),"Missing")</f>
        <v>1055.1278906547359</v>
      </c>
      <c r="U54" s="5" cm="1">
        <f t="array" ref="U54">_xlfn.SWITCH(F54,"R",_xlfn.XLOOKUP(E54&amp;"|"&amp;B54,
        Calculate_cap_emi_sens!$I$14:$I$21&amp;"|"&amp;Calculate_cap_emi_sens!$L$14:$L$21,
        Calculate_cap_emi_sens!$AX$14:$AX$21, "Not found", 0),"Rb",_xlfn.XLOOKUP(E54&amp;"|"&amp;B54,
        Calculate_cap_emi_sens!$I$14:$I$21&amp;"|"&amp;Calculate_cap_emi_sens!$L$14:$L$21,
        Calculate_cap_emi_sens!$AZ$14:$AZ$21, "Not found", 0),"Rl",_xlfn.XLOOKUP(E54&amp;"|"&amp;B54,
        Calculate_cap_emi_sens!$I$14:$I$21&amp;"|"&amp;Calculate_cap_emi_sens!$L$14:$L$21,
        Calculate_cap_emi_sens!$BA$14:$BA$21, "Not found", 0),"HP",_xlfn.XLOOKUP(E54&amp;"|"&amp;B54,
        Calculate_cap_emi_sens!$I$14:$I$21&amp;"|"&amp;Calculate_cap_emi_sens!$L$14:$L$21,
        Calculate_cap_emi_sens!$AY$14:$AY$21, "Not found", 0),"HPl",_xlfn.XLOOKUP(E54&amp;"|"&amp;B54,
        Calculate_cap_emi_sens!$I$14:$I$21&amp;"|"&amp;Calculate_cap_emi_sens!$L$14:$L$21,
        Calculate_cap_emi_sens!$BB$14:$BB$21, "Not found", 0),"Missing")</f>
        <v>119.17050807353138</v>
      </c>
      <c r="V54" s="5" cm="1">
        <f t="array" ref="V54">_xlfn.SWITCH(F54,"R",_xlfn.XLOOKUP(E54&amp;"|"&amp;B54,
        Calculate_cap_emi_sens!$I$14:$I$21&amp;"|"&amp;Calculate_cap_emi_sens!$L$14:$L$21,
        Calculate_cap_emi_sens!$BE$14:$BE$21, "Not found", 0),"Rb",_xlfn.XLOOKUP(E54&amp;"|"&amp;B54,
        Calculate_cap_emi_sens!$I$14:$I$21&amp;"|"&amp;Calculate_cap_emi_sens!$L$14:$L$21,
        Calculate_cap_emi_sens!$BG$14:$BG$21, "Not found", 0),"Rl",_xlfn.XLOOKUP(E54&amp;"|"&amp;B54,
        Calculate_cap_emi_sens!$I$14:$I$21&amp;"|"&amp;Calculate_cap_emi_sens!$L$14:$L$21,
        Calculate_cap_emi_sens!$BH$14:$BH$21, "Not found", 0),"HP",_xlfn.XLOOKUP(E54&amp;"|"&amp;B54,
        Calculate_cap_emi_sens!$I$14:$I$21&amp;"|"&amp;Calculate_cap_emi_sens!$L$14:$L$21,
        Calculate_cap_emi_sens!$BF$14:$BF$21, "Not found", 0),"HPl",_xlfn.XLOOKUP(E54&amp;"|"&amp;B54,
        Calculate_cap_emi_sens!$I$14:$I$21&amp;"|"&amp;Calculate_cap_emi_sens!$L$14:$L$21,
        Calculate_cap_emi_sens!$BI$14:$BI$21, "Not found", 0),"Missing")</f>
        <v>1055.1278906547359</v>
      </c>
    </row>
    <row r="55" spans="1:22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Calculate_cap_emi_sens!$I$14:$I$21&amp;"|"&amp;Calculate_cap_emi_sens!$L$14:$L$21,
        Calculate_cap_emi_sens!$X$14:$X$21, "Not found", 0),"HPl",_xlfn.XLOOKUP(E55&amp;"|"&amp;B55,
        Calculate_cap_emi_sens!$I$14:$I$21&amp;"|"&amp;Calculate_cap_emi_sens!$L$14:$L$21,
        Calculate_cap_emi_sens!$AA$14:$AA$21,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Calculate_cap_emi_sens!$I$14:$I$21&amp;"|"&amp;Calculate_cap_emi_sens!$L$14:$L$21,
        Calculate_cap_emi_sens!$AC$14:$AC$21, "Not found", 0),"Rb",_xlfn.XLOOKUP(E55&amp;"|"&amp;B55,
        Calculate_cap_emi_sens!$I$14:$I$21&amp;"|"&amp;Calculate_cap_emi_sens!$L$14:$L$21,
        Calculate_cap_emi_sens!$AE$14:$AE$21, "Not found", 0),"Rl",_xlfn.XLOOKUP(E55&amp;"|"&amp;B55,
        Calculate_cap_emi_sens!$I$14:$I$21&amp;"|"&amp;Calculate_cap_emi_sens!$L$14:$L$21,
        Calculate_cap_emi_sens!$AF$14:$AF$21, "Not found", 0),"HP",_xlfn.XLOOKUP(E55&amp;"|"&amp;B55,
        Calculate_cap_emi_sens!$I$14:$I$21&amp;"|"&amp;Calculate_cap_emi_sens!$L$14:$L$21,
        Calculate_cap_emi_sens!$AD$14:$AD$21, "Not found", 0),"HPl",_xlfn.XLOOKUP(E55&amp;"|"&amp;B55,
        Calculate_cap_emi_sens!$I$14:$I$21&amp;"|"&amp;Calculate_cap_emi_sens!$L$14:$L$21,
        Calculate_cap_emi_sens!$AG$14:$AG$21,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Calculate_cap_emi_sens!$I$14:$I$21&amp;"|"&amp;Calculate_cap_emi_sens!$L$14:$L$21,
        Calculate_cap_emi_sens!$AJ$14:$AJ$21, "Not found", 0),"Rb",_xlfn.XLOOKUP(E55&amp;"|"&amp;B55,
        Calculate_cap_emi_sens!$I$14:$I$21&amp;"|"&amp;Calculate_cap_emi_sens!$L$14:$L$21,
        Calculate_cap_emi_sens!$AL$14:$AL$21, "Not found", 0),"Rl",_xlfn.XLOOKUP(E55&amp;"|"&amp;B55,
        Calculate_cap_emi_sens!$I$14:$I$21&amp;"|"&amp;Calculate_cap_emi_sens!$L$14:$L$21,
        Calculate_cap_emi_sens!$AM$14:$AM$21, "Not found", 0),"HP",_xlfn.XLOOKUP(E55&amp;"|"&amp;B55,
        Calculate_cap_emi_sens!$I$14:$I$21&amp;"|"&amp;Calculate_cap_emi_sens!$L$14:$L$21,
        Calculate_cap_emi_sens!$AK$14:$AK$21, "Not found", 0),"HPl",_xlfn.XLOOKUP(E55&amp;"|"&amp;B55,
        Calculate_cap_emi_sens!$I$14:$I$21&amp;"|"&amp;Calculate_cap_emi_sens!$L$14:$L$21,
        Calculate_cap_emi_sens!$AN$14:$AN$21, "Not found", 0),"Missing")</f>
        <v>44.044790198347627</v>
      </c>
      <c r="R55" s="5" cm="1">
        <f t="array" ref="R55">_xlfn.SWITCH(F55,"R",_xlfn.XLOOKUP(E55&amp;"|"&amp;B55,
        Calculate_cap_emi_sens!$I$14:$I$21&amp;"|"&amp;Calculate_cap_emi_sens!$L$14:$L$21,
        Calculate_cap_emi_sens!$AQ$14:$AQ$21, "Not found", 0),"Rb",_xlfn.XLOOKUP(E55&amp;"|"&amp;B55,
        Calculate_cap_emi_sens!$I$14:$I$21&amp;"|"&amp;Calculate_cap_emi_sens!$L$14:$L$21,
        Calculate_cap_emi_sens!$AS$14:$AS$21, "Not found", 0),"Rl",_xlfn.XLOOKUP(E55&amp;"|"&amp;B55,
        Calculate_cap_emi_sens!$I$14:$I$21&amp;"|"&amp;Calculate_cap_emi_sens!$L$14:$L$21,
        Calculate_cap_emi_sens!$AT$14:$AT$21, "Not found", 0),"HP",_xlfn.XLOOKUP(E55&amp;"|"&amp;B55,
        Calculate_cap_emi_sens!$I$14:$I$21&amp;"|"&amp;Calculate_cap_emi_sens!$L$14:$L$21,
        Calculate_cap_emi_sens!$AR$14:$AR$21, "Not found", 0),"HPl",_xlfn.XLOOKUP(E55&amp;"|"&amp;B55,
        Calculate_cap_emi_sens!$I$14:$I$21&amp;"|"&amp;Calculate_cap_emi_sens!$L$14:$L$21,
        Calculate_cap_emi_sens!$AU$14:$AU$21, "Not found", 0),"Missing")</f>
        <v>141.5319972952941</v>
      </c>
      <c r="S55" s="5" cm="1">
        <f t="array" ref="S55">_xlfn.SWITCH(F55,"R",_xlfn.XLOOKUP(E55&amp;"|"&amp;B55,
        Calculate_cap_emi_sens!$I$14:$I$21&amp;"|"&amp;Calculate_cap_emi_sens!$L$14:$L$21,
        Calculate_cap_emi_sens!$AX$14:$AX$21, "Not found", 0),"Rb",_xlfn.XLOOKUP(E55&amp;"|"&amp;B55,
        Calculate_cap_emi_sens!$I$14:$I$21&amp;"|"&amp;Calculate_cap_emi_sens!$L$14:$L$21,
        Calculate_cap_emi_sens!$AZ$14:$AZ$21, "Not found", 0),"Rl",_xlfn.XLOOKUP(E55&amp;"|"&amp;B55,
        Calculate_cap_emi_sens!$I$14:$I$21&amp;"|"&amp;Calculate_cap_emi_sens!$L$14:$L$21,
        Calculate_cap_emi_sens!$BA$14:$BA$21, "Not found", 0),"HP",_xlfn.XLOOKUP(E55&amp;"|"&amp;B55,
        Calculate_cap_emi_sens!$I$14:$I$21&amp;"|"&amp;Calculate_cap_emi_sens!$L$14:$L$21,
        Calculate_cap_emi_sens!$AY$14:$AY$21, "Not found", 0),"HPl",_xlfn.XLOOKUP(E55&amp;"|"&amp;B55,
        Calculate_cap_emi_sens!$I$14:$I$21&amp;"|"&amp;Calculate_cap_emi_sens!$L$14:$L$21,
        Calculate_cap_emi_sens!$BB$14:$BB$21, "Not found", 0),"Missing")</f>
        <v>119.17050807353138</v>
      </c>
      <c r="T55" s="5" cm="1">
        <f t="array" ref="T55">_xlfn.SWITCH(F55,"R",_xlfn.XLOOKUP(E55&amp;"|"&amp;B55,
        Calculate_cap_emi_sens!$I$14:$I$21&amp;"|"&amp;Calculate_cap_emi_sens!$L$14:$L$21,
        Calculate_cap_emi_sens!$BE$14:$BE$21, "Not found", 0),"Rb",_xlfn.XLOOKUP(E55&amp;"|"&amp;B55,
        Calculate_cap_emi_sens!$I$14:$I$21&amp;"|"&amp;Calculate_cap_emi_sens!$L$14:$L$21,
        Calculate_cap_emi_sens!$BG$14:$BG$21, "Not found", 0),"Rl",_xlfn.XLOOKUP(E55&amp;"|"&amp;B55,
        Calculate_cap_emi_sens!$I$14:$I$21&amp;"|"&amp;Calculate_cap_emi_sens!$L$14:$L$21,
        Calculate_cap_emi_sens!$BH$14:$BH$21, "Not found", 0),"HP",_xlfn.XLOOKUP(E55&amp;"|"&amp;B55,
        Calculate_cap_emi_sens!$I$14:$I$21&amp;"|"&amp;Calculate_cap_emi_sens!$L$14:$L$21,
        Calculate_cap_emi_sens!$BF$14:$BF$21, "Not found", 0),"HPl",_xlfn.XLOOKUP(E55&amp;"|"&amp;B55,
        Calculate_cap_emi_sens!$I$14:$I$21&amp;"|"&amp;Calculate_cap_emi_sens!$L$14:$L$21,
        Calculate_cap_emi_sens!$BI$14:$BI$21, "Not found", 0),"Missing")</f>
        <v>1055.1278906547359</v>
      </c>
      <c r="U55" s="5" cm="1">
        <f t="array" ref="U55">_xlfn.SWITCH(F55,"R",_xlfn.XLOOKUP(E55&amp;"|"&amp;B55,
        Calculate_cap_emi_sens!$I$14:$I$21&amp;"|"&amp;Calculate_cap_emi_sens!$L$14:$L$21,
        Calculate_cap_emi_sens!$AX$14:$AX$21, "Not found", 0),"Rb",_xlfn.XLOOKUP(E55&amp;"|"&amp;B55,
        Calculate_cap_emi_sens!$I$14:$I$21&amp;"|"&amp;Calculate_cap_emi_sens!$L$14:$L$21,
        Calculate_cap_emi_sens!$AZ$14:$AZ$21, "Not found", 0),"Rl",_xlfn.XLOOKUP(E55&amp;"|"&amp;B55,
        Calculate_cap_emi_sens!$I$14:$I$21&amp;"|"&amp;Calculate_cap_emi_sens!$L$14:$L$21,
        Calculate_cap_emi_sens!$BA$14:$BA$21, "Not found", 0),"HP",_xlfn.XLOOKUP(E55&amp;"|"&amp;B55,
        Calculate_cap_emi_sens!$I$14:$I$21&amp;"|"&amp;Calculate_cap_emi_sens!$L$14:$L$21,
        Calculate_cap_emi_sens!$AY$14:$AY$21, "Not found", 0),"HPl",_xlfn.XLOOKUP(E55&amp;"|"&amp;B55,
        Calculate_cap_emi_sens!$I$14:$I$21&amp;"|"&amp;Calculate_cap_emi_sens!$L$14:$L$21,
        Calculate_cap_emi_sens!$BB$14:$BB$21, "Not found", 0),"Missing")</f>
        <v>119.17050807353138</v>
      </c>
      <c r="V55" s="5" cm="1">
        <f t="array" ref="V55">_xlfn.SWITCH(F55,"R",_xlfn.XLOOKUP(E55&amp;"|"&amp;B55,
        Calculate_cap_emi_sens!$I$14:$I$21&amp;"|"&amp;Calculate_cap_emi_sens!$L$14:$L$21,
        Calculate_cap_emi_sens!$BE$14:$BE$21, "Not found", 0),"Rb",_xlfn.XLOOKUP(E55&amp;"|"&amp;B55,
        Calculate_cap_emi_sens!$I$14:$I$21&amp;"|"&amp;Calculate_cap_emi_sens!$L$14:$L$21,
        Calculate_cap_emi_sens!$BG$14:$BG$21, "Not found", 0),"Rl",_xlfn.XLOOKUP(E55&amp;"|"&amp;B55,
        Calculate_cap_emi_sens!$I$14:$I$21&amp;"|"&amp;Calculate_cap_emi_sens!$L$14:$L$21,
        Calculate_cap_emi_sens!$BH$14:$BH$21, "Not found", 0),"HP",_xlfn.XLOOKUP(E55&amp;"|"&amp;B55,
        Calculate_cap_emi_sens!$I$14:$I$21&amp;"|"&amp;Calculate_cap_emi_sens!$L$14:$L$21,
        Calculate_cap_emi_sens!$BF$14:$BF$21, "Not found", 0),"HPl",_xlfn.XLOOKUP(E55&amp;"|"&amp;B55,
        Calculate_cap_emi_sens!$I$14:$I$21&amp;"|"&amp;Calculate_cap_emi_sens!$L$14:$L$21,
        Calculate_cap_emi_sens!$BI$14:$BI$21, "Not found", 0),"Missing")</f>
        <v>1055.1278906547359</v>
      </c>
    </row>
    <row r="56" spans="1:22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Calculate_cap_emi_sens!$I$14:$I$21&amp;"|"&amp;Calculate_cap_emi_sens!$L$14:$L$21,
        Calculate_cap_emi_sens!$X$14:$X$21, "Not found", 0),"HPl",_xlfn.XLOOKUP(E56&amp;"|"&amp;B56,
        Calculate_cap_emi_sens!$I$14:$I$21&amp;"|"&amp;Calculate_cap_emi_sens!$L$14:$L$21,
        Calculate_cap_emi_sens!$AA$14:$AA$21,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Calculate_cap_emi_sens!$I$14:$I$21&amp;"|"&amp;Calculate_cap_emi_sens!$L$14:$L$21,
        Calculate_cap_emi_sens!$AC$14:$AC$21, "Not found", 0),"Rb",_xlfn.XLOOKUP(E56&amp;"|"&amp;B56,
        Calculate_cap_emi_sens!$I$14:$I$21&amp;"|"&amp;Calculate_cap_emi_sens!$L$14:$L$21,
        Calculate_cap_emi_sens!$AE$14:$AE$21, "Not found", 0),"Rl",_xlfn.XLOOKUP(E56&amp;"|"&amp;B56,
        Calculate_cap_emi_sens!$I$14:$I$21&amp;"|"&amp;Calculate_cap_emi_sens!$L$14:$L$21,
        Calculate_cap_emi_sens!$AF$14:$AF$21, "Not found", 0),"HP",_xlfn.XLOOKUP(E56&amp;"|"&amp;B56,
        Calculate_cap_emi_sens!$I$14:$I$21&amp;"|"&amp;Calculate_cap_emi_sens!$L$14:$L$21,
        Calculate_cap_emi_sens!$AD$14:$AD$21, "Not found", 0),"HPl",_xlfn.XLOOKUP(E56&amp;"|"&amp;B56,
        Calculate_cap_emi_sens!$I$14:$I$21&amp;"|"&amp;Calculate_cap_emi_sens!$L$14:$L$21,
        Calculate_cap_emi_sens!$AG$14:$AG$21,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Calculate_cap_emi_sens!$I$14:$I$21&amp;"|"&amp;Calculate_cap_emi_sens!$L$14:$L$21,
        Calculate_cap_emi_sens!$AJ$14:$AJ$21, "Not found", 0),"Rb",_xlfn.XLOOKUP(E56&amp;"|"&amp;B56,
        Calculate_cap_emi_sens!$I$14:$I$21&amp;"|"&amp;Calculate_cap_emi_sens!$L$14:$L$21,
        Calculate_cap_emi_sens!$AL$14:$AL$21, "Not found", 0),"Rl",_xlfn.XLOOKUP(E56&amp;"|"&amp;B56,
        Calculate_cap_emi_sens!$I$14:$I$21&amp;"|"&amp;Calculate_cap_emi_sens!$L$14:$L$21,
        Calculate_cap_emi_sens!$AM$14:$AM$21, "Not found", 0),"HP",_xlfn.XLOOKUP(E56&amp;"|"&amp;B56,
        Calculate_cap_emi_sens!$I$14:$I$21&amp;"|"&amp;Calculate_cap_emi_sens!$L$14:$L$21,
        Calculate_cap_emi_sens!$AK$14:$AK$21, "Not found", 0),"HPl",_xlfn.XLOOKUP(E56&amp;"|"&amp;B56,
        Calculate_cap_emi_sens!$I$14:$I$21&amp;"|"&amp;Calculate_cap_emi_sens!$L$14:$L$21,
        Calculate_cap_emi_sens!$AN$14:$AN$21, "Not found", 0),"Missing")</f>
        <v>38.205238593685706</v>
      </c>
      <c r="R56" s="5" cm="1">
        <f t="array" ref="R56">_xlfn.SWITCH(F56,"R",_xlfn.XLOOKUP(E56&amp;"|"&amp;B56,
        Calculate_cap_emi_sens!$I$14:$I$21&amp;"|"&amp;Calculate_cap_emi_sens!$L$14:$L$21,
        Calculate_cap_emi_sens!$AQ$14:$AQ$21, "Not found", 0),"Rb",_xlfn.XLOOKUP(E56&amp;"|"&amp;B56,
        Calculate_cap_emi_sens!$I$14:$I$21&amp;"|"&amp;Calculate_cap_emi_sens!$L$14:$L$21,
        Calculate_cap_emi_sens!$AS$14:$AS$21, "Not found", 0),"Rl",_xlfn.XLOOKUP(E56&amp;"|"&amp;B56,
        Calculate_cap_emi_sens!$I$14:$I$21&amp;"|"&amp;Calculate_cap_emi_sens!$L$14:$L$21,
        Calculate_cap_emi_sens!$AT$14:$AT$21, "Not found", 0),"HP",_xlfn.XLOOKUP(E56&amp;"|"&amp;B56,
        Calculate_cap_emi_sens!$I$14:$I$21&amp;"|"&amp;Calculate_cap_emi_sens!$L$14:$L$21,
        Calculate_cap_emi_sens!$AR$14:$AR$21, "Not found", 0),"HPl",_xlfn.XLOOKUP(E56&amp;"|"&amp;B56,
        Calculate_cap_emi_sens!$I$14:$I$21&amp;"|"&amp;Calculate_cap_emi_sens!$L$14:$L$21,
        Calculate_cap_emi_sens!$AU$14:$AU$21, "Not found", 0),"Missing")</f>
        <v>107.93553843882353</v>
      </c>
      <c r="S56" s="5" cm="1">
        <f t="array" ref="S56">_xlfn.SWITCH(F56,"R",_xlfn.XLOOKUP(E56&amp;"|"&amp;B56,
        Calculate_cap_emi_sens!$I$14:$I$21&amp;"|"&amp;Calculate_cap_emi_sens!$L$14:$L$21,
        Calculate_cap_emi_sens!$AX$14:$AX$21, "Not found", 0),"Rb",_xlfn.XLOOKUP(E56&amp;"|"&amp;B56,
        Calculate_cap_emi_sens!$I$14:$I$21&amp;"|"&amp;Calculate_cap_emi_sens!$L$14:$L$21,
        Calculate_cap_emi_sens!$AZ$14:$AZ$21, "Not found", 0),"Rl",_xlfn.XLOOKUP(E56&amp;"|"&amp;B56,
        Calculate_cap_emi_sens!$I$14:$I$21&amp;"|"&amp;Calculate_cap_emi_sens!$L$14:$L$21,
        Calculate_cap_emi_sens!$BA$14:$BA$21, "Not found", 0),"HP",_xlfn.XLOOKUP(E56&amp;"|"&amp;B56,
        Calculate_cap_emi_sens!$I$14:$I$21&amp;"|"&amp;Calculate_cap_emi_sens!$L$14:$L$21,
        Calculate_cap_emi_sens!$AY$14:$AY$21, "Not found", 0),"HPl",_xlfn.XLOOKUP(E56&amp;"|"&amp;B56,
        Calculate_cap_emi_sens!$I$14:$I$21&amp;"|"&amp;Calculate_cap_emi_sens!$L$14:$L$21,
        Calculate_cap_emi_sens!$BB$14:$BB$21, "Not found", 0),"Missing")</f>
        <v>104.24761957783315</v>
      </c>
      <c r="T56" s="5" cm="1">
        <f t="array" ref="T56">_xlfn.SWITCH(F56,"R",_xlfn.XLOOKUP(E56&amp;"|"&amp;B56,
        Calculate_cap_emi_sens!$I$14:$I$21&amp;"|"&amp;Calculate_cap_emi_sens!$L$14:$L$21,
        Calculate_cap_emi_sens!$BE$14:$BE$21, "Not found", 0),"Rb",_xlfn.XLOOKUP(E56&amp;"|"&amp;B56,
        Calculate_cap_emi_sens!$I$14:$I$21&amp;"|"&amp;Calculate_cap_emi_sens!$L$14:$L$21,
        Calculate_cap_emi_sens!$BG$14:$BG$21, "Not found", 0),"Rl",_xlfn.XLOOKUP(E56&amp;"|"&amp;B56,
        Calculate_cap_emi_sens!$I$14:$I$21&amp;"|"&amp;Calculate_cap_emi_sens!$L$14:$L$21,
        Calculate_cap_emi_sens!$BH$14:$BH$21, "Not found", 0),"HP",_xlfn.XLOOKUP(E56&amp;"|"&amp;B56,
        Calculate_cap_emi_sens!$I$14:$I$21&amp;"|"&amp;Calculate_cap_emi_sens!$L$14:$L$21,
        Calculate_cap_emi_sens!$BF$14:$BF$21, "Not found", 0),"HPl",_xlfn.XLOOKUP(E56&amp;"|"&amp;B56,
        Calculate_cap_emi_sens!$I$14:$I$21&amp;"|"&amp;Calculate_cap_emi_sens!$L$14:$L$21,
        Calculate_cap_emi_sens!$BI$14:$BI$21, "Not found", 0),"Missing")</f>
        <v>1063.0120314899914</v>
      </c>
      <c r="U56" s="5" cm="1">
        <f t="array" ref="U56">_xlfn.SWITCH(F56,"R",_xlfn.XLOOKUP(E56&amp;"|"&amp;B56,
        Calculate_cap_emi_sens!$I$14:$I$21&amp;"|"&amp;Calculate_cap_emi_sens!$L$14:$L$21,
        Calculate_cap_emi_sens!$AX$14:$AX$21, "Not found", 0),"Rb",_xlfn.XLOOKUP(E56&amp;"|"&amp;B56,
        Calculate_cap_emi_sens!$I$14:$I$21&amp;"|"&amp;Calculate_cap_emi_sens!$L$14:$L$21,
        Calculate_cap_emi_sens!$AZ$14:$AZ$21, "Not found", 0),"Rl",_xlfn.XLOOKUP(E56&amp;"|"&amp;B56,
        Calculate_cap_emi_sens!$I$14:$I$21&amp;"|"&amp;Calculate_cap_emi_sens!$L$14:$L$21,
        Calculate_cap_emi_sens!$BA$14:$BA$21, "Not found", 0),"HP",_xlfn.XLOOKUP(E56&amp;"|"&amp;B56,
        Calculate_cap_emi_sens!$I$14:$I$21&amp;"|"&amp;Calculate_cap_emi_sens!$L$14:$L$21,
        Calculate_cap_emi_sens!$AY$14:$AY$21, "Not found", 0),"HPl",_xlfn.XLOOKUP(E56&amp;"|"&amp;B56,
        Calculate_cap_emi_sens!$I$14:$I$21&amp;"|"&amp;Calculate_cap_emi_sens!$L$14:$L$21,
        Calculate_cap_emi_sens!$BB$14:$BB$21, "Not found", 0),"Missing")</f>
        <v>104.24761957783315</v>
      </c>
      <c r="V56" s="5" cm="1">
        <f t="array" ref="V56">_xlfn.SWITCH(F56,"R",_xlfn.XLOOKUP(E56&amp;"|"&amp;B56,
        Calculate_cap_emi_sens!$I$14:$I$21&amp;"|"&amp;Calculate_cap_emi_sens!$L$14:$L$21,
        Calculate_cap_emi_sens!$BE$14:$BE$21, "Not found", 0),"Rb",_xlfn.XLOOKUP(E56&amp;"|"&amp;B56,
        Calculate_cap_emi_sens!$I$14:$I$21&amp;"|"&amp;Calculate_cap_emi_sens!$L$14:$L$21,
        Calculate_cap_emi_sens!$BG$14:$BG$21, "Not found", 0),"Rl",_xlfn.XLOOKUP(E56&amp;"|"&amp;B56,
        Calculate_cap_emi_sens!$I$14:$I$21&amp;"|"&amp;Calculate_cap_emi_sens!$L$14:$L$21,
        Calculate_cap_emi_sens!$BH$14:$BH$21, "Not found", 0),"HP",_xlfn.XLOOKUP(E56&amp;"|"&amp;B56,
        Calculate_cap_emi_sens!$I$14:$I$21&amp;"|"&amp;Calculate_cap_emi_sens!$L$14:$L$21,
        Calculate_cap_emi_sens!$BF$14:$BF$21, "Not found", 0),"HPl",_xlfn.XLOOKUP(E56&amp;"|"&amp;B56,
        Calculate_cap_emi_sens!$I$14:$I$21&amp;"|"&amp;Calculate_cap_emi_sens!$L$14:$L$21,
        Calculate_cap_emi_sens!$BI$14:$BI$21, "Not found", 0),"Missing")</f>
        <v>1063.0120314899914</v>
      </c>
    </row>
    <row r="57" spans="1:22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Calculate_cap_emi_sens!$I$14:$I$21&amp;"|"&amp;Calculate_cap_emi_sens!$L$14:$L$21,
        Calculate_cap_emi_sens!$X$14:$X$21, "Not found", 0),"HPl",_xlfn.XLOOKUP(E57&amp;"|"&amp;B57,
        Calculate_cap_emi_sens!$I$14:$I$21&amp;"|"&amp;Calculate_cap_emi_sens!$L$14:$L$21,
        Calculate_cap_emi_sens!$AA$14:$AA$21,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Calculate_cap_emi_sens!$I$14:$I$21&amp;"|"&amp;Calculate_cap_emi_sens!$L$14:$L$21,
        Calculate_cap_emi_sens!$AC$14:$AC$21, "Not found", 0),"Rb",_xlfn.XLOOKUP(E57&amp;"|"&amp;B57,
        Calculate_cap_emi_sens!$I$14:$I$21&amp;"|"&amp;Calculate_cap_emi_sens!$L$14:$L$21,
        Calculate_cap_emi_sens!$AE$14:$AE$21, "Not found", 0),"Rl",_xlfn.XLOOKUP(E57&amp;"|"&amp;B57,
        Calculate_cap_emi_sens!$I$14:$I$21&amp;"|"&amp;Calculate_cap_emi_sens!$L$14:$L$21,
        Calculate_cap_emi_sens!$AF$14:$AF$21, "Not found", 0),"HP",_xlfn.XLOOKUP(E57&amp;"|"&amp;B57,
        Calculate_cap_emi_sens!$I$14:$I$21&amp;"|"&amp;Calculate_cap_emi_sens!$L$14:$L$21,
        Calculate_cap_emi_sens!$AD$14:$AD$21, "Not found", 0),"HPl",_xlfn.XLOOKUP(E57&amp;"|"&amp;B57,
        Calculate_cap_emi_sens!$I$14:$I$21&amp;"|"&amp;Calculate_cap_emi_sens!$L$14:$L$21,
        Calculate_cap_emi_sens!$AG$14:$AG$21,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Calculate_cap_emi_sens!$I$14:$I$21&amp;"|"&amp;Calculate_cap_emi_sens!$L$14:$L$21,
        Calculate_cap_emi_sens!$AJ$14:$AJ$21, "Not found", 0),"Rb",_xlfn.XLOOKUP(E57&amp;"|"&amp;B57,
        Calculate_cap_emi_sens!$I$14:$I$21&amp;"|"&amp;Calculate_cap_emi_sens!$L$14:$L$21,
        Calculate_cap_emi_sens!$AL$14:$AL$21, "Not found", 0),"Rl",_xlfn.XLOOKUP(E57&amp;"|"&amp;B57,
        Calculate_cap_emi_sens!$I$14:$I$21&amp;"|"&amp;Calculate_cap_emi_sens!$L$14:$L$21,
        Calculate_cap_emi_sens!$AM$14:$AM$21, "Not found", 0),"HP",_xlfn.XLOOKUP(E57&amp;"|"&amp;B57,
        Calculate_cap_emi_sens!$I$14:$I$21&amp;"|"&amp;Calculate_cap_emi_sens!$L$14:$L$21,
        Calculate_cap_emi_sens!$AK$14:$AK$21, "Not found", 0),"HPl",_xlfn.XLOOKUP(E57&amp;"|"&amp;B57,
        Calculate_cap_emi_sens!$I$14:$I$21&amp;"|"&amp;Calculate_cap_emi_sens!$L$14:$L$21,
        Calculate_cap_emi_sens!$AN$14:$AN$21, "Not found", 0),"Missing")</f>
        <v>38.205238593685706</v>
      </c>
      <c r="R57" s="5" cm="1">
        <f t="array" ref="R57">_xlfn.SWITCH(F57,"R",_xlfn.XLOOKUP(E57&amp;"|"&amp;B57,
        Calculate_cap_emi_sens!$I$14:$I$21&amp;"|"&amp;Calculate_cap_emi_sens!$L$14:$L$21,
        Calculate_cap_emi_sens!$AQ$14:$AQ$21, "Not found", 0),"Rb",_xlfn.XLOOKUP(E57&amp;"|"&amp;B57,
        Calculate_cap_emi_sens!$I$14:$I$21&amp;"|"&amp;Calculate_cap_emi_sens!$L$14:$L$21,
        Calculate_cap_emi_sens!$AS$14:$AS$21, "Not found", 0),"Rl",_xlfn.XLOOKUP(E57&amp;"|"&amp;B57,
        Calculate_cap_emi_sens!$I$14:$I$21&amp;"|"&amp;Calculate_cap_emi_sens!$L$14:$L$21,
        Calculate_cap_emi_sens!$AT$14:$AT$21, "Not found", 0),"HP",_xlfn.XLOOKUP(E57&amp;"|"&amp;B57,
        Calculate_cap_emi_sens!$I$14:$I$21&amp;"|"&amp;Calculate_cap_emi_sens!$L$14:$L$21,
        Calculate_cap_emi_sens!$AR$14:$AR$21, "Not found", 0),"HPl",_xlfn.XLOOKUP(E57&amp;"|"&amp;B57,
        Calculate_cap_emi_sens!$I$14:$I$21&amp;"|"&amp;Calculate_cap_emi_sens!$L$14:$L$21,
        Calculate_cap_emi_sens!$AU$14:$AU$21, "Not found", 0),"Missing")</f>
        <v>107.93553843882353</v>
      </c>
      <c r="S57" s="5" cm="1">
        <f t="array" ref="S57">_xlfn.SWITCH(F57,"R",_xlfn.XLOOKUP(E57&amp;"|"&amp;B57,
        Calculate_cap_emi_sens!$I$14:$I$21&amp;"|"&amp;Calculate_cap_emi_sens!$L$14:$L$21,
        Calculate_cap_emi_sens!$AX$14:$AX$21, "Not found", 0),"Rb",_xlfn.XLOOKUP(E57&amp;"|"&amp;B57,
        Calculate_cap_emi_sens!$I$14:$I$21&amp;"|"&amp;Calculate_cap_emi_sens!$L$14:$L$21,
        Calculate_cap_emi_sens!$AZ$14:$AZ$21, "Not found", 0),"Rl",_xlfn.XLOOKUP(E57&amp;"|"&amp;B57,
        Calculate_cap_emi_sens!$I$14:$I$21&amp;"|"&amp;Calculate_cap_emi_sens!$L$14:$L$21,
        Calculate_cap_emi_sens!$BA$14:$BA$21, "Not found", 0),"HP",_xlfn.XLOOKUP(E57&amp;"|"&amp;B57,
        Calculate_cap_emi_sens!$I$14:$I$21&amp;"|"&amp;Calculate_cap_emi_sens!$L$14:$L$21,
        Calculate_cap_emi_sens!$AY$14:$AY$21, "Not found", 0),"HPl",_xlfn.XLOOKUP(E57&amp;"|"&amp;B57,
        Calculate_cap_emi_sens!$I$14:$I$21&amp;"|"&amp;Calculate_cap_emi_sens!$L$14:$L$21,
        Calculate_cap_emi_sens!$BB$14:$BB$21, "Not found", 0),"Missing")</f>
        <v>104.24761957783315</v>
      </c>
      <c r="T57" s="5" cm="1">
        <f t="array" ref="T57">_xlfn.SWITCH(F57,"R",_xlfn.XLOOKUP(E57&amp;"|"&amp;B57,
        Calculate_cap_emi_sens!$I$14:$I$21&amp;"|"&amp;Calculate_cap_emi_sens!$L$14:$L$21,
        Calculate_cap_emi_sens!$BE$14:$BE$21, "Not found", 0),"Rb",_xlfn.XLOOKUP(E57&amp;"|"&amp;B57,
        Calculate_cap_emi_sens!$I$14:$I$21&amp;"|"&amp;Calculate_cap_emi_sens!$L$14:$L$21,
        Calculate_cap_emi_sens!$BG$14:$BG$21, "Not found", 0),"Rl",_xlfn.XLOOKUP(E57&amp;"|"&amp;B57,
        Calculate_cap_emi_sens!$I$14:$I$21&amp;"|"&amp;Calculate_cap_emi_sens!$L$14:$L$21,
        Calculate_cap_emi_sens!$BH$14:$BH$21, "Not found", 0),"HP",_xlfn.XLOOKUP(E57&amp;"|"&amp;B57,
        Calculate_cap_emi_sens!$I$14:$I$21&amp;"|"&amp;Calculate_cap_emi_sens!$L$14:$L$21,
        Calculate_cap_emi_sens!$BF$14:$BF$21, "Not found", 0),"HPl",_xlfn.XLOOKUP(E57&amp;"|"&amp;B57,
        Calculate_cap_emi_sens!$I$14:$I$21&amp;"|"&amp;Calculate_cap_emi_sens!$L$14:$L$21,
        Calculate_cap_emi_sens!$BI$14:$BI$21, "Not found", 0),"Missing")</f>
        <v>1063.0120314899914</v>
      </c>
      <c r="U57" s="5" cm="1">
        <f t="array" ref="U57">_xlfn.SWITCH(F57,"R",_xlfn.XLOOKUP(E57&amp;"|"&amp;B57,
        Calculate_cap_emi_sens!$I$14:$I$21&amp;"|"&amp;Calculate_cap_emi_sens!$L$14:$L$21,
        Calculate_cap_emi_sens!$AX$14:$AX$21, "Not found", 0),"Rb",_xlfn.XLOOKUP(E57&amp;"|"&amp;B57,
        Calculate_cap_emi_sens!$I$14:$I$21&amp;"|"&amp;Calculate_cap_emi_sens!$L$14:$L$21,
        Calculate_cap_emi_sens!$AZ$14:$AZ$21, "Not found", 0),"Rl",_xlfn.XLOOKUP(E57&amp;"|"&amp;B57,
        Calculate_cap_emi_sens!$I$14:$I$21&amp;"|"&amp;Calculate_cap_emi_sens!$L$14:$L$21,
        Calculate_cap_emi_sens!$BA$14:$BA$21, "Not found", 0),"HP",_xlfn.XLOOKUP(E57&amp;"|"&amp;B57,
        Calculate_cap_emi_sens!$I$14:$I$21&amp;"|"&amp;Calculate_cap_emi_sens!$L$14:$L$21,
        Calculate_cap_emi_sens!$AY$14:$AY$21, "Not found", 0),"HPl",_xlfn.XLOOKUP(E57&amp;"|"&amp;B57,
        Calculate_cap_emi_sens!$I$14:$I$21&amp;"|"&amp;Calculate_cap_emi_sens!$L$14:$L$21,
        Calculate_cap_emi_sens!$BB$14:$BB$21, "Not found", 0),"Missing")</f>
        <v>104.24761957783315</v>
      </c>
      <c r="V57" s="5" cm="1">
        <f t="array" ref="V57">_xlfn.SWITCH(F57,"R",_xlfn.XLOOKUP(E57&amp;"|"&amp;B57,
        Calculate_cap_emi_sens!$I$14:$I$21&amp;"|"&amp;Calculate_cap_emi_sens!$L$14:$L$21,
        Calculate_cap_emi_sens!$BE$14:$BE$21, "Not found", 0),"Rb",_xlfn.XLOOKUP(E57&amp;"|"&amp;B57,
        Calculate_cap_emi_sens!$I$14:$I$21&amp;"|"&amp;Calculate_cap_emi_sens!$L$14:$L$21,
        Calculate_cap_emi_sens!$BG$14:$BG$21, "Not found", 0),"Rl",_xlfn.XLOOKUP(E57&amp;"|"&amp;B57,
        Calculate_cap_emi_sens!$I$14:$I$21&amp;"|"&amp;Calculate_cap_emi_sens!$L$14:$L$21,
        Calculate_cap_emi_sens!$BH$14:$BH$21, "Not found", 0),"HP",_xlfn.XLOOKUP(E57&amp;"|"&amp;B57,
        Calculate_cap_emi_sens!$I$14:$I$21&amp;"|"&amp;Calculate_cap_emi_sens!$L$14:$L$21,
        Calculate_cap_emi_sens!$BF$14:$BF$21, "Not found", 0),"HPl",_xlfn.XLOOKUP(E57&amp;"|"&amp;B57,
        Calculate_cap_emi_sens!$I$14:$I$21&amp;"|"&amp;Calculate_cap_emi_sens!$L$14:$L$21,
        Calculate_cap_emi_sens!$BI$14:$BI$21, "Not found", 0),"Missing")</f>
        <v>1063.0120314899914</v>
      </c>
    </row>
    <row r="58" spans="1:22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Calculate_cap_emi_sens!$I$14:$I$21&amp;"|"&amp;Calculate_cap_emi_sens!$L$14:$L$21,
        Calculate_cap_emi_sens!$X$14:$X$21, "Not found", 0),"HPl",_xlfn.XLOOKUP(E58&amp;"|"&amp;B58,
        Calculate_cap_emi_sens!$I$14:$I$21&amp;"|"&amp;Calculate_cap_emi_sens!$L$14:$L$21,
        Calculate_cap_emi_sens!$AA$14:$AA$21,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Calculate_cap_emi_sens!$I$14:$I$21&amp;"|"&amp;Calculate_cap_emi_sens!$L$14:$L$21,
        Calculate_cap_emi_sens!$AC$14:$AC$21, "Not found", 0),"Rb",_xlfn.XLOOKUP(E58&amp;"|"&amp;B58,
        Calculate_cap_emi_sens!$I$14:$I$21&amp;"|"&amp;Calculate_cap_emi_sens!$L$14:$L$21,
        Calculate_cap_emi_sens!$AE$14:$AE$21, "Not found", 0),"Rl",_xlfn.XLOOKUP(E58&amp;"|"&amp;B58,
        Calculate_cap_emi_sens!$I$14:$I$21&amp;"|"&amp;Calculate_cap_emi_sens!$L$14:$L$21,
        Calculate_cap_emi_sens!$AF$14:$AF$21, "Not found", 0),"HP",_xlfn.XLOOKUP(E58&amp;"|"&amp;B58,
        Calculate_cap_emi_sens!$I$14:$I$21&amp;"|"&amp;Calculate_cap_emi_sens!$L$14:$L$21,
        Calculate_cap_emi_sens!$AD$14:$AD$21, "Not found", 0),"HPl",_xlfn.XLOOKUP(E58&amp;"|"&amp;B58,
        Calculate_cap_emi_sens!$I$14:$I$21&amp;"|"&amp;Calculate_cap_emi_sens!$L$14:$L$21,
        Calculate_cap_emi_sens!$AG$14:$AG$21,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Calculate_cap_emi_sens!$I$14:$I$21&amp;"|"&amp;Calculate_cap_emi_sens!$L$14:$L$21,
        Calculate_cap_emi_sens!$AJ$14:$AJ$21, "Not found", 0),"Rb",_xlfn.XLOOKUP(E58&amp;"|"&amp;B58,
        Calculate_cap_emi_sens!$I$14:$I$21&amp;"|"&amp;Calculate_cap_emi_sens!$L$14:$L$21,
        Calculate_cap_emi_sens!$AL$14:$AL$21, "Not found", 0),"Rl",_xlfn.XLOOKUP(E58&amp;"|"&amp;B58,
        Calculate_cap_emi_sens!$I$14:$I$21&amp;"|"&amp;Calculate_cap_emi_sens!$L$14:$L$21,
        Calculate_cap_emi_sens!$AM$14:$AM$21, "Not found", 0),"HP",_xlfn.XLOOKUP(E58&amp;"|"&amp;B58,
        Calculate_cap_emi_sens!$I$14:$I$21&amp;"|"&amp;Calculate_cap_emi_sens!$L$14:$L$21,
        Calculate_cap_emi_sens!$AK$14:$AK$21, "Not found", 0),"HPl",_xlfn.XLOOKUP(E58&amp;"|"&amp;B58,
        Calculate_cap_emi_sens!$I$14:$I$21&amp;"|"&amp;Calculate_cap_emi_sens!$L$14:$L$21,
        Calculate_cap_emi_sens!$AN$14:$AN$21, "Not found", 0),"Missing")</f>
        <v>51.02573656116072</v>
      </c>
      <c r="R58" s="5" cm="1">
        <f t="array" ref="R58">_xlfn.SWITCH(F58,"R",_xlfn.XLOOKUP(E58&amp;"|"&amp;B58,
        Calculate_cap_emi_sens!$I$14:$I$21&amp;"|"&amp;Calculate_cap_emi_sens!$L$14:$L$21,
        Calculate_cap_emi_sens!$AQ$14:$AQ$21, "Not found", 0),"Rb",_xlfn.XLOOKUP(E58&amp;"|"&amp;B58,
        Calculate_cap_emi_sens!$I$14:$I$21&amp;"|"&amp;Calculate_cap_emi_sens!$L$14:$L$21,
        Calculate_cap_emi_sens!$AS$14:$AS$21, "Not found", 0),"Rl",_xlfn.XLOOKUP(E58&amp;"|"&amp;B58,
        Calculate_cap_emi_sens!$I$14:$I$21&amp;"|"&amp;Calculate_cap_emi_sens!$L$14:$L$21,
        Calculate_cap_emi_sens!$AT$14:$AT$21, "Not found", 0),"HP",_xlfn.XLOOKUP(E58&amp;"|"&amp;B58,
        Calculate_cap_emi_sens!$I$14:$I$21&amp;"|"&amp;Calculate_cap_emi_sens!$L$14:$L$21,
        Calculate_cap_emi_sens!$AR$14:$AR$21, "Not found", 0),"HPl",_xlfn.XLOOKUP(E58&amp;"|"&amp;B58,
        Calculate_cap_emi_sens!$I$14:$I$21&amp;"|"&amp;Calculate_cap_emi_sens!$L$14:$L$21,
        Calculate_cap_emi_sens!$AU$14:$AU$21, "Not found", 0),"Missing")</f>
        <v>123.72560905764705</v>
      </c>
      <c r="S58" s="5" cm="1">
        <f t="array" ref="S58">_xlfn.SWITCH(F58,"R",_xlfn.XLOOKUP(E58&amp;"|"&amp;B58,
        Calculate_cap_emi_sens!$I$14:$I$21&amp;"|"&amp;Calculate_cap_emi_sens!$L$14:$L$21,
        Calculate_cap_emi_sens!$AX$14:$AX$21, "Not found", 0),"Rb",_xlfn.XLOOKUP(E58&amp;"|"&amp;B58,
        Calculate_cap_emi_sens!$I$14:$I$21&amp;"|"&amp;Calculate_cap_emi_sens!$L$14:$L$21,
        Calculate_cap_emi_sens!$AZ$14:$AZ$21, "Not found", 0),"Rl",_xlfn.XLOOKUP(E58&amp;"|"&amp;B58,
        Calculate_cap_emi_sens!$I$14:$I$21&amp;"|"&amp;Calculate_cap_emi_sens!$L$14:$L$21,
        Calculate_cap_emi_sens!$BA$14:$BA$21, "Not found", 0),"HP",_xlfn.XLOOKUP(E58&amp;"|"&amp;B58,
        Calculate_cap_emi_sens!$I$14:$I$21&amp;"|"&amp;Calculate_cap_emi_sens!$L$14:$L$21,
        Calculate_cap_emi_sens!$AY$14:$AY$21, "Not found", 0),"HPl",_xlfn.XLOOKUP(E58&amp;"|"&amp;B58,
        Calculate_cap_emi_sens!$I$14:$I$21&amp;"|"&amp;Calculate_cap_emi_sens!$L$14:$L$21,
        Calculate_cap_emi_sens!$BB$14:$BB$21, "Not found", 0),"Missing")</f>
        <v>340.38571935000198</v>
      </c>
      <c r="T58" s="5" cm="1">
        <f t="array" ref="T58">_xlfn.SWITCH(F58,"R",_xlfn.XLOOKUP(E58&amp;"|"&amp;B58,
        Calculate_cap_emi_sens!$I$14:$I$21&amp;"|"&amp;Calculate_cap_emi_sens!$L$14:$L$21,
        Calculate_cap_emi_sens!$BE$14:$BE$21, "Not found", 0),"Rb",_xlfn.XLOOKUP(E58&amp;"|"&amp;B58,
        Calculate_cap_emi_sens!$I$14:$I$21&amp;"|"&amp;Calculate_cap_emi_sens!$L$14:$L$21,
        Calculate_cap_emi_sens!$BG$14:$BG$21, "Not found", 0),"Rl",_xlfn.XLOOKUP(E58&amp;"|"&amp;B58,
        Calculate_cap_emi_sens!$I$14:$I$21&amp;"|"&amp;Calculate_cap_emi_sens!$L$14:$L$21,
        Calculate_cap_emi_sens!$BH$14:$BH$21, "Not found", 0),"HP",_xlfn.XLOOKUP(E58&amp;"|"&amp;B58,
        Calculate_cap_emi_sens!$I$14:$I$21&amp;"|"&amp;Calculate_cap_emi_sens!$L$14:$L$21,
        Calculate_cap_emi_sens!$BF$14:$BF$21, "Not found", 0),"HPl",_xlfn.XLOOKUP(E58&amp;"|"&amp;B58,
        Calculate_cap_emi_sens!$I$14:$I$21&amp;"|"&amp;Calculate_cap_emi_sens!$L$14:$L$21,
        Calculate_cap_emi_sens!$BI$14:$BI$21, "Not found", 0),"Missing")</f>
        <v>964.14357329002996</v>
      </c>
      <c r="U58" s="5" cm="1">
        <f t="array" ref="U58">_xlfn.SWITCH(F58,"R",_xlfn.XLOOKUP(E58&amp;"|"&amp;B58,
        Calculate_cap_emi_sens!$I$14:$I$21&amp;"|"&amp;Calculate_cap_emi_sens!$L$14:$L$21,
        Calculate_cap_emi_sens!$AX$14:$AX$21, "Not found", 0),"Rb",_xlfn.XLOOKUP(E58&amp;"|"&amp;B58,
        Calculate_cap_emi_sens!$I$14:$I$21&amp;"|"&amp;Calculate_cap_emi_sens!$L$14:$L$21,
        Calculate_cap_emi_sens!$AZ$14:$AZ$21, "Not found", 0),"Rl",_xlfn.XLOOKUP(E58&amp;"|"&amp;B58,
        Calculate_cap_emi_sens!$I$14:$I$21&amp;"|"&amp;Calculate_cap_emi_sens!$L$14:$L$21,
        Calculate_cap_emi_sens!$BA$14:$BA$21, "Not found", 0),"HP",_xlfn.XLOOKUP(E58&amp;"|"&amp;B58,
        Calculate_cap_emi_sens!$I$14:$I$21&amp;"|"&amp;Calculate_cap_emi_sens!$L$14:$L$21,
        Calculate_cap_emi_sens!$AY$14:$AY$21, "Not found", 0),"HPl",_xlfn.XLOOKUP(E58&amp;"|"&amp;B58,
        Calculate_cap_emi_sens!$I$14:$I$21&amp;"|"&amp;Calculate_cap_emi_sens!$L$14:$L$21,
        Calculate_cap_emi_sens!$BB$14:$BB$21, "Not found", 0),"Missing")</f>
        <v>340.38571935000198</v>
      </c>
      <c r="V58" s="5" cm="1">
        <f t="array" ref="V58">_xlfn.SWITCH(F58,"R",_xlfn.XLOOKUP(E58&amp;"|"&amp;B58,
        Calculate_cap_emi_sens!$I$14:$I$21&amp;"|"&amp;Calculate_cap_emi_sens!$L$14:$L$21,
        Calculate_cap_emi_sens!$BE$14:$BE$21, "Not found", 0),"Rb",_xlfn.XLOOKUP(E58&amp;"|"&amp;B58,
        Calculate_cap_emi_sens!$I$14:$I$21&amp;"|"&amp;Calculate_cap_emi_sens!$L$14:$L$21,
        Calculate_cap_emi_sens!$BG$14:$BG$21, "Not found", 0),"Rl",_xlfn.XLOOKUP(E58&amp;"|"&amp;B58,
        Calculate_cap_emi_sens!$I$14:$I$21&amp;"|"&amp;Calculate_cap_emi_sens!$L$14:$L$21,
        Calculate_cap_emi_sens!$BH$14:$BH$21, "Not found", 0),"HP",_xlfn.XLOOKUP(E58&amp;"|"&amp;B58,
        Calculate_cap_emi_sens!$I$14:$I$21&amp;"|"&amp;Calculate_cap_emi_sens!$L$14:$L$21,
        Calculate_cap_emi_sens!$BF$14:$BF$21, "Not found", 0),"HPl",_xlfn.XLOOKUP(E58&amp;"|"&amp;B58,
        Calculate_cap_emi_sens!$I$14:$I$21&amp;"|"&amp;Calculate_cap_emi_sens!$L$14:$L$21,
        Calculate_cap_emi_sens!$BI$14:$BI$21, "Not found", 0),"Missing")</f>
        <v>964.14357329002996</v>
      </c>
    </row>
    <row r="59" spans="1:22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Calculate_cap_emi_sens!$I$14:$I$21&amp;"|"&amp;Calculate_cap_emi_sens!$L$14:$L$21,
        Calculate_cap_emi_sens!$X$14:$X$21, "Not found", 0),"HPl",_xlfn.XLOOKUP(E59&amp;"|"&amp;B59,
        Calculate_cap_emi_sens!$I$14:$I$21&amp;"|"&amp;Calculate_cap_emi_sens!$L$14:$L$21,
        Calculate_cap_emi_sens!$AA$14:$AA$21,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Calculate_cap_emi_sens!$I$14:$I$21&amp;"|"&amp;Calculate_cap_emi_sens!$L$14:$L$21,
        Calculate_cap_emi_sens!$AC$14:$AC$21, "Not found", 0),"Rb",_xlfn.XLOOKUP(E59&amp;"|"&amp;B59,
        Calculate_cap_emi_sens!$I$14:$I$21&amp;"|"&amp;Calculate_cap_emi_sens!$L$14:$L$21,
        Calculate_cap_emi_sens!$AE$14:$AE$21, "Not found", 0),"Rl",_xlfn.XLOOKUP(E59&amp;"|"&amp;B59,
        Calculate_cap_emi_sens!$I$14:$I$21&amp;"|"&amp;Calculate_cap_emi_sens!$L$14:$L$21,
        Calculate_cap_emi_sens!$AF$14:$AF$21, "Not found", 0),"HP",_xlfn.XLOOKUP(E59&amp;"|"&amp;B59,
        Calculate_cap_emi_sens!$I$14:$I$21&amp;"|"&amp;Calculate_cap_emi_sens!$L$14:$L$21,
        Calculate_cap_emi_sens!$AD$14:$AD$21, "Not found", 0),"HPl",_xlfn.XLOOKUP(E59&amp;"|"&amp;B59,
        Calculate_cap_emi_sens!$I$14:$I$21&amp;"|"&amp;Calculate_cap_emi_sens!$L$14:$L$21,
        Calculate_cap_emi_sens!$AG$14:$AG$21,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Calculate_cap_emi_sens!$I$14:$I$21&amp;"|"&amp;Calculate_cap_emi_sens!$L$14:$L$21,
        Calculate_cap_emi_sens!$AJ$14:$AJ$21, "Not found", 0),"Rb",_xlfn.XLOOKUP(E59&amp;"|"&amp;B59,
        Calculate_cap_emi_sens!$I$14:$I$21&amp;"|"&amp;Calculate_cap_emi_sens!$L$14:$L$21,
        Calculate_cap_emi_sens!$AL$14:$AL$21, "Not found", 0),"Rl",_xlfn.XLOOKUP(E59&amp;"|"&amp;B59,
        Calculate_cap_emi_sens!$I$14:$I$21&amp;"|"&amp;Calculate_cap_emi_sens!$L$14:$L$21,
        Calculate_cap_emi_sens!$AM$14:$AM$21, "Not found", 0),"HP",_xlfn.XLOOKUP(E59&amp;"|"&amp;B59,
        Calculate_cap_emi_sens!$I$14:$I$21&amp;"|"&amp;Calculate_cap_emi_sens!$L$14:$L$21,
        Calculate_cap_emi_sens!$AK$14:$AK$21, "Not found", 0),"HPl",_xlfn.XLOOKUP(E59&amp;"|"&amp;B59,
        Calculate_cap_emi_sens!$I$14:$I$21&amp;"|"&amp;Calculate_cap_emi_sens!$L$14:$L$21,
        Calculate_cap_emi_sens!$AN$14:$AN$21, "Not found", 0),"Missing")</f>
        <v>51.02573656116072</v>
      </c>
      <c r="R59" s="5" cm="1">
        <f t="array" ref="R59">_xlfn.SWITCH(F59,"R",_xlfn.XLOOKUP(E59&amp;"|"&amp;B59,
        Calculate_cap_emi_sens!$I$14:$I$21&amp;"|"&amp;Calculate_cap_emi_sens!$L$14:$L$21,
        Calculate_cap_emi_sens!$AQ$14:$AQ$21, "Not found", 0),"Rb",_xlfn.XLOOKUP(E59&amp;"|"&amp;B59,
        Calculate_cap_emi_sens!$I$14:$I$21&amp;"|"&amp;Calculate_cap_emi_sens!$L$14:$L$21,
        Calculate_cap_emi_sens!$AS$14:$AS$21, "Not found", 0),"Rl",_xlfn.XLOOKUP(E59&amp;"|"&amp;B59,
        Calculate_cap_emi_sens!$I$14:$I$21&amp;"|"&amp;Calculate_cap_emi_sens!$L$14:$L$21,
        Calculate_cap_emi_sens!$AT$14:$AT$21, "Not found", 0),"HP",_xlfn.XLOOKUP(E59&amp;"|"&amp;B59,
        Calculate_cap_emi_sens!$I$14:$I$21&amp;"|"&amp;Calculate_cap_emi_sens!$L$14:$L$21,
        Calculate_cap_emi_sens!$AR$14:$AR$21, "Not found", 0),"HPl",_xlfn.XLOOKUP(E59&amp;"|"&amp;B59,
        Calculate_cap_emi_sens!$I$14:$I$21&amp;"|"&amp;Calculate_cap_emi_sens!$L$14:$L$21,
        Calculate_cap_emi_sens!$AU$14:$AU$21, "Not found", 0),"Missing")</f>
        <v>123.72560905764705</v>
      </c>
      <c r="S59" s="5" cm="1">
        <f t="array" ref="S59">_xlfn.SWITCH(F59,"R",_xlfn.XLOOKUP(E59&amp;"|"&amp;B59,
        Calculate_cap_emi_sens!$I$14:$I$21&amp;"|"&amp;Calculate_cap_emi_sens!$L$14:$L$21,
        Calculate_cap_emi_sens!$AX$14:$AX$21, "Not found", 0),"Rb",_xlfn.XLOOKUP(E59&amp;"|"&amp;B59,
        Calculate_cap_emi_sens!$I$14:$I$21&amp;"|"&amp;Calculate_cap_emi_sens!$L$14:$L$21,
        Calculate_cap_emi_sens!$AZ$14:$AZ$21, "Not found", 0),"Rl",_xlfn.XLOOKUP(E59&amp;"|"&amp;B59,
        Calculate_cap_emi_sens!$I$14:$I$21&amp;"|"&amp;Calculate_cap_emi_sens!$L$14:$L$21,
        Calculate_cap_emi_sens!$BA$14:$BA$21, "Not found", 0),"HP",_xlfn.XLOOKUP(E59&amp;"|"&amp;B59,
        Calculate_cap_emi_sens!$I$14:$I$21&amp;"|"&amp;Calculate_cap_emi_sens!$L$14:$L$21,
        Calculate_cap_emi_sens!$AY$14:$AY$21, "Not found", 0),"HPl",_xlfn.XLOOKUP(E59&amp;"|"&amp;B59,
        Calculate_cap_emi_sens!$I$14:$I$21&amp;"|"&amp;Calculate_cap_emi_sens!$L$14:$L$21,
        Calculate_cap_emi_sens!$BB$14:$BB$21, "Not found", 0),"Missing")</f>
        <v>340.38571935000198</v>
      </c>
      <c r="T59" s="5" cm="1">
        <f t="array" ref="T59">_xlfn.SWITCH(F59,"R",_xlfn.XLOOKUP(E59&amp;"|"&amp;B59,
        Calculate_cap_emi_sens!$I$14:$I$21&amp;"|"&amp;Calculate_cap_emi_sens!$L$14:$L$21,
        Calculate_cap_emi_sens!$BE$14:$BE$21, "Not found", 0),"Rb",_xlfn.XLOOKUP(E59&amp;"|"&amp;B59,
        Calculate_cap_emi_sens!$I$14:$I$21&amp;"|"&amp;Calculate_cap_emi_sens!$L$14:$L$21,
        Calculate_cap_emi_sens!$BG$14:$BG$21, "Not found", 0),"Rl",_xlfn.XLOOKUP(E59&amp;"|"&amp;B59,
        Calculate_cap_emi_sens!$I$14:$I$21&amp;"|"&amp;Calculate_cap_emi_sens!$L$14:$L$21,
        Calculate_cap_emi_sens!$BH$14:$BH$21, "Not found", 0),"HP",_xlfn.XLOOKUP(E59&amp;"|"&amp;B59,
        Calculate_cap_emi_sens!$I$14:$I$21&amp;"|"&amp;Calculate_cap_emi_sens!$L$14:$L$21,
        Calculate_cap_emi_sens!$BF$14:$BF$21, "Not found", 0),"HPl",_xlfn.XLOOKUP(E59&amp;"|"&amp;B59,
        Calculate_cap_emi_sens!$I$14:$I$21&amp;"|"&amp;Calculate_cap_emi_sens!$L$14:$L$21,
        Calculate_cap_emi_sens!$BI$14:$BI$21, "Not found", 0),"Missing")</f>
        <v>964.14357329002996</v>
      </c>
      <c r="U59" s="5" cm="1">
        <f t="array" ref="U59">_xlfn.SWITCH(F59,"R",_xlfn.XLOOKUP(E59&amp;"|"&amp;B59,
        Calculate_cap_emi_sens!$I$14:$I$21&amp;"|"&amp;Calculate_cap_emi_sens!$L$14:$L$21,
        Calculate_cap_emi_sens!$AX$14:$AX$21, "Not found", 0),"Rb",_xlfn.XLOOKUP(E59&amp;"|"&amp;B59,
        Calculate_cap_emi_sens!$I$14:$I$21&amp;"|"&amp;Calculate_cap_emi_sens!$L$14:$L$21,
        Calculate_cap_emi_sens!$AZ$14:$AZ$21, "Not found", 0),"Rl",_xlfn.XLOOKUP(E59&amp;"|"&amp;B59,
        Calculate_cap_emi_sens!$I$14:$I$21&amp;"|"&amp;Calculate_cap_emi_sens!$L$14:$L$21,
        Calculate_cap_emi_sens!$BA$14:$BA$21, "Not found", 0),"HP",_xlfn.XLOOKUP(E59&amp;"|"&amp;B59,
        Calculate_cap_emi_sens!$I$14:$I$21&amp;"|"&amp;Calculate_cap_emi_sens!$L$14:$L$21,
        Calculate_cap_emi_sens!$AY$14:$AY$21, "Not found", 0),"HPl",_xlfn.XLOOKUP(E59&amp;"|"&amp;B59,
        Calculate_cap_emi_sens!$I$14:$I$21&amp;"|"&amp;Calculate_cap_emi_sens!$L$14:$L$21,
        Calculate_cap_emi_sens!$BB$14:$BB$21, "Not found", 0),"Missing")</f>
        <v>340.38571935000198</v>
      </c>
      <c r="V59" s="5" cm="1">
        <f t="array" ref="V59">_xlfn.SWITCH(F59,"R",_xlfn.XLOOKUP(E59&amp;"|"&amp;B59,
        Calculate_cap_emi_sens!$I$14:$I$21&amp;"|"&amp;Calculate_cap_emi_sens!$L$14:$L$21,
        Calculate_cap_emi_sens!$BE$14:$BE$21, "Not found", 0),"Rb",_xlfn.XLOOKUP(E59&amp;"|"&amp;B59,
        Calculate_cap_emi_sens!$I$14:$I$21&amp;"|"&amp;Calculate_cap_emi_sens!$L$14:$L$21,
        Calculate_cap_emi_sens!$BG$14:$BG$21, "Not found", 0),"Rl",_xlfn.XLOOKUP(E59&amp;"|"&amp;B59,
        Calculate_cap_emi_sens!$I$14:$I$21&amp;"|"&amp;Calculate_cap_emi_sens!$L$14:$L$21,
        Calculate_cap_emi_sens!$BH$14:$BH$21, "Not found", 0),"HP",_xlfn.XLOOKUP(E59&amp;"|"&amp;B59,
        Calculate_cap_emi_sens!$I$14:$I$21&amp;"|"&amp;Calculate_cap_emi_sens!$L$14:$L$21,
        Calculate_cap_emi_sens!$BF$14:$BF$21, "Not found", 0),"HPl",_xlfn.XLOOKUP(E59&amp;"|"&amp;B59,
        Calculate_cap_emi_sens!$I$14:$I$21&amp;"|"&amp;Calculate_cap_emi_sens!$L$14:$L$21,
        Calculate_cap_emi_sens!$BI$14:$BI$21, "Not found", 0),"Missing")</f>
        <v>964.14357329002996</v>
      </c>
    </row>
    <row r="60" spans="1:22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Calculate_cap_emi_sens!$I$14:$I$21&amp;"|"&amp;Calculate_cap_emi_sens!$L$14:$L$21,
        Calculate_cap_emi_sens!$X$14:$X$21, "Not found", 0),"HPl",_xlfn.XLOOKUP(E60&amp;"|"&amp;B60,
        Calculate_cap_emi_sens!$I$14:$I$21&amp;"|"&amp;Calculate_cap_emi_sens!$L$14:$L$21,
        Calculate_cap_emi_sens!$AA$14:$AA$21,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Calculate_cap_emi_sens!$I$14:$I$21&amp;"|"&amp;Calculate_cap_emi_sens!$L$14:$L$21,
        Calculate_cap_emi_sens!$AC$14:$AC$21, "Not found", 0),"Rb",_xlfn.XLOOKUP(E60&amp;"|"&amp;B60,
        Calculate_cap_emi_sens!$I$14:$I$21&amp;"|"&amp;Calculate_cap_emi_sens!$L$14:$L$21,
        Calculate_cap_emi_sens!$AE$14:$AE$21, "Not found", 0),"Rl",_xlfn.XLOOKUP(E60&amp;"|"&amp;B60,
        Calculate_cap_emi_sens!$I$14:$I$21&amp;"|"&amp;Calculate_cap_emi_sens!$L$14:$L$21,
        Calculate_cap_emi_sens!$AF$14:$AF$21, "Not found", 0),"HP",_xlfn.XLOOKUP(E60&amp;"|"&amp;B60,
        Calculate_cap_emi_sens!$I$14:$I$21&amp;"|"&amp;Calculate_cap_emi_sens!$L$14:$L$21,
        Calculate_cap_emi_sens!$AD$14:$AD$21, "Not found", 0),"HPl",_xlfn.XLOOKUP(E60&amp;"|"&amp;B60,
        Calculate_cap_emi_sens!$I$14:$I$21&amp;"|"&amp;Calculate_cap_emi_sens!$L$14:$L$21,
        Calculate_cap_emi_sens!$AG$14:$AG$21,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Calculate_cap_emi_sens!$I$14:$I$21&amp;"|"&amp;Calculate_cap_emi_sens!$L$14:$L$21,
        Calculate_cap_emi_sens!$AJ$14:$AJ$21, "Not found", 0),"Rb",_xlfn.XLOOKUP(E60&amp;"|"&amp;B60,
        Calculate_cap_emi_sens!$I$14:$I$21&amp;"|"&amp;Calculate_cap_emi_sens!$L$14:$L$21,
        Calculate_cap_emi_sens!$AL$14:$AL$21, "Not found", 0),"Rl",_xlfn.XLOOKUP(E60&amp;"|"&amp;B60,
        Calculate_cap_emi_sens!$I$14:$I$21&amp;"|"&amp;Calculate_cap_emi_sens!$L$14:$L$21,
        Calculate_cap_emi_sens!$AM$14:$AM$21, "Not found", 0),"HP",_xlfn.XLOOKUP(E60&amp;"|"&amp;B60,
        Calculate_cap_emi_sens!$I$14:$I$21&amp;"|"&amp;Calculate_cap_emi_sens!$L$14:$L$21,
        Calculate_cap_emi_sens!$AK$14:$AK$21, "Not found", 0),"HPl",_xlfn.XLOOKUP(E60&amp;"|"&amp;B60,
        Calculate_cap_emi_sens!$I$14:$I$21&amp;"|"&amp;Calculate_cap_emi_sens!$L$14:$L$21,
        Calculate_cap_emi_sens!$AN$14:$AN$21, "Not found", 0),"Missing")</f>
        <v>28.282692018395689</v>
      </c>
      <c r="R60" s="5" cm="1">
        <f t="array" ref="R60">_xlfn.SWITCH(F60,"R",_xlfn.XLOOKUP(E60&amp;"|"&amp;B60,
        Calculate_cap_emi_sens!$I$14:$I$21&amp;"|"&amp;Calculate_cap_emi_sens!$L$14:$L$21,
        Calculate_cap_emi_sens!$AQ$14:$AQ$21, "Not found", 0),"Rb",_xlfn.XLOOKUP(E60&amp;"|"&amp;B60,
        Calculate_cap_emi_sens!$I$14:$I$21&amp;"|"&amp;Calculate_cap_emi_sens!$L$14:$L$21,
        Calculate_cap_emi_sens!$AS$14:$AS$21, "Not found", 0),"Rl",_xlfn.XLOOKUP(E60&amp;"|"&amp;B60,
        Calculate_cap_emi_sens!$I$14:$I$21&amp;"|"&amp;Calculate_cap_emi_sens!$L$14:$L$21,
        Calculate_cap_emi_sens!$AT$14:$AT$21, "Not found", 0),"HP",_xlfn.XLOOKUP(E60&amp;"|"&amp;B60,
        Calculate_cap_emi_sens!$I$14:$I$21&amp;"|"&amp;Calculate_cap_emi_sens!$L$14:$L$21,
        Calculate_cap_emi_sens!$AR$14:$AR$21, "Not found", 0),"HPl",_xlfn.XLOOKUP(E60&amp;"|"&amp;B60,
        Calculate_cap_emi_sens!$I$14:$I$21&amp;"|"&amp;Calculate_cap_emi_sens!$L$14:$L$21,
        Calculate_cap_emi_sens!$AU$14:$AU$21, "Not found", 0),"Missing")</f>
        <v>81.111503154705872</v>
      </c>
      <c r="S60" s="5" cm="1">
        <f t="array" ref="S60">_xlfn.SWITCH(F60,"R",_xlfn.XLOOKUP(E60&amp;"|"&amp;B60,
        Calculate_cap_emi_sens!$I$14:$I$21&amp;"|"&amp;Calculate_cap_emi_sens!$L$14:$L$21,
        Calculate_cap_emi_sens!$AX$14:$AX$21, "Not found", 0),"Rb",_xlfn.XLOOKUP(E60&amp;"|"&amp;B60,
        Calculate_cap_emi_sens!$I$14:$I$21&amp;"|"&amp;Calculate_cap_emi_sens!$L$14:$L$21,
        Calculate_cap_emi_sens!$AZ$14:$AZ$21, "Not found", 0),"Rl",_xlfn.XLOOKUP(E60&amp;"|"&amp;B60,
        Calculate_cap_emi_sens!$I$14:$I$21&amp;"|"&amp;Calculate_cap_emi_sens!$L$14:$L$21,
        Calculate_cap_emi_sens!$BA$14:$BA$21, "Not found", 0),"HP",_xlfn.XLOOKUP(E60&amp;"|"&amp;B60,
        Calculate_cap_emi_sens!$I$14:$I$21&amp;"|"&amp;Calculate_cap_emi_sens!$L$14:$L$21,
        Calculate_cap_emi_sens!$AY$14:$AY$21, "Not found", 0),"HPl",_xlfn.XLOOKUP(E60&amp;"|"&amp;B60,
        Calculate_cap_emi_sens!$I$14:$I$21&amp;"|"&amp;Calculate_cap_emi_sens!$L$14:$L$21,
        Calculate_cap_emi_sens!$BB$14:$BB$21, "Not found", 0),"Missing")</f>
        <v>84.802527835086607</v>
      </c>
      <c r="T60" s="5" cm="1">
        <f t="array" ref="T60">_xlfn.SWITCH(F60,"R",_xlfn.XLOOKUP(E60&amp;"|"&amp;B60,
        Calculate_cap_emi_sens!$I$14:$I$21&amp;"|"&amp;Calculate_cap_emi_sens!$L$14:$L$21,
        Calculate_cap_emi_sens!$BE$14:$BE$21, "Not found", 0),"Rb",_xlfn.XLOOKUP(E60&amp;"|"&amp;B60,
        Calculate_cap_emi_sens!$I$14:$I$21&amp;"|"&amp;Calculate_cap_emi_sens!$L$14:$L$21,
        Calculate_cap_emi_sens!$BG$14:$BG$21, "Not found", 0),"Rl",_xlfn.XLOOKUP(E60&amp;"|"&amp;B60,
        Calculate_cap_emi_sens!$I$14:$I$21&amp;"|"&amp;Calculate_cap_emi_sens!$L$14:$L$21,
        Calculate_cap_emi_sens!$BH$14:$BH$21, "Not found", 0),"HP",_xlfn.XLOOKUP(E60&amp;"|"&amp;B60,
        Calculate_cap_emi_sens!$I$14:$I$21&amp;"|"&amp;Calculate_cap_emi_sens!$L$14:$L$21,
        Calculate_cap_emi_sens!$BF$14:$BF$21, "Not found", 0),"HPl",_xlfn.XLOOKUP(E60&amp;"|"&amp;B60,
        Calculate_cap_emi_sens!$I$14:$I$21&amp;"|"&amp;Calculate_cap_emi_sens!$L$14:$L$21,
        Calculate_cap_emi_sens!$BI$14:$BI$21, "Not found", 0),"Missing")</f>
        <v>655.08403247253227</v>
      </c>
      <c r="U60" s="5" cm="1">
        <f t="array" ref="U60">_xlfn.SWITCH(F60,"R",_xlfn.XLOOKUP(E60&amp;"|"&amp;B60,
        Calculate_cap_emi_sens!$I$14:$I$21&amp;"|"&amp;Calculate_cap_emi_sens!$L$14:$L$21,
        Calculate_cap_emi_sens!$AX$14:$AX$21, "Not found", 0),"Rb",_xlfn.XLOOKUP(E60&amp;"|"&amp;B60,
        Calculate_cap_emi_sens!$I$14:$I$21&amp;"|"&amp;Calculate_cap_emi_sens!$L$14:$L$21,
        Calculate_cap_emi_sens!$AZ$14:$AZ$21, "Not found", 0),"Rl",_xlfn.XLOOKUP(E60&amp;"|"&amp;B60,
        Calculate_cap_emi_sens!$I$14:$I$21&amp;"|"&amp;Calculate_cap_emi_sens!$L$14:$L$21,
        Calculate_cap_emi_sens!$BA$14:$BA$21, "Not found", 0),"HP",_xlfn.XLOOKUP(E60&amp;"|"&amp;B60,
        Calculate_cap_emi_sens!$I$14:$I$21&amp;"|"&amp;Calculate_cap_emi_sens!$L$14:$L$21,
        Calculate_cap_emi_sens!$AY$14:$AY$21, "Not found", 0),"HPl",_xlfn.XLOOKUP(E60&amp;"|"&amp;B60,
        Calculate_cap_emi_sens!$I$14:$I$21&amp;"|"&amp;Calculate_cap_emi_sens!$L$14:$L$21,
        Calculate_cap_emi_sens!$BB$14:$BB$21, "Not found", 0),"Missing")</f>
        <v>84.802527835086607</v>
      </c>
      <c r="V60" s="5" cm="1">
        <f t="array" ref="V60">_xlfn.SWITCH(F60,"R",_xlfn.XLOOKUP(E60&amp;"|"&amp;B60,
        Calculate_cap_emi_sens!$I$14:$I$21&amp;"|"&amp;Calculate_cap_emi_sens!$L$14:$L$21,
        Calculate_cap_emi_sens!$BE$14:$BE$21, "Not found", 0),"Rb",_xlfn.XLOOKUP(E60&amp;"|"&amp;B60,
        Calculate_cap_emi_sens!$I$14:$I$21&amp;"|"&amp;Calculate_cap_emi_sens!$L$14:$L$21,
        Calculate_cap_emi_sens!$BG$14:$BG$21, "Not found", 0),"Rl",_xlfn.XLOOKUP(E60&amp;"|"&amp;B60,
        Calculate_cap_emi_sens!$I$14:$I$21&amp;"|"&amp;Calculate_cap_emi_sens!$L$14:$L$21,
        Calculate_cap_emi_sens!$BH$14:$BH$21, "Not found", 0),"HP",_xlfn.XLOOKUP(E60&amp;"|"&amp;B60,
        Calculate_cap_emi_sens!$I$14:$I$21&amp;"|"&amp;Calculate_cap_emi_sens!$L$14:$L$21,
        Calculate_cap_emi_sens!$BF$14:$BF$21, "Not found", 0),"HPl",_xlfn.XLOOKUP(E60&amp;"|"&amp;B60,
        Calculate_cap_emi_sens!$I$14:$I$21&amp;"|"&amp;Calculate_cap_emi_sens!$L$14:$L$21,
        Calculate_cap_emi_sens!$BI$14:$BI$21, "Not found", 0),"Missing")</f>
        <v>655.08403247253227</v>
      </c>
    </row>
    <row r="61" spans="1:22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Calculate_cap_emi_sens!$I$14:$I$21&amp;"|"&amp;Calculate_cap_emi_sens!$L$14:$L$21,
        Calculate_cap_emi_sens!$X$14:$X$21, "Not found", 0),"HPl",_xlfn.XLOOKUP(E61&amp;"|"&amp;B61,
        Calculate_cap_emi_sens!$I$14:$I$21&amp;"|"&amp;Calculate_cap_emi_sens!$L$14:$L$21,
        Calculate_cap_emi_sens!$AA$14:$AA$21,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Calculate_cap_emi_sens!$I$14:$I$21&amp;"|"&amp;Calculate_cap_emi_sens!$L$14:$L$21,
        Calculate_cap_emi_sens!$AC$14:$AC$21, "Not found", 0),"Rb",_xlfn.XLOOKUP(E61&amp;"|"&amp;B61,
        Calculate_cap_emi_sens!$I$14:$I$21&amp;"|"&amp;Calculate_cap_emi_sens!$L$14:$L$21,
        Calculate_cap_emi_sens!$AE$14:$AE$21, "Not found", 0),"Rl",_xlfn.XLOOKUP(E61&amp;"|"&amp;B61,
        Calculate_cap_emi_sens!$I$14:$I$21&amp;"|"&amp;Calculate_cap_emi_sens!$L$14:$L$21,
        Calculate_cap_emi_sens!$AF$14:$AF$21, "Not found", 0),"HP",_xlfn.XLOOKUP(E61&amp;"|"&amp;B61,
        Calculate_cap_emi_sens!$I$14:$I$21&amp;"|"&amp;Calculate_cap_emi_sens!$L$14:$L$21,
        Calculate_cap_emi_sens!$AD$14:$AD$21, "Not found", 0),"HPl",_xlfn.XLOOKUP(E61&amp;"|"&amp;B61,
        Calculate_cap_emi_sens!$I$14:$I$21&amp;"|"&amp;Calculate_cap_emi_sens!$L$14:$L$21,
        Calculate_cap_emi_sens!$AG$14:$AG$21,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Calculate_cap_emi_sens!$I$14:$I$21&amp;"|"&amp;Calculate_cap_emi_sens!$L$14:$L$21,
        Calculate_cap_emi_sens!$AJ$14:$AJ$21, "Not found", 0),"Rb",_xlfn.XLOOKUP(E61&amp;"|"&amp;B61,
        Calculate_cap_emi_sens!$I$14:$I$21&amp;"|"&amp;Calculate_cap_emi_sens!$L$14:$L$21,
        Calculate_cap_emi_sens!$AL$14:$AL$21, "Not found", 0),"Rl",_xlfn.XLOOKUP(E61&amp;"|"&amp;B61,
        Calculate_cap_emi_sens!$I$14:$I$21&amp;"|"&amp;Calculate_cap_emi_sens!$L$14:$L$21,
        Calculate_cap_emi_sens!$AM$14:$AM$21, "Not found", 0),"HP",_xlfn.XLOOKUP(E61&amp;"|"&amp;B61,
        Calculate_cap_emi_sens!$I$14:$I$21&amp;"|"&amp;Calculate_cap_emi_sens!$L$14:$L$21,
        Calculate_cap_emi_sens!$AK$14:$AK$21, "Not found", 0),"HPl",_xlfn.XLOOKUP(E61&amp;"|"&amp;B61,
        Calculate_cap_emi_sens!$I$14:$I$21&amp;"|"&amp;Calculate_cap_emi_sens!$L$14:$L$21,
        Calculate_cap_emi_sens!$AN$14:$AN$21, "Not found", 0),"Missing")</f>
        <v>28.282692018395689</v>
      </c>
      <c r="R61" s="5" cm="1">
        <f t="array" ref="R61">_xlfn.SWITCH(F61,"R",_xlfn.XLOOKUP(E61&amp;"|"&amp;B61,
        Calculate_cap_emi_sens!$I$14:$I$21&amp;"|"&amp;Calculate_cap_emi_sens!$L$14:$L$21,
        Calculate_cap_emi_sens!$AQ$14:$AQ$21, "Not found", 0),"Rb",_xlfn.XLOOKUP(E61&amp;"|"&amp;B61,
        Calculate_cap_emi_sens!$I$14:$I$21&amp;"|"&amp;Calculate_cap_emi_sens!$L$14:$L$21,
        Calculate_cap_emi_sens!$AS$14:$AS$21, "Not found", 0),"Rl",_xlfn.XLOOKUP(E61&amp;"|"&amp;B61,
        Calculate_cap_emi_sens!$I$14:$I$21&amp;"|"&amp;Calculate_cap_emi_sens!$L$14:$L$21,
        Calculate_cap_emi_sens!$AT$14:$AT$21, "Not found", 0),"HP",_xlfn.XLOOKUP(E61&amp;"|"&amp;B61,
        Calculate_cap_emi_sens!$I$14:$I$21&amp;"|"&amp;Calculate_cap_emi_sens!$L$14:$L$21,
        Calculate_cap_emi_sens!$AR$14:$AR$21, "Not found", 0),"HPl",_xlfn.XLOOKUP(E61&amp;"|"&amp;B61,
        Calculate_cap_emi_sens!$I$14:$I$21&amp;"|"&amp;Calculate_cap_emi_sens!$L$14:$L$21,
        Calculate_cap_emi_sens!$AU$14:$AU$21, "Not found", 0),"Missing")</f>
        <v>81.111503154705872</v>
      </c>
      <c r="S61" s="5" cm="1">
        <f t="array" ref="S61">_xlfn.SWITCH(F61,"R",_xlfn.XLOOKUP(E61&amp;"|"&amp;B61,
        Calculate_cap_emi_sens!$I$14:$I$21&amp;"|"&amp;Calculate_cap_emi_sens!$L$14:$L$21,
        Calculate_cap_emi_sens!$AX$14:$AX$21, "Not found", 0),"Rb",_xlfn.XLOOKUP(E61&amp;"|"&amp;B61,
        Calculate_cap_emi_sens!$I$14:$I$21&amp;"|"&amp;Calculate_cap_emi_sens!$L$14:$L$21,
        Calculate_cap_emi_sens!$AZ$14:$AZ$21, "Not found", 0),"Rl",_xlfn.XLOOKUP(E61&amp;"|"&amp;B61,
        Calculate_cap_emi_sens!$I$14:$I$21&amp;"|"&amp;Calculate_cap_emi_sens!$L$14:$L$21,
        Calculate_cap_emi_sens!$BA$14:$BA$21, "Not found", 0),"HP",_xlfn.XLOOKUP(E61&amp;"|"&amp;B61,
        Calculate_cap_emi_sens!$I$14:$I$21&amp;"|"&amp;Calculate_cap_emi_sens!$L$14:$L$21,
        Calculate_cap_emi_sens!$AY$14:$AY$21, "Not found", 0),"HPl",_xlfn.XLOOKUP(E61&amp;"|"&amp;B61,
        Calculate_cap_emi_sens!$I$14:$I$21&amp;"|"&amp;Calculate_cap_emi_sens!$L$14:$L$21,
        Calculate_cap_emi_sens!$BB$14:$BB$21, "Not found", 0),"Missing")</f>
        <v>84.802527835086607</v>
      </c>
      <c r="T61" s="5" cm="1">
        <f t="array" ref="T61">_xlfn.SWITCH(F61,"R",_xlfn.XLOOKUP(E61&amp;"|"&amp;B61,
        Calculate_cap_emi_sens!$I$14:$I$21&amp;"|"&amp;Calculate_cap_emi_sens!$L$14:$L$21,
        Calculate_cap_emi_sens!$BE$14:$BE$21, "Not found", 0),"Rb",_xlfn.XLOOKUP(E61&amp;"|"&amp;B61,
        Calculate_cap_emi_sens!$I$14:$I$21&amp;"|"&amp;Calculate_cap_emi_sens!$L$14:$L$21,
        Calculate_cap_emi_sens!$BG$14:$BG$21, "Not found", 0),"Rl",_xlfn.XLOOKUP(E61&amp;"|"&amp;B61,
        Calculate_cap_emi_sens!$I$14:$I$21&amp;"|"&amp;Calculate_cap_emi_sens!$L$14:$L$21,
        Calculate_cap_emi_sens!$BH$14:$BH$21, "Not found", 0),"HP",_xlfn.XLOOKUP(E61&amp;"|"&amp;B61,
        Calculate_cap_emi_sens!$I$14:$I$21&amp;"|"&amp;Calculate_cap_emi_sens!$L$14:$L$21,
        Calculate_cap_emi_sens!$BF$14:$BF$21, "Not found", 0),"HPl",_xlfn.XLOOKUP(E61&amp;"|"&amp;B61,
        Calculate_cap_emi_sens!$I$14:$I$21&amp;"|"&amp;Calculate_cap_emi_sens!$L$14:$L$21,
        Calculate_cap_emi_sens!$BI$14:$BI$21, "Not found", 0),"Missing")</f>
        <v>655.08403247253227</v>
      </c>
      <c r="U61" s="5" cm="1">
        <f t="array" ref="U61">_xlfn.SWITCH(F61,"R",_xlfn.XLOOKUP(E61&amp;"|"&amp;B61,
        Calculate_cap_emi_sens!$I$14:$I$21&amp;"|"&amp;Calculate_cap_emi_sens!$L$14:$L$21,
        Calculate_cap_emi_sens!$AX$14:$AX$21, "Not found", 0),"Rb",_xlfn.XLOOKUP(E61&amp;"|"&amp;B61,
        Calculate_cap_emi_sens!$I$14:$I$21&amp;"|"&amp;Calculate_cap_emi_sens!$L$14:$L$21,
        Calculate_cap_emi_sens!$AZ$14:$AZ$21, "Not found", 0),"Rl",_xlfn.XLOOKUP(E61&amp;"|"&amp;B61,
        Calculate_cap_emi_sens!$I$14:$I$21&amp;"|"&amp;Calculate_cap_emi_sens!$L$14:$L$21,
        Calculate_cap_emi_sens!$BA$14:$BA$21, "Not found", 0),"HP",_xlfn.XLOOKUP(E61&amp;"|"&amp;B61,
        Calculate_cap_emi_sens!$I$14:$I$21&amp;"|"&amp;Calculate_cap_emi_sens!$L$14:$L$21,
        Calculate_cap_emi_sens!$AY$14:$AY$21, "Not found", 0),"HPl",_xlfn.XLOOKUP(E61&amp;"|"&amp;B61,
        Calculate_cap_emi_sens!$I$14:$I$21&amp;"|"&amp;Calculate_cap_emi_sens!$L$14:$L$21,
        Calculate_cap_emi_sens!$BB$14:$BB$21, "Not found", 0),"Missing")</f>
        <v>84.802527835086607</v>
      </c>
      <c r="V61" s="5" cm="1">
        <f t="array" ref="V61">_xlfn.SWITCH(F61,"R",_xlfn.XLOOKUP(E61&amp;"|"&amp;B61,
        Calculate_cap_emi_sens!$I$14:$I$21&amp;"|"&amp;Calculate_cap_emi_sens!$L$14:$L$21,
        Calculate_cap_emi_sens!$BE$14:$BE$21, "Not found", 0),"Rb",_xlfn.XLOOKUP(E61&amp;"|"&amp;B61,
        Calculate_cap_emi_sens!$I$14:$I$21&amp;"|"&amp;Calculate_cap_emi_sens!$L$14:$L$21,
        Calculate_cap_emi_sens!$BG$14:$BG$21, "Not found", 0),"Rl",_xlfn.XLOOKUP(E61&amp;"|"&amp;B61,
        Calculate_cap_emi_sens!$I$14:$I$21&amp;"|"&amp;Calculate_cap_emi_sens!$L$14:$L$21,
        Calculate_cap_emi_sens!$BH$14:$BH$21, "Not found", 0),"HP",_xlfn.XLOOKUP(E61&amp;"|"&amp;B61,
        Calculate_cap_emi_sens!$I$14:$I$21&amp;"|"&amp;Calculate_cap_emi_sens!$L$14:$L$21,
        Calculate_cap_emi_sens!$BF$14:$BF$21, "Not found", 0),"HPl",_xlfn.XLOOKUP(E61&amp;"|"&amp;B61,
        Calculate_cap_emi_sens!$I$14:$I$21&amp;"|"&amp;Calculate_cap_emi_sens!$L$14:$L$21,
        Calculate_cap_emi_sens!$BI$14:$BI$21, "Not found", 0),"Missing")</f>
        <v>655.08403247253227</v>
      </c>
    </row>
    <row r="62" spans="1:22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Calculate_cap_emi_sens!$I$14:$I$21&amp;"|"&amp;Calculate_cap_emi_sens!$L$14:$L$21,
        Calculate_cap_emi_sens!$X$14:$X$21, "Not found", 0),"HPl",_xlfn.XLOOKUP(E62&amp;"|"&amp;B62,
        Calculate_cap_emi_sens!$I$14:$I$21&amp;"|"&amp;Calculate_cap_emi_sens!$L$14:$L$21,
        Calculate_cap_emi_sens!$AA$14:$AA$21,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Calculate_cap_emi_sens!$I$14:$I$21&amp;"|"&amp;Calculate_cap_emi_sens!$L$14:$L$21,
        Calculate_cap_emi_sens!$AC$14:$AC$21, "Not found", 0),"Rb",_xlfn.XLOOKUP(E62&amp;"|"&amp;B62,
        Calculate_cap_emi_sens!$I$14:$I$21&amp;"|"&amp;Calculate_cap_emi_sens!$L$14:$L$21,
        Calculate_cap_emi_sens!$AE$14:$AE$21, "Not found", 0),"Rl",_xlfn.XLOOKUP(E62&amp;"|"&amp;B62,
        Calculate_cap_emi_sens!$I$14:$I$21&amp;"|"&amp;Calculate_cap_emi_sens!$L$14:$L$21,
        Calculate_cap_emi_sens!$AF$14:$AF$21, "Not found", 0),"HP",_xlfn.XLOOKUP(E62&amp;"|"&amp;B62,
        Calculate_cap_emi_sens!$I$14:$I$21&amp;"|"&amp;Calculate_cap_emi_sens!$L$14:$L$21,
        Calculate_cap_emi_sens!$AD$14:$AD$21, "Not found", 0),"HPl",_xlfn.XLOOKUP(E62&amp;"|"&amp;B62,
        Calculate_cap_emi_sens!$I$14:$I$21&amp;"|"&amp;Calculate_cap_emi_sens!$L$14:$L$21,
        Calculate_cap_emi_sens!$AG$14:$AG$21,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Calculate_cap_emi_sens!$I$14:$I$21&amp;"|"&amp;Calculate_cap_emi_sens!$L$14:$L$21,
        Calculate_cap_emi_sens!$AJ$14:$AJ$21, "Not found", 0),"Rb",_xlfn.XLOOKUP(E62&amp;"|"&amp;B62,
        Calculate_cap_emi_sens!$I$14:$I$21&amp;"|"&amp;Calculate_cap_emi_sens!$L$14:$L$21,
        Calculate_cap_emi_sens!$AL$14:$AL$21, "Not found", 0),"Rl",_xlfn.XLOOKUP(E62&amp;"|"&amp;B62,
        Calculate_cap_emi_sens!$I$14:$I$21&amp;"|"&amp;Calculate_cap_emi_sens!$L$14:$L$21,
        Calculate_cap_emi_sens!$AM$14:$AM$21, "Not found", 0),"HP",_xlfn.XLOOKUP(E62&amp;"|"&amp;B62,
        Calculate_cap_emi_sens!$I$14:$I$21&amp;"|"&amp;Calculate_cap_emi_sens!$L$14:$L$21,
        Calculate_cap_emi_sens!$AK$14:$AK$21, "Not found", 0),"HPl",_xlfn.XLOOKUP(E62&amp;"|"&amp;B62,
        Calculate_cap_emi_sens!$I$14:$I$21&amp;"|"&amp;Calculate_cap_emi_sens!$L$14:$L$21,
        Calculate_cap_emi_sens!$AN$14:$AN$21, "Not found", 0),"Missing")</f>
        <v>60.377585760448525</v>
      </c>
      <c r="R62" s="5" cm="1">
        <f t="array" ref="R62">_xlfn.SWITCH(F62,"R",_xlfn.XLOOKUP(E62&amp;"|"&amp;B62,
        Calculate_cap_emi_sens!$I$14:$I$21&amp;"|"&amp;Calculate_cap_emi_sens!$L$14:$L$21,
        Calculate_cap_emi_sens!$AQ$14:$AQ$21, "Not found", 0),"Rb",_xlfn.XLOOKUP(E62&amp;"|"&amp;B62,
        Calculate_cap_emi_sens!$I$14:$I$21&amp;"|"&amp;Calculate_cap_emi_sens!$L$14:$L$21,
        Calculate_cap_emi_sens!$AS$14:$AS$21, "Not found", 0),"Rl",_xlfn.XLOOKUP(E62&amp;"|"&amp;B62,
        Calculate_cap_emi_sens!$I$14:$I$21&amp;"|"&amp;Calculate_cap_emi_sens!$L$14:$L$21,
        Calculate_cap_emi_sens!$AT$14:$AT$21, "Not found", 0),"HP",_xlfn.XLOOKUP(E62&amp;"|"&amp;B62,
        Calculate_cap_emi_sens!$I$14:$I$21&amp;"|"&amp;Calculate_cap_emi_sens!$L$14:$L$21,
        Calculate_cap_emi_sens!$AR$14:$AR$21, "Not found", 0),"HPl",_xlfn.XLOOKUP(E62&amp;"|"&amp;B62,
        Calculate_cap_emi_sens!$I$14:$I$21&amp;"|"&amp;Calculate_cap_emi_sens!$L$14:$L$21,
        Calculate_cap_emi_sens!$AU$14:$AU$21, "Not found", 0),"Missing")</f>
        <v>139.00695024176468</v>
      </c>
      <c r="S62" s="5" cm="1">
        <f t="array" ref="S62">_xlfn.SWITCH(F62,"R",_xlfn.XLOOKUP(E62&amp;"|"&amp;B62,
        Calculate_cap_emi_sens!$I$14:$I$21&amp;"|"&amp;Calculate_cap_emi_sens!$L$14:$L$21,
        Calculate_cap_emi_sens!$AX$14:$AX$21, "Not found", 0),"Rb",_xlfn.XLOOKUP(E62&amp;"|"&amp;B62,
        Calculate_cap_emi_sens!$I$14:$I$21&amp;"|"&amp;Calculate_cap_emi_sens!$L$14:$L$21,
        Calculate_cap_emi_sens!$AZ$14:$AZ$21, "Not found", 0),"Rl",_xlfn.XLOOKUP(E62&amp;"|"&amp;B62,
        Calculate_cap_emi_sens!$I$14:$I$21&amp;"|"&amp;Calculate_cap_emi_sens!$L$14:$L$21,
        Calculate_cap_emi_sens!$BA$14:$BA$21, "Not found", 0),"HP",_xlfn.XLOOKUP(E62&amp;"|"&amp;B62,
        Calculate_cap_emi_sens!$I$14:$I$21&amp;"|"&amp;Calculate_cap_emi_sens!$L$14:$L$21,
        Calculate_cap_emi_sens!$AY$14:$AY$21, "Not found", 0),"HPl",_xlfn.XLOOKUP(E62&amp;"|"&amp;B62,
        Calculate_cap_emi_sens!$I$14:$I$21&amp;"|"&amp;Calculate_cap_emi_sens!$L$14:$L$21,
        Calculate_cap_emi_sens!$BB$14:$BB$21, "Not found", 0),"Missing")</f>
        <v>293.51614180294314</v>
      </c>
      <c r="T62" s="5" cm="1">
        <f t="array" ref="T62">_xlfn.SWITCH(F62,"R",_xlfn.XLOOKUP(E62&amp;"|"&amp;B62,
        Calculate_cap_emi_sens!$I$14:$I$21&amp;"|"&amp;Calculate_cap_emi_sens!$L$14:$L$21,
        Calculate_cap_emi_sens!$BE$14:$BE$21, "Not found", 0),"Rb",_xlfn.XLOOKUP(E62&amp;"|"&amp;B62,
        Calculate_cap_emi_sens!$I$14:$I$21&amp;"|"&amp;Calculate_cap_emi_sens!$L$14:$L$21,
        Calculate_cap_emi_sens!$BG$14:$BG$21, "Not found", 0),"Rl",_xlfn.XLOOKUP(E62&amp;"|"&amp;B62,
        Calculate_cap_emi_sens!$I$14:$I$21&amp;"|"&amp;Calculate_cap_emi_sens!$L$14:$L$21,
        Calculate_cap_emi_sens!$BH$14:$BH$21, "Not found", 0),"HP",_xlfn.XLOOKUP(E62&amp;"|"&amp;B62,
        Calculate_cap_emi_sens!$I$14:$I$21&amp;"|"&amp;Calculate_cap_emi_sens!$L$14:$L$21,
        Calculate_cap_emi_sens!$BF$14:$BF$21, "Not found", 0),"HPl",_xlfn.XLOOKUP(E62&amp;"|"&amp;B62,
        Calculate_cap_emi_sens!$I$14:$I$21&amp;"|"&amp;Calculate_cap_emi_sens!$L$14:$L$21,
        Calculate_cap_emi_sens!$BI$14:$BI$21, "Not found", 0),"Missing")</f>
        <v>1048.998467972383</v>
      </c>
      <c r="U62" s="5" cm="1">
        <f t="array" ref="U62">_xlfn.SWITCH(F62,"R",_xlfn.XLOOKUP(E62&amp;"|"&amp;B62,
        Calculate_cap_emi_sens!$I$14:$I$21&amp;"|"&amp;Calculate_cap_emi_sens!$L$14:$L$21,
        Calculate_cap_emi_sens!$AX$14:$AX$21, "Not found", 0),"Rb",_xlfn.XLOOKUP(E62&amp;"|"&amp;B62,
        Calculate_cap_emi_sens!$I$14:$I$21&amp;"|"&amp;Calculate_cap_emi_sens!$L$14:$L$21,
        Calculate_cap_emi_sens!$AZ$14:$AZ$21, "Not found", 0),"Rl",_xlfn.XLOOKUP(E62&amp;"|"&amp;B62,
        Calculate_cap_emi_sens!$I$14:$I$21&amp;"|"&amp;Calculate_cap_emi_sens!$L$14:$L$21,
        Calculate_cap_emi_sens!$BA$14:$BA$21, "Not found", 0),"HP",_xlfn.XLOOKUP(E62&amp;"|"&amp;B62,
        Calculate_cap_emi_sens!$I$14:$I$21&amp;"|"&amp;Calculate_cap_emi_sens!$L$14:$L$21,
        Calculate_cap_emi_sens!$AY$14:$AY$21, "Not found", 0),"HPl",_xlfn.XLOOKUP(E62&amp;"|"&amp;B62,
        Calculate_cap_emi_sens!$I$14:$I$21&amp;"|"&amp;Calculate_cap_emi_sens!$L$14:$L$21,
        Calculate_cap_emi_sens!$BB$14:$BB$21, "Not found", 0),"Missing")</f>
        <v>293.51614180294314</v>
      </c>
      <c r="V62" s="5" cm="1">
        <f t="array" ref="V62">_xlfn.SWITCH(F62,"R",_xlfn.XLOOKUP(E62&amp;"|"&amp;B62,
        Calculate_cap_emi_sens!$I$14:$I$21&amp;"|"&amp;Calculate_cap_emi_sens!$L$14:$L$21,
        Calculate_cap_emi_sens!$BE$14:$BE$21, "Not found", 0),"Rb",_xlfn.XLOOKUP(E62&amp;"|"&amp;B62,
        Calculate_cap_emi_sens!$I$14:$I$21&amp;"|"&amp;Calculate_cap_emi_sens!$L$14:$L$21,
        Calculate_cap_emi_sens!$BG$14:$BG$21, "Not found", 0),"Rl",_xlfn.XLOOKUP(E62&amp;"|"&amp;B62,
        Calculate_cap_emi_sens!$I$14:$I$21&amp;"|"&amp;Calculate_cap_emi_sens!$L$14:$L$21,
        Calculate_cap_emi_sens!$BH$14:$BH$21, "Not found", 0),"HP",_xlfn.XLOOKUP(E62&amp;"|"&amp;B62,
        Calculate_cap_emi_sens!$I$14:$I$21&amp;"|"&amp;Calculate_cap_emi_sens!$L$14:$L$21,
        Calculate_cap_emi_sens!$BF$14:$BF$21, "Not found", 0),"HPl",_xlfn.XLOOKUP(E62&amp;"|"&amp;B62,
        Calculate_cap_emi_sens!$I$14:$I$21&amp;"|"&amp;Calculate_cap_emi_sens!$L$14:$L$21,
        Calculate_cap_emi_sens!$BI$14:$BI$21, "Not found", 0),"Missing")</f>
        <v>1048.998467972383</v>
      </c>
    </row>
    <row r="63" spans="1:22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Calculate_cap_emi_sens!$I$14:$I$21&amp;"|"&amp;Calculate_cap_emi_sens!$L$14:$L$21,
        Calculate_cap_emi_sens!$X$14:$X$21, "Not found", 0),"HPl",_xlfn.XLOOKUP(E63&amp;"|"&amp;B63,
        Calculate_cap_emi_sens!$I$14:$I$21&amp;"|"&amp;Calculate_cap_emi_sens!$L$14:$L$21,
        Calculate_cap_emi_sens!$AA$14:$AA$21,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Calculate_cap_emi_sens!$I$14:$I$21&amp;"|"&amp;Calculate_cap_emi_sens!$L$14:$L$21,
        Calculate_cap_emi_sens!$AC$14:$AC$21, "Not found", 0),"Rb",_xlfn.XLOOKUP(E63&amp;"|"&amp;B63,
        Calculate_cap_emi_sens!$I$14:$I$21&amp;"|"&amp;Calculate_cap_emi_sens!$L$14:$L$21,
        Calculate_cap_emi_sens!$AE$14:$AE$21, "Not found", 0),"Rl",_xlfn.XLOOKUP(E63&amp;"|"&amp;B63,
        Calculate_cap_emi_sens!$I$14:$I$21&amp;"|"&amp;Calculate_cap_emi_sens!$L$14:$L$21,
        Calculate_cap_emi_sens!$AF$14:$AF$21, "Not found", 0),"HP",_xlfn.XLOOKUP(E63&amp;"|"&amp;B63,
        Calculate_cap_emi_sens!$I$14:$I$21&amp;"|"&amp;Calculate_cap_emi_sens!$L$14:$L$21,
        Calculate_cap_emi_sens!$AD$14:$AD$21, "Not found", 0),"HPl",_xlfn.XLOOKUP(E63&amp;"|"&amp;B63,
        Calculate_cap_emi_sens!$I$14:$I$21&amp;"|"&amp;Calculate_cap_emi_sens!$L$14:$L$21,
        Calculate_cap_emi_sens!$AG$14:$AG$21,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Calculate_cap_emi_sens!$I$14:$I$21&amp;"|"&amp;Calculate_cap_emi_sens!$L$14:$L$21,
        Calculate_cap_emi_sens!$AJ$14:$AJ$21, "Not found", 0),"Rb",_xlfn.XLOOKUP(E63&amp;"|"&amp;B63,
        Calculate_cap_emi_sens!$I$14:$I$21&amp;"|"&amp;Calculate_cap_emi_sens!$L$14:$L$21,
        Calculate_cap_emi_sens!$AL$14:$AL$21, "Not found", 0),"Rl",_xlfn.XLOOKUP(E63&amp;"|"&amp;B63,
        Calculate_cap_emi_sens!$I$14:$I$21&amp;"|"&amp;Calculate_cap_emi_sens!$L$14:$L$21,
        Calculate_cap_emi_sens!$AM$14:$AM$21, "Not found", 0),"HP",_xlfn.XLOOKUP(E63&amp;"|"&amp;B63,
        Calculate_cap_emi_sens!$I$14:$I$21&amp;"|"&amp;Calculate_cap_emi_sens!$L$14:$L$21,
        Calculate_cap_emi_sens!$AK$14:$AK$21, "Not found", 0),"HPl",_xlfn.XLOOKUP(E63&amp;"|"&amp;B63,
        Calculate_cap_emi_sens!$I$14:$I$21&amp;"|"&amp;Calculate_cap_emi_sens!$L$14:$L$21,
        Calculate_cap_emi_sens!$AN$14:$AN$21, "Not found", 0),"Missing")</f>
        <v>60.377585760448525</v>
      </c>
      <c r="R63" s="5" cm="1">
        <f t="array" ref="R63">_xlfn.SWITCH(F63,"R",_xlfn.XLOOKUP(E63&amp;"|"&amp;B63,
        Calculate_cap_emi_sens!$I$14:$I$21&amp;"|"&amp;Calculate_cap_emi_sens!$L$14:$L$21,
        Calculate_cap_emi_sens!$AQ$14:$AQ$21, "Not found", 0),"Rb",_xlfn.XLOOKUP(E63&amp;"|"&amp;B63,
        Calculate_cap_emi_sens!$I$14:$I$21&amp;"|"&amp;Calculate_cap_emi_sens!$L$14:$L$21,
        Calculate_cap_emi_sens!$AS$14:$AS$21, "Not found", 0),"Rl",_xlfn.XLOOKUP(E63&amp;"|"&amp;B63,
        Calculate_cap_emi_sens!$I$14:$I$21&amp;"|"&amp;Calculate_cap_emi_sens!$L$14:$L$21,
        Calculate_cap_emi_sens!$AT$14:$AT$21, "Not found", 0),"HP",_xlfn.XLOOKUP(E63&amp;"|"&amp;B63,
        Calculate_cap_emi_sens!$I$14:$I$21&amp;"|"&amp;Calculate_cap_emi_sens!$L$14:$L$21,
        Calculate_cap_emi_sens!$AR$14:$AR$21, "Not found", 0),"HPl",_xlfn.XLOOKUP(E63&amp;"|"&amp;B63,
        Calculate_cap_emi_sens!$I$14:$I$21&amp;"|"&amp;Calculate_cap_emi_sens!$L$14:$L$21,
        Calculate_cap_emi_sens!$AU$14:$AU$21, "Not found", 0),"Missing")</f>
        <v>139.00695024176468</v>
      </c>
      <c r="S63" s="5" cm="1">
        <f t="array" ref="S63">_xlfn.SWITCH(F63,"R",_xlfn.XLOOKUP(E63&amp;"|"&amp;B63,
        Calculate_cap_emi_sens!$I$14:$I$21&amp;"|"&amp;Calculate_cap_emi_sens!$L$14:$L$21,
        Calculate_cap_emi_sens!$AX$14:$AX$21, "Not found", 0),"Rb",_xlfn.XLOOKUP(E63&amp;"|"&amp;B63,
        Calculate_cap_emi_sens!$I$14:$I$21&amp;"|"&amp;Calculate_cap_emi_sens!$L$14:$L$21,
        Calculate_cap_emi_sens!$AZ$14:$AZ$21, "Not found", 0),"Rl",_xlfn.XLOOKUP(E63&amp;"|"&amp;B63,
        Calculate_cap_emi_sens!$I$14:$I$21&amp;"|"&amp;Calculate_cap_emi_sens!$L$14:$L$21,
        Calculate_cap_emi_sens!$BA$14:$BA$21, "Not found", 0),"HP",_xlfn.XLOOKUP(E63&amp;"|"&amp;B63,
        Calculate_cap_emi_sens!$I$14:$I$21&amp;"|"&amp;Calculate_cap_emi_sens!$L$14:$L$21,
        Calculate_cap_emi_sens!$AY$14:$AY$21, "Not found", 0),"HPl",_xlfn.XLOOKUP(E63&amp;"|"&amp;B63,
        Calculate_cap_emi_sens!$I$14:$I$21&amp;"|"&amp;Calculate_cap_emi_sens!$L$14:$L$21,
        Calculate_cap_emi_sens!$BB$14:$BB$21, "Not found", 0),"Missing")</f>
        <v>293.51614180294314</v>
      </c>
      <c r="T63" s="5" cm="1">
        <f t="array" ref="T63">_xlfn.SWITCH(F63,"R",_xlfn.XLOOKUP(E63&amp;"|"&amp;B63,
        Calculate_cap_emi_sens!$I$14:$I$21&amp;"|"&amp;Calculate_cap_emi_sens!$L$14:$L$21,
        Calculate_cap_emi_sens!$BE$14:$BE$21, "Not found", 0),"Rb",_xlfn.XLOOKUP(E63&amp;"|"&amp;B63,
        Calculate_cap_emi_sens!$I$14:$I$21&amp;"|"&amp;Calculate_cap_emi_sens!$L$14:$L$21,
        Calculate_cap_emi_sens!$BG$14:$BG$21, "Not found", 0),"Rl",_xlfn.XLOOKUP(E63&amp;"|"&amp;B63,
        Calculate_cap_emi_sens!$I$14:$I$21&amp;"|"&amp;Calculate_cap_emi_sens!$L$14:$L$21,
        Calculate_cap_emi_sens!$BH$14:$BH$21, "Not found", 0),"HP",_xlfn.XLOOKUP(E63&amp;"|"&amp;B63,
        Calculate_cap_emi_sens!$I$14:$I$21&amp;"|"&amp;Calculate_cap_emi_sens!$L$14:$L$21,
        Calculate_cap_emi_sens!$BF$14:$BF$21, "Not found", 0),"HPl",_xlfn.XLOOKUP(E63&amp;"|"&amp;B63,
        Calculate_cap_emi_sens!$I$14:$I$21&amp;"|"&amp;Calculate_cap_emi_sens!$L$14:$L$21,
        Calculate_cap_emi_sens!$BI$14:$BI$21, "Not found", 0),"Missing")</f>
        <v>1048.998467972383</v>
      </c>
      <c r="U63" s="5" cm="1">
        <f t="array" ref="U63">_xlfn.SWITCH(F63,"R",_xlfn.XLOOKUP(E63&amp;"|"&amp;B63,
        Calculate_cap_emi_sens!$I$14:$I$21&amp;"|"&amp;Calculate_cap_emi_sens!$L$14:$L$21,
        Calculate_cap_emi_sens!$AX$14:$AX$21, "Not found", 0),"Rb",_xlfn.XLOOKUP(E63&amp;"|"&amp;B63,
        Calculate_cap_emi_sens!$I$14:$I$21&amp;"|"&amp;Calculate_cap_emi_sens!$L$14:$L$21,
        Calculate_cap_emi_sens!$AZ$14:$AZ$21, "Not found", 0),"Rl",_xlfn.XLOOKUP(E63&amp;"|"&amp;B63,
        Calculate_cap_emi_sens!$I$14:$I$21&amp;"|"&amp;Calculate_cap_emi_sens!$L$14:$L$21,
        Calculate_cap_emi_sens!$BA$14:$BA$21, "Not found", 0),"HP",_xlfn.XLOOKUP(E63&amp;"|"&amp;B63,
        Calculate_cap_emi_sens!$I$14:$I$21&amp;"|"&amp;Calculate_cap_emi_sens!$L$14:$L$21,
        Calculate_cap_emi_sens!$AY$14:$AY$21, "Not found", 0),"HPl",_xlfn.XLOOKUP(E63&amp;"|"&amp;B63,
        Calculate_cap_emi_sens!$I$14:$I$21&amp;"|"&amp;Calculate_cap_emi_sens!$L$14:$L$21,
        Calculate_cap_emi_sens!$BB$14:$BB$21, "Not found", 0),"Missing")</f>
        <v>293.51614180294314</v>
      </c>
      <c r="V63" s="5" cm="1">
        <f t="array" ref="V63">_xlfn.SWITCH(F63,"R",_xlfn.XLOOKUP(E63&amp;"|"&amp;B63,
        Calculate_cap_emi_sens!$I$14:$I$21&amp;"|"&amp;Calculate_cap_emi_sens!$L$14:$L$21,
        Calculate_cap_emi_sens!$BE$14:$BE$21, "Not found", 0),"Rb",_xlfn.XLOOKUP(E63&amp;"|"&amp;B63,
        Calculate_cap_emi_sens!$I$14:$I$21&amp;"|"&amp;Calculate_cap_emi_sens!$L$14:$L$21,
        Calculate_cap_emi_sens!$BG$14:$BG$21, "Not found", 0),"Rl",_xlfn.XLOOKUP(E63&amp;"|"&amp;B63,
        Calculate_cap_emi_sens!$I$14:$I$21&amp;"|"&amp;Calculate_cap_emi_sens!$L$14:$L$21,
        Calculate_cap_emi_sens!$BH$14:$BH$21, "Not found", 0),"HP",_xlfn.XLOOKUP(E63&amp;"|"&amp;B63,
        Calculate_cap_emi_sens!$I$14:$I$21&amp;"|"&amp;Calculate_cap_emi_sens!$L$14:$L$21,
        Calculate_cap_emi_sens!$BF$14:$BF$21, "Not found", 0),"HPl",_xlfn.XLOOKUP(E63&amp;"|"&amp;B63,
        Calculate_cap_emi_sens!$I$14:$I$21&amp;"|"&amp;Calculate_cap_emi_sens!$L$14:$L$21,
        Calculate_cap_emi_sens!$BI$14:$BI$21, "Not found", 0),"Missing")</f>
        <v>1048.998467972383</v>
      </c>
    </row>
    <row r="64" spans="1:22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Calculate_cap_emi_sens!$I$14:$I$21&amp;"|"&amp;Calculate_cap_emi_sens!$L$14:$L$21,
        Calculate_cap_emi_sens!$X$14:$X$21, "Not found", 0),"HPl",_xlfn.XLOOKUP(E64&amp;"|"&amp;B64,
        Calculate_cap_emi_sens!$I$14:$I$21&amp;"|"&amp;Calculate_cap_emi_sens!$L$14:$L$21,
        Calculate_cap_emi_sens!$AA$14:$AA$21,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Calculate_cap_emi_sens!$I$14:$I$21&amp;"|"&amp;Calculate_cap_emi_sens!$L$14:$L$21,
        Calculate_cap_emi_sens!$AC$14:$AC$21, "Not found", 0),"Rb",_xlfn.XLOOKUP(E64&amp;"|"&amp;B64,
        Calculate_cap_emi_sens!$I$14:$I$21&amp;"|"&amp;Calculate_cap_emi_sens!$L$14:$L$21,
        Calculate_cap_emi_sens!$AE$14:$AE$21, "Not found", 0),"Rl",_xlfn.XLOOKUP(E64&amp;"|"&amp;B64,
        Calculate_cap_emi_sens!$I$14:$I$21&amp;"|"&amp;Calculate_cap_emi_sens!$L$14:$L$21,
        Calculate_cap_emi_sens!$AF$14:$AF$21, "Not found", 0),"HP",_xlfn.XLOOKUP(E64&amp;"|"&amp;B64,
        Calculate_cap_emi_sens!$I$14:$I$21&amp;"|"&amp;Calculate_cap_emi_sens!$L$14:$L$21,
        Calculate_cap_emi_sens!$AD$14:$AD$21, "Not found", 0),"HPl",_xlfn.XLOOKUP(E64&amp;"|"&amp;B64,
        Calculate_cap_emi_sens!$I$14:$I$21&amp;"|"&amp;Calculate_cap_emi_sens!$L$14:$L$21,
        Calculate_cap_emi_sens!$AG$14:$AG$21,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Calculate_cap_emi_sens!$I$14:$I$21&amp;"|"&amp;Calculate_cap_emi_sens!$L$14:$L$21,
        Calculate_cap_emi_sens!$AJ$14:$AJ$21, "Not found", 0),"Rb",_xlfn.XLOOKUP(E64&amp;"|"&amp;B64,
        Calculate_cap_emi_sens!$I$14:$I$21&amp;"|"&amp;Calculate_cap_emi_sens!$L$14:$L$21,
        Calculate_cap_emi_sens!$AL$14:$AL$21, "Not found", 0),"Rl",_xlfn.XLOOKUP(E64&amp;"|"&amp;B64,
        Calculate_cap_emi_sens!$I$14:$I$21&amp;"|"&amp;Calculate_cap_emi_sens!$L$14:$L$21,
        Calculate_cap_emi_sens!$AM$14:$AM$21, "Not found", 0),"HP",_xlfn.XLOOKUP(E64&amp;"|"&amp;B64,
        Calculate_cap_emi_sens!$I$14:$I$21&amp;"|"&amp;Calculate_cap_emi_sens!$L$14:$L$21,
        Calculate_cap_emi_sens!$AK$14:$AK$21, "Not found", 0),"HPl",_xlfn.XLOOKUP(E64&amp;"|"&amp;B64,
        Calculate_cap_emi_sens!$I$14:$I$21&amp;"|"&amp;Calculate_cap_emi_sens!$L$14:$L$21,
        Calculate_cap_emi_sens!$AN$14:$AN$21, "Not found", 0),"Missing")</f>
        <v>43.21056854141689</v>
      </c>
      <c r="R64" s="5" cm="1">
        <f t="array" ref="R64">_xlfn.SWITCH(F64,"R",_xlfn.XLOOKUP(E64&amp;"|"&amp;B64,
        Calculate_cap_emi_sens!$I$14:$I$21&amp;"|"&amp;Calculate_cap_emi_sens!$L$14:$L$21,
        Calculate_cap_emi_sens!$AQ$14:$AQ$21, "Not found", 0),"Rb",_xlfn.XLOOKUP(E64&amp;"|"&amp;B64,
        Calculate_cap_emi_sens!$I$14:$I$21&amp;"|"&amp;Calculate_cap_emi_sens!$L$14:$L$21,
        Calculate_cap_emi_sens!$AS$14:$AS$21, "Not found", 0),"Rl",_xlfn.XLOOKUP(E64&amp;"|"&amp;B64,
        Calculate_cap_emi_sens!$I$14:$I$21&amp;"|"&amp;Calculate_cap_emi_sens!$L$14:$L$21,
        Calculate_cap_emi_sens!$AT$14:$AT$21, "Not found", 0),"HP",_xlfn.XLOOKUP(E64&amp;"|"&amp;B64,
        Calculate_cap_emi_sens!$I$14:$I$21&amp;"|"&amp;Calculate_cap_emi_sens!$L$14:$L$21,
        Calculate_cap_emi_sens!$AR$14:$AR$21, "Not found", 0),"HPl",_xlfn.XLOOKUP(E64&amp;"|"&amp;B64,
        Calculate_cap_emi_sens!$I$14:$I$21&amp;"|"&amp;Calculate_cap_emi_sens!$L$14:$L$21,
        Calculate_cap_emi_sens!$AU$14:$AU$21, "Not found", 0),"Missing")</f>
        <v>136.73250316764705</v>
      </c>
      <c r="S64" s="5" cm="1">
        <f t="array" ref="S64">_xlfn.SWITCH(F64,"R",_xlfn.XLOOKUP(E64&amp;"|"&amp;B64,
        Calculate_cap_emi_sens!$I$14:$I$21&amp;"|"&amp;Calculate_cap_emi_sens!$L$14:$L$21,
        Calculate_cap_emi_sens!$AX$14:$AX$21, "Not found", 0),"Rb",_xlfn.XLOOKUP(E64&amp;"|"&amp;B64,
        Calculate_cap_emi_sens!$I$14:$I$21&amp;"|"&amp;Calculate_cap_emi_sens!$L$14:$L$21,
        Calculate_cap_emi_sens!$AZ$14:$AZ$21, "Not found", 0),"Rl",_xlfn.XLOOKUP(E64&amp;"|"&amp;B64,
        Calculate_cap_emi_sens!$I$14:$I$21&amp;"|"&amp;Calculate_cap_emi_sens!$L$14:$L$21,
        Calculate_cap_emi_sens!$BA$14:$BA$21, "Not found", 0),"HP",_xlfn.XLOOKUP(E64&amp;"|"&amp;B64,
        Calculate_cap_emi_sens!$I$14:$I$21&amp;"|"&amp;Calculate_cap_emi_sens!$L$14:$L$21,
        Calculate_cap_emi_sens!$AY$14:$AY$21, "Not found", 0),"HPl",_xlfn.XLOOKUP(E64&amp;"|"&amp;B64,
        Calculate_cap_emi_sens!$I$14:$I$21&amp;"|"&amp;Calculate_cap_emi_sens!$L$14:$L$21,
        Calculate_cap_emi_sens!$BB$14:$BB$21, "Not found", 0),"Missing")</f>
        <v>114.00823807353137</v>
      </c>
      <c r="T64" s="5" cm="1">
        <f t="array" ref="T64">_xlfn.SWITCH(F64,"R",_xlfn.XLOOKUP(E64&amp;"|"&amp;B64,
        Calculate_cap_emi_sens!$I$14:$I$21&amp;"|"&amp;Calculate_cap_emi_sens!$L$14:$L$21,
        Calculate_cap_emi_sens!$BE$14:$BE$21, "Not found", 0),"Rb",_xlfn.XLOOKUP(E64&amp;"|"&amp;B64,
        Calculate_cap_emi_sens!$I$14:$I$21&amp;"|"&amp;Calculate_cap_emi_sens!$L$14:$L$21,
        Calculate_cap_emi_sens!$BG$14:$BG$21, "Not found", 0),"Rl",_xlfn.XLOOKUP(E64&amp;"|"&amp;B64,
        Calculate_cap_emi_sens!$I$14:$I$21&amp;"|"&amp;Calculate_cap_emi_sens!$L$14:$L$21,
        Calculate_cap_emi_sens!$BH$14:$BH$21, "Not found", 0),"HP",_xlfn.XLOOKUP(E64&amp;"|"&amp;B64,
        Calculate_cap_emi_sens!$I$14:$I$21&amp;"|"&amp;Calculate_cap_emi_sens!$L$14:$L$21,
        Calculate_cap_emi_sens!$BF$14:$BF$21, "Not found", 0),"HPl",_xlfn.XLOOKUP(E64&amp;"|"&amp;B64,
        Calculate_cap_emi_sens!$I$14:$I$21&amp;"|"&amp;Calculate_cap_emi_sens!$L$14:$L$21,
        Calculate_cap_emi_sens!$BI$14:$BI$21, "Not found", 0),"Missing")</f>
        <v>1043.582796254736</v>
      </c>
      <c r="U64" s="5" cm="1">
        <f t="array" ref="U64">_xlfn.SWITCH(F64,"R",_xlfn.XLOOKUP(E64&amp;"|"&amp;B64,
        Calculate_cap_emi_sens!$I$14:$I$21&amp;"|"&amp;Calculate_cap_emi_sens!$L$14:$L$21,
        Calculate_cap_emi_sens!$AX$14:$AX$21, "Not found", 0),"Rb",_xlfn.XLOOKUP(E64&amp;"|"&amp;B64,
        Calculate_cap_emi_sens!$I$14:$I$21&amp;"|"&amp;Calculate_cap_emi_sens!$L$14:$L$21,
        Calculate_cap_emi_sens!$AZ$14:$AZ$21, "Not found", 0),"Rl",_xlfn.XLOOKUP(E64&amp;"|"&amp;B64,
        Calculate_cap_emi_sens!$I$14:$I$21&amp;"|"&amp;Calculate_cap_emi_sens!$L$14:$L$21,
        Calculate_cap_emi_sens!$BA$14:$BA$21, "Not found", 0),"HP",_xlfn.XLOOKUP(E64&amp;"|"&amp;B64,
        Calculate_cap_emi_sens!$I$14:$I$21&amp;"|"&amp;Calculate_cap_emi_sens!$L$14:$L$21,
        Calculate_cap_emi_sens!$AY$14:$AY$21, "Not found", 0),"HPl",_xlfn.XLOOKUP(E64&amp;"|"&amp;B64,
        Calculate_cap_emi_sens!$I$14:$I$21&amp;"|"&amp;Calculate_cap_emi_sens!$L$14:$L$21,
        Calculate_cap_emi_sens!$BB$14:$BB$21, "Not found", 0),"Missing")</f>
        <v>114.00823807353137</v>
      </c>
      <c r="V64" s="5" cm="1">
        <f t="array" ref="V64">_xlfn.SWITCH(F64,"R",_xlfn.XLOOKUP(E64&amp;"|"&amp;B64,
        Calculate_cap_emi_sens!$I$14:$I$21&amp;"|"&amp;Calculate_cap_emi_sens!$L$14:$L$21,
        Calculate_cap_emi_sens!$BE$14:$BE$21, "Not found", 0),"Rb",_xlfn.XLOOKUP(E64&amp;"|"&amp;B64,
        Calculate_cap_emi_sens!$I$14:$I$21&amp;"|"&amp;Calculate_cap_emi_sens!$L$14:$L$21,
        Calculate_cap_emi_sens!$BG$14:$BG$21, "Not found", 0),"Rl",_xlfn.XLOOKUP(E64&amp;"|"&amp;B64,
        Calculate_cap_emi_sens!$I$14:$I$21&amp;"|"&amp;Calculate_cap_emi_sens!$L$14:$L$21,
        Calculate_cap_emi_sens!$BH$14:$BH$21, "Not found", 0),"HP",_xlfn.XLOOKUP(E64&amp;"|"&amp;B64,
        Calculate_cap_emi_sens!$I$14:$I$21&amp;"|"&amp;Calculate_cap_emi_sens!$L$14:$L$21,
        Calculate_cap_emi_sens!$BF$14:$BF$21, "Not found", 0),"HPl",_xlfn.XLOOKUP(E64&amp;"|"&amp;B64,
        Calculate_cap_emi_sens!$I$14:$I$21&amp;"|"&amp;Calculate_cap_emi_sens!$L$14:$L$21,
        Calculate_cap_emi_sens!$BI$14:$BI$21, "Not found", 0),"Missing")</f>
        <v>1043.582796254736</v>
      </c>
    </row>
    <row r="65" spans="1:22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Calculate_cap_emi_sens!$I$14:$I$21&amp;"|"&amp;Calculate_cap_emi_sens!$L$14:$L$21,
        Calculate_cap_emi_sens!$X$14:$X$21, "Not found", 0),"HPl",_xlfn.XLOOKUP(E65&amp;"|"&amp;B65,
        Calculate_cap_emi_sens!$I$14:$I$21&amp;"|"&amp;Calculate_cap_emi_sens!$L$14:$L$21,
        Calculate_cap_emi_sens!$AA$14:$AA$21,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Calculate_cap_emi_sens!$I$14:$I$21&amp;"|"&amp;Calculate_cap_emi_sens!$L$14:$L$21,
        Calculate_cap_emi_sens!$AC$14:$AC$21, "Not found", 0),"Rb",_xlfn.XLOOKUP(E65&amp;"|"&amp;B65,
        Calculate_cap_emi_sens!$I$14:$I$21&amp;"|"&amp;Calculate_cap_emi_sens!$L$14:$L$21,
        Calculate_cap_emi_sens!$AE$14:$AE$21, "Not found", 0),"Rl",_xlfn.XLOOKUP(E65&amp;"|"&amp;B65,
        Calculate_cap_emi_sens!$I$14:$I$21&amp;"|"&amp;Calculate_cap_emi_sens!$L$14:$L$21,
        Calculate_cap_emi_sens!$AF$14:$AF$21, "Not found", 0),"HP",_xlfn.XLOOKUP(E65&amp;"|"&amp;B65,
        Calculate_cap_emi_sens!$I$14:$I$21&amp;"|"&amp;Calculate_cap_emi_sens!$L$14:$L$21,
        Calculate_cap_emi_sens!$AD$14:$AD$21, "Not found", 0),"HPl",_xlfn.XLOOKUP(E65&amp;"|"&amp;B65,
        Calculate_cap_emi_sens!$I$14:$I$21&amp;"|"&amp;Calculate_cap_emi_sens!$L$14:$L$21,
        Calculate_cap_emi_sens!$AG$14:$AG$21,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Calculate_cap_emi_sens!$I$14:$I$21&amp;"|"&amp;Calculate_cap_emi_sens!$L$14:$L$21,
        Calculate_cap_emi_sens!$AJ$14:$AJ$21, "Not found", 0),"Rb",_xlfn.XLOOKUP(E65&amp;"|"&amp;B65,
        Calculate_cap_emi_sens!$I$14:$I$21&amp;"|"&amp;Calculate_cap_emi_sens!$L$14:$L$21,
        Calculate_cap_emi_sens!$AL$14:$AL$21, "Not found", 0),"Rl",_xlfn.XLOOKUP(E65&amp;"|"&amp;B65,
        Calculate_cap_emi_sens!$I$14:$I$21&amp;"|"&amp;Calculate_cap_emi_sens!$L$14:$L$21,
        Calculate_cap_emi_sens!$AM$14:$AM$21, "Not found", 0),"HP",_xlfn.XLOOKUP(E65&amp;"|"&amp;B65,
        Calculate_cap_emi_sens!$I$14:$I$21&amp;"|"&amp;Calculate_cap_emi_sens!$L$14:$L$21,
        Calculate_cap_emi_sens!$AK$14:$AK$21, "Not found", 0),"HPl",_xlfn.XLOOKUP(E65&amp;"|"&amp;B65,
        Calculate_cap_emi_sens!$I$14:$I$21&amp;"|"&amp;Calculate_cap_emi_sens!$L$14:$L$21,
        Calculate_cap_emi_sens!$AN$14:$AN$21, "Not found", 0),"Missing")</f>
        <v>43.21056854141689</v>
      </c>
      <c r="R65" s="5" cm="1">
        <f t="array" ref="R65">_xlfn.SWITCH(F65,"R",_xlfn.XLOOKUP(E65&amp;"|"&amp;B65,
        Calculate_cap_emi_sens!$I$14:$I$21&amp;"|"&amp;Calculate_cap_emi_sens!$L$14:$L$21,
        Calculate_cap_emi_sens!$AQ$14:$AQ$21, "Not found", 0),"Rb",_xlfn.XLOOKUP(E65&amp;"|"&amp;B65,
        Calculate_cap_emi_sens!$I$14:$I$21&amp;"|"&amp;Calculate_cap_emi_sens!$L$14:$L$21,
        Calculate_cap_emi_sens!$AS$14:$AS$21, "Not found", 0),"Rl",_xlfn.XLOOKUP(E65&amp;"|"&amp;B65,
        Calculate_cap_emi_sens!$I$14:$I$21&amp;"|"&amp;Calculate_cap_emi_sens!$L$14:$L$21,
        Calculate_cap_emi_sens!$AT$14:$AT$21, "Not found", 0),"HP",_xlfn.XLOOKUP(E65&amp;"|"&amp;B65,
        Calculate_cap_emi_sens!$I$14:$I$21&amp;"|"&amp;Calculate_cap_emi_sens!$L$14:$L$21,
        Calculate_cap_emi_sens!$AR$14:$AR$21, "Not found", 0),"HPl",_xlfn.XLOOKUP(E65&amp;"|"&amp;B65,
        Calculate_cap_emi_sens!$I$14:$I$21&amp;"|"&amp;Calculate_cap_emi_sens!$L$14:$L$21,
        Calculate_cap_emi_sens!$AU$14:$AU$21, "Not found", 0),"Missing")</f>
        <v>136.73250316764705</v>
      </c>
      <c r="S65" s="5" cm="1">
        <f t="array" ref="S65">_xlfn.SWITCH(F65,"R",_xlfn.XLOOKUP(E65&amp;"|"&amp;B65,
        Calculate_cap_emi_sens!$I$14:$I$21&amp;"|"&amp;Calculate_cap_emi_sens!$L$14:$L$21,
        Calculate_cap_emi_sens!$AX$14:$AX$21, "Not found", 0),"Rb",_xlfn.XLOOKUP(E65&amp;"|"&amp;B65,
        Calculate_cap_emi_sens!$I$14:$I$21&amp;"|"&amp;Calculate_cap_emi_sens!$L$14:$L$21,
        Calculate_cap_emi_sens!$AZ$14:$AZ$21, "Not found", 0),"Rl",_xlfn.XLOOKUP(E65&amp;"|"&amp;B65,
        Calculate_cap_emi_sens!$I$14:$I$21&amp;"|"&amp;Calculate_cap_emi_sens!$L$14:$L$21,
        Calculate_cap_emi_sens!$BA$14:$BA$21, "Not found", 0),"HP",_xlfn.XLOOKUP(E65&amp;"|"&amp;B65,
        Calculate_cap_emi_sens!$I$14:$I$21&amp;"|"&amp;Calculate_cap_emi_sens!$L$14:$L$21,
        Calculate_cap_emi_sens!$AY$14:$AY$21, "Not found", 0),"HPl",_xlfn.XLOOKUP(E65&amp;"|"&amp;B65,
        Calculate_cap_emi_sens!$I$14:$I$21&amp;"|"&amp;Calculate_cap_emi_sens!$L$14:$L$21,
        Calculate_cap_emi_sens!$BB$14:$BB$21, "Not found", 0),"Missing")</f>
        <v>114.00823807353137</v>
      </c>
      <c r="T65" s="5" cm="1">
        <f t="array" ref="T65">_xlfn.SWITCH(F65,"R",_xlfn.XLOOKUP(E65&amp;"|"&amp;B65,
        Calculate_cap_emi_sens!$I$14:$I$21&amp;"|"&amp;Calculate_cap_emi_sens!$L$14:$L$21,
        Calculate_cap_emi_sens!$BE$14:$BE$21, "Not found", 0),"Rb",_xlfn.XLOOKUP(E65&amp;"|"&amp;B65,
        Calculate_cap_emi_sens!$I$14:$I$21&amp;"|"&amp;Calculate_cap_emi_sens!$L$14:$L$21,
        Calculate_cap_emi_sens!$BG$14:$BG$21, "Not found", 0),"Rl",_xlfn.XLOOKUP(E65&amp;"|"&amp;B65,
        Calculate_cap_emi_sens!$I$14:$I$21&amp;"|"&amp;Calculate_cap_emi_sens!$L$14:$L$21,
        Calculate_cap_emi_sens!$BH$14:$BH$21, "Not found", 0),"HP",_xlfn.XLOOKUP(E65&amp;"|"&amp;B65,
        Calculate_cap_emi_sens!$I$14:$I$21&amp;"|"&amp;Calculate_cap_emi_sens!$L$14:$L$21,
        Calculate_cap_emi_sens!$BF$14:$BF$21, "Not found", 0),"HPl",_xlfn.XLOOKUP(E65&amp;"|"&amp;B65,
        Calculate_cap_emi_sens!$I$14:$I$21&amp;"|"&amp;Calculate_cap_emi_sens!$L$14:$L$21,
        Calculate_cap_emi_sens!$BI$14:$BI$21, "Not found", 0),"Missing")</f>
        <v>1043.582796254736</v>
      </c>
      <c r="U65" s="5" cm="1">
        <f t="array" ref="U65">_xlfn.SWITCH(F65,"R",_xlfn.XLOOKUP(E65&amp;"|"&amp;B65,
        Calculate_cap_emi_sens!$I$14:$I$21&amp;"|"&amp;Calculate_cap_emi_sens!$L$14:$L$21,
        Calculate_cap_emi_sens!$AX$14:$AX$21, "Not found", 0),"Rb",_xlfn.XLOOKUP(E65&amp;"|"&amp;B65,
        Calculate_cap_emi_sens!$I$14:$I$21&amp;"|"&amp;Calculate_cap_emi_sens!$L$14:$L$21,
        Calculate_cap_emi_sens!$AZ$14:$AZ$21, "Not found", 0),"Rl",_xlfn.XLOOKUP(E65&amp;"|"&amp;B65,
        Calculate_cap_emi_sens!$I$14:$I$21&amp;"|"&amp;Calculate_cap_emi_sens!$L$14:$L$21,
        Calculate_cap_emi_sens!$BA$14:$BA$21, "Not found", 0),"HP",_xlfn.XLOOKUP(E65&amp;"|"&amp;B65,
        Calculate_cap_emi_sens!$I$14:$I$21&amp;"|"&amp;Calculate_cap_emi_sens!$L$14:$L$21,
        Calculate_cap_emi_sens!$AY$14:$AY$21, "Not found", 0),"HPl",_xlfn.XLOOKUP(E65&amp;"|"&amp;B65,
        Calculate_cap_emi_sens!$I$14:$I$21&amp;"|"&amp;Calculate_cap_emi_sens!$L$14:$L$21,
        Calculate_cap_emi_sens!$BB$14:$BB$21, "Not found", 0),"Missing")</f>
        <v>114.00823807353137</v>
      </c>
      <c r="V65" s="5" cm="1">
        <f t="array" ref="V65">_xlfn.SWITCH(F65,"R",_xlfn.XLOOKUP(E65&amp;"|"&amp;B65,
        Calculate_cap_emi_sens!$I$14:$I$21&amp;"|"&amp;Calculate_cap_emi_sens!$L$14:$L$21,
        Calculate_cap_emi_sens!$BE$14:$BE$21, "Not found", 0),"Rb",_xlfn.XLOOKUP(E65&amp;"|"&amp;B65,
        Calculate_cap_emi_sens!$I$14:$I$21&amp;"|"&amp;Calculate_cap_emi_sens!$L$14:$L$21,
        Calculate_cap_emi_sens!$BG$14:$BG$21, "Not found", 0),"Rl",_xlfn.XLOOKUP(E65&amp;"|"&amp;B65,
        Calculate_cap_emi_sens!$I$14:$I$21&amp;"|"&amp;Calculate_cap_emi_sens!$L$14:$L$21,
        Calculate_cap_emi_sens!$BH$14:$BH$21, "Not found", 0),"HP",_xlfn.XLOOKUP(E65&amp;"|"&amp;B65,
        Calculate_cap_emi_sens!$I$14:$I$21&amp;"|"&amp;Calculate_cap_emi_sens!$L$14:$L$21,
        Calculate_cap_emi_sens!$BF$14:$BF$21, "Not found", 0),"HPl",_xlfn.XLOOKUP(E65&amp;"|"&amp;B65,
        Calculate_cap_emi_sens!$I$14:$I$21&amp;"|"&amp;Calculate_cap_emi_sens!$L$14:$L$21,
        Calculate_cap_emi_sens!$BI$14:$BI$21, "Not found", 0),"Missing")</f>
        <v>1043.582796254736</v>
      </c>
    </row>
    <row r="66" spans="1:22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Calculate_cap_emi_sens!$I$14:$I$21&amp;"|"&amp;Calculate_cap_emi_sens!$L$14:$L$21,
        Calculate_cap_emi_sens!$X$14:$X$21, "Not found", 0),"HPl",_xlfn.XLOOKUP(E66&amp;"|"&amp;B66,
        Calculate_cap_emi_sens!$I$14:$I$21&amp;"|"&amp;Calculate_cap_emi_sens!$L$14:$L$21,
        Calculate_cap_emi_sens!$AA$14:$AA$21,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Calculate_cap_emi_sens!$I$14:$I$21&amp;"|"&amp;Calculate_cap_emi_sens!$L$14:$L$21,
        Calculate_cap_emi_sens!$AC$14:$AC$21, "Not found", 0),"Rb",_xlfn.XLOOKUP(E66&amp;"|"&amp;B66,
        Calculate_cap_emi_sens!$I$14:$I$21&amp;"|"&amp;Calculate_cap_emi_sens!$L$14:$L$21,
        Calculate_cap_emi_sens!$AE$14:$AE$21, "Not found", 0),"Rl",_xlfn.XLOOKUP(E66&amp;"|"&amp;B66,
        Calculate_cap_emi_sens!$I$14:$I$21&amp;"|"&amp;Calculate_cap_emi_sens!$L$14:$L$21,
        Calculate_cap_emi_sens!$AF$14:$AF$21, "Not found", 0),"HP",_xlfn.XLOOKUP(E66&amp;"|"&amp;B66,
        Calculate_cap_emi_sens!$I$14:$I$21&amp;"|"&amp;Calculate_cap_emi_sens!$L$14:$L$21,
        Calculate_cap_emi_sens!$AD$14:$AD$21, "Not found", 0),"HPl",_xlfn.XLOOKUP(E66&amp;"|"&amp;B66,
        Calculate_cap_emi_sens!$I$14:$I$21&amp;"|"&amp;Calculate_cap_emi_sens!$L$14:$L$21,
        Calculate_cap_emi_sens!$AG$14:$AG$21,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Calculate_cap_emi_sens!$I$14:$I$21&amp;"|"&amp;Calculate_cap_emi_sens!$L$14:$L$21,
        Calculate_cap_emi_sens!$AJ$14:$AJ$21, "Not found", 0),"Rb",_xlfn.XLOOKUP(E66&amp;"|"&amp;B66,
        Calculate_cap_emi_sens!$I$14:$I$21&amp;"|"&amp;Calculate_cap_emi_sens!$L$14:$L$21,
        Calculate_cap_emi_sens!$AL$14:$AL$21, "Not found", 0),"Rl",_xlfn.XLOOKUP(E66&amp;"|"&amp;B66,
        Calculate_cap_emi_sens!$I$14:$I$21&amp;"|"&amp;Calculate_cap_emi_sens!$L$14:$L$21,
        Calculate_cap_emi_sens!$AM$14:$AM$21, "Not found", 0),"HP",_xlfn.XLOOKUP(E66&amp;"|"&amp;B66,
        Calculate_cap_emi_sens!$I$14:$I$21&amp;"|"&amp;Calculate_cap_emi_sens!$L$14:$L$21,
        Calculate_cap_emi_sens!$AK$14:$AK$21, "Not found", 0),"HPl",_xlfn.XLOOKUP(E66&amp;"|"&amp;B66,
        Calculate_cap_emi_sens!$I$14:$I$21&amp;"|"&amp;Calculate_cap_emi_sens!$L$14:$L$21,
        Calculate_cap_emi_sens!$AN$14:$AN$21, "Not found", 0),"Missing")</f>
        <v>20.862810413897904</v>
      </c>
      <c r="R66" s="5" cm="1">
        <f t="array" ref="R66">_xlfn.SWITCH(F66,"R",_xlfn.XLOOKUP(E66&amp;"|"&amp;B66,
        Calculate_cap_emi_sens!$I$14:$I$21&amp;"|"&amp;Calculate_cap_emi_sens!$L$14:$L$21,
        Calculate_cap_emi_sens!$AQ$14:$AQ$21, "Not found", 0),"Rb",_xlfn.XLOOKUP(E66&amp;"|"&amp;B66,
        Calculate_cap_emi_sens!$I$14:$I$21&amp;"|"&amp;Calculate_cap_emi_sens!$L$14:$L$21,
        Calculate_cap_emi_sens!$AS$14:$AS$21, "Not found", 0),"Rl",_xlfn.XLOOKUP(E66&amp;"|"&amp;B66,
        Calculate_cap_emi_sens!$I$14:$I$21&amp;"|"&amp;Calculate_cap_emi_sens!$L$14:$L$21,
        Calculate_cap_emi_sens!$AT$14:$AT$21, "Not found", 0),"HP",_xlfn.XLOOKUP(E66&amp;"|"&amp;B66,
        Calculate_cap_emi_sens!$I$14:$I$21&amp;"|"&amp;Calculate_cap_emi_sens!$L$14:$L$21,
        Calculate_cap_emi_sens!$AR$14:$AR$21, "Not found", 0),"HPl",_xlfn.XLOOKUP(E66&amp;"|"&amp;B66,
        Calculate_cap_emi_sens!$I$14:$I$21&amp;"|"&amp;Calculate_cap_emi_sens!$L$14:$L$21,
        Calculate_cap_emi_sens!$AU$14:$AU$21, "Not found", 0),"Missing")</f>
        <v>68.562420817058822</v>
      </c>
      <c r="S66" s="5" cm="1">
        <f t="array" ref="S66">_xlfn.SWITCH(F66,"R",_xlfn.XLOOKUP(E66&amp;"|"&amp;B66,
        Calculate_cap_emi_sens!$I$14:$I$21&amp;"|"&amp;Calculate_cap_emi_sens!$L$14:$L$21,
        Calculate_cap_emi_sens!$AX$14:$AX$21, "Not found", 0),"Rb",_xlfn.XLOOKUP(E66&amp;"|"&amp;B66,
        Calculate_cap_emi_sens!$I$14:$I$21&amp;"|"&amp;Calculate_cap_emi_sens!$L$14:$L$21,
        Calculate_cap_emi_sens!$AZ$14:$AZ$21, "Not found", 0),"Rl",_xlfn.XLOOKUP(E66&amp;"|"&amp;B66,
        Calculate_cap_emi_sens!$I$14:$I$21&amp;"|"&amp;Calculate_cap_emi_sens!$L$14:$L$21,
        Calculate_cap_emi_sens!$BA$14:$BA$21, "Not found", 0),"HP",_xlfn.XLOOKUP(E66&amp;"|"&amp;B66,
        Calculate_cap_emi_sens!$I$14:$I$21&amp;"|"&amp;Calculate_cap_emi_sens!$L$14:$L$21,
        Calculate_cap_emi_sens!$AY$14:$AY$21, "Not found", 0),"HPl",_xlfn.XLOOKUP(E66&amp;"|"&amp;B66,
        Calculate_cap_emi_sens!$I$14:$I$21&amp;"|"&amp;Calculate_cap_emi_sens!$L$14:$L$21,
        Calculate_cap_emi_sens!$BB$14:$BB$21, "Not found", 0),"Missing")</f>
        <v>70.42832091470784</v>
      </c>
      <c r="T66" s="5" cm="1">
        <f t="array" ref="T66">_xlfn.SWITCH(F66,"R",_xlfn.XLOOKUP(E66&amp;"|"&amp;B66,
        Calculate_cap_emi_sens!$I$14:$I$21&amp;"|"&amp;Calculate_cap_emi_sens!$L$14:$L$21,
        Calculate_cap_emi_sens!$BE$14:$BE$21, "Not found", 0),"Rb",_xlfn.XLOOKUP(E66&amp;"|"&amp;B66,
        Calculate_cap_emi_sens!$I$14:$I$21&amp;"|"&amp;Calculate_cap_emi_sens!$L$14:$L$21,
        Calculate_cap_emi_sens!$BG$14:$BG$21, "Not found", 0),"Rl",_xlfn.XLOOKUP(E66&amp;"|"&amp;B66,
        Calculate_cap_emi_sens!$I$14:$I$21&amp;"|"&amp;Calculate_cap_emi_sens!$L$14:$L$21,
        Calculate_cap_emi_sens!$BH$14:$BH$21, "Not found", 0),"HP",_xlfn.XLOOKUP(E66&amp;"|"&amp;B66,
        Calculate_cap_emi_sens!$I$14:$I$21&amp;"|"&amp;Calculate_cap_emi_sens!$L$14:$L$21,
        Calculate_cap_emi_sens!$BF$14:$BF$21, "Not found", 0),"HPl",_xlfn.XLOOKUP(E66&amp;"|"&amp;B66,
        Calculate_cap_emi_sens!$I$14:$I$21&amp;"|"&amp;Calculate_cap_emi_sens!$L$14:$L$21,
        Calculate_cap_emi_sens!$BI$14:$BI$21, "Not found", 0),"Missing")</f>
        <v>243.92005479591236</v>
      </c>
      <c r="U66" s="5" cm="1">
        <f t="array" ref="U66">_xlfn.SWITCH(F66,"R",_xlfn.XLOOKUP(E66&amp;"|"&amp;B66,
        Calculate_cap_emi_sens!$I$14:$I$21&amp;"|"&amp;Calculate_cap_emi_sens!$L$14:$L$21,
        Calculate_cap_emi_sens!$AX$14:$AX$21, "Not found", 0),"Rb",_xlfn.XLOOKUP(E66&amp;"|"&amp;B66,
        Calculate_cap_emi_sens!$I$14:$I$21&amp;"|"&amp;Calculate_cap_emi_sens!$L$14:$L$21,
        Calculate_cap_emi_sens!$AZ$14:$AZ$21, "Not found", 0),"Rl",_xlfn.XLOOKUP(E66&amp;"|"&amp;B66,
        Calculate_cap_emi_sens!$I$14:$I$21&amp;"|"&amp;Calculate_cap_emi_sens!$L$14:$L$21,
        Calculate_cap_emi_sens!$BA$14:$BA$21, "Not found", 0),"HP",_xlfn.XLOOKUP(E66&amp;"|"&amp;B66,
        Calculate_cap_emi_sens!$I$14:$I$21&amp;"|"&amp;Calculate_cap_emi_sens!$L$14:$L$21,
        Calculate_cap_emi_sens!$AY$14:$AY$21, "Not found", 0),"HPl",_xlfn.XLOOKUP(E66&amp;"|"&amp;B66,
        Calculate_cap_emi_sens!$I$14:$I$21&amp;"|"&amp;Calculate_cap_emi_sens!$L$14:$L$21,
        Calculate_cap_emi_sens!$BB$14:$BB$21, "Not found", 0),"Missing")</f>
        <v>70.42832091470784</v>
      </c>
      <c r="V66" s="5" cm="1">
        <f t="array" ref="V66">_xlfn.SWITCH(F66,"R",_xlfn.XLOOKUP(E66&amp;"|"&amp;B66,
        Calculate_cap_emi_sens!$I$14:$I$21&amp;"|"&amp;Calculate_cap_emi_sens!$L$14:$L$21,
        Calculate_cap_emi_sens!$BE$14:$BE$21, "Not found", 0),"Rb",_xlfn.XLOOKUP(E66&amp;"|"&amp;B66,
        Calculate_cap_emi_sens!$I$14:$I$21&amp;"|"&amp;Calculate_cap_emi_sens!$L$14:$L$21,
        Calculate_cap_emi_sens!$BG$14:$BG$21, "Not found", 0),"Rl",_xlfn.XLOOKUP(E66&amp;"|"&amp;B66,
        Calculate_cap_emi_sens!$I$14:$I$21&amp;"|"&amp;Calculate_cap_emi_sens!$L$14:$L$21,
        Calculate_cap_emi_sens!$BH$14:$BH$21, "Not found", 0),"HP",_xlfn.XLOOKUP(E66&amp;"|"&amp;B66,
        Calculate_cap_emi_sens!$I$14:$I$21&amp;"|"&amp;Calculate_cap_emi_sens!$L$14:$L$21,
        Calculate_cap_emi_sens!$BF$14:$BF$21, "Not found", 0),"HPl",_xlfn.XLOOKUP(E66&amp;"|"&amp;B66,
        Calculate_cap_emi_sens!$I$14:$I$21&amp;"|"&amp;Calculate_cap_emi_sens!$L$14:$L$21,
        Calculate_cap_emi_sens!$BI$14:$BI$21, "Not found", 0),"Missing")</f>
        <v>243.92005479591236</v>
      </c>
    </row>
    <row r="67" spans="1:22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81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Calculate_cap_emi_sens!$I$14:$I$21&amp;"|"&amp;Calculate_cap_emi_sens!$L$14:$L$21,
        Calculate_cap_emi_sens!$X$14:$X$21, "Not found", 0),"HPl",_xlfn.XLOOKUP(E67&amp;"|"&amp;B67,
        Calculate_cap_emi_sens!$I$14:$I$21&amp;"|"&amp;Calculate_cap_emi_sens!$L$14:$L$21,
        Calculate_cap_emi_sens!$AA$14:$AA$21,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Calculate_cap_emi_sens!$I$14:$I$21&amp;"|"&amp;Calculate_cap_emi_sens!$L$14:$L$21,
        Calculate_cap_emi_sens!$AC$14:$AC$21, "Not found", 0),"Rb",_xlfn.XLOOKUP(E67&amp;"|"&amp;B67,
        Calculate_cap_emi_sens!$I$14:$I$21&amp;"|"&amp;Calculate_cap_emi_sens!$L$14:$L$21,
        Calculate_cap_emi_sens!$AE$14:$AE$21, "Not found", 0),"Rl",_xlfn.XLOOKUP(E67&amp;"|"&amp;B67,
        Calculate_cap_emi_sens!$I$14:$I$21&amp;"|"&amp;Calculate_cap_emi_sens!$L$14:$L$21,
        Calculate_cap_emi_sens!$AF$14:$AF$21, "Not found", 0),"HP",_xlfn.XLOOKUP(E67&amp;"|"&amp;B67,
        Calculate_cap_emi_sens!$I$14:$I$21&amp;"|"&amp;Calculate_cap_emi_sens!$L$14:$L$21,
        Calculate_cap_emi_sens!$AD$14:$AD$21, "Not found", 0),"HPl",_xlfn.XLOOKUP(E67&amp;"|"&amp;B67,
        Calculate_cap_emi_sens!$I$14:$I$21&amp;"|"&amp;Calculate_cap_emi_sens!$L$14:$L$21,
        Calculate_cap_emi_sens!$AG$14:$AG$21,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Calculate_cap_emi_sens!$I$14:$I$21&amp;"|"&amp;Calculate_cap_emi_sens!$L$14:$L$21,
        Calculate_cap_emi_sens!$AJ$14:$AJ$21, "Not found", 0),"Rb",_xlfn.XLOOKUP(E67&amp;"|"&amp;B67,
        Calculate_cap_emi_sens!$I$14:$I$21&amp;"|"&amp;Calculate_cap_emi_sens!$L$14:$L$21,
        Calculate_cap_emi_sens!$AL$14:$AL$21, "Not found", 0),"Rl",_xlfn.XLOOKUP(E67&amp;"|"&amp;B67,
        Calculate_cap_emi_sens!$I$14:$I$21&amp;"|"&amp;Calculate_cap_emi_sens!$L$14:$L$21,
        Calculate_cap_emi_sens!$AM$14:$AM$21, "Not found", 0),"HP",_xlfn.XLOOKUP(E67&amp;"|"&amp;B67,
        Calculate_cap_emi_sens!$I$14:$I$21&amp;"|"&amp;Calculate_cap_emi_sens!$L$14:$L$21,
        Calculate_cap_emi_sens!$AK$14:$AK$21, "Not found", 0),"HPl",_xlfn.XLOOKUP(E67&amp;"|"&amp;B67,
        Calculate_cap_emi_sens!$I$14:$I$21&amp;"|"&amp;Calculate_cap_emi_sens!$L$14:$L$21,
        Calculate_cap_emi_sens!$AN$14:$AN$21, "Not found", 0),"Missing")</f>
        <v>20.862810413897904</v>
      </c>
      <c r="R67" s="5" cm="1">
        <f t="array" ref="R67">_xlfn.SWITCH(F67,"R",_xlfn.XLOOKUP(E67&amp;"|"&amp;B67,
        Calculate_cap_emi_sens!$I$14:$I$21&amp;"|"&amp;Calculate_cap_emi_sens!$L$14:$L$21,
        Calculate_cap_emi_sens!$AQ$14:$AQ$21, "Not found", 0),"Rb",_xlfn.XLOOKUP(E67&amp;"|"&amp;B67,
        Calculate_cap_emi_sens!$I$14:$I$21&amp;"|"&amp;Calculate_cap_emi_sens!$L$14:$L$21,
        Calculate_cap_emi_sens!$AS$14:$AS$21, "Not found", 0),"Rl",_xlfn.XLOOKUP(E67&amp;"|"&amp;B67,
        Calculate_cap_emi_sens!$I$14:$I$21&amp;"|"&amp;Calculate_cap_emi_sens!$L$14:$L$21,
        Calculate_cap_emi_sens!$AT$14:$AT$21, "Not found", 0),"HP",_xlfn.XLOOKUP(E67&amp;"|"&amp;B67,
        Calculate_cap_emi_sens!$I$14:$I$21&amp;"|"&amp;Calculate_cap_emi_sens!$L$14:$L$21,
        Calculate_cap_emi_sens!$AR$14:$AR$21, "Not found", 0),"HPl",_xlfn.XLOOKUP(E67&amp;"|"&amp;B67,
        Calculate_cap_emi_sens!$I$14:$I$21&amp;"|"&amp;Calculate_cap_emi_sens!$L$14:$L$21,
        Calculate_cap_emi_sens!$AU$14:$AU$21, "Not found", 0),"Missing")</f>
        <v>68.562420817058822</v>
      </c>
      <c r="S67" s="5" cm="1">
        <f t="array" ref="S67">_xlfn.SWITCH(F67,"R",_xlfn.XLOOKUP(E67&amp;"|"&amp;B67,
        Calculate_cap_emi_sens!$I$14:$I$21&amp;"|"&amp;Calculate_cap_emi_sens!$L$14:$L$21,
        Calculate_cap_emi_sens!$AX$14:$AX$21, "Not found", 0),"Rb",_xlfn.XLOOKUP(E67&amp;"|"&amp;B67,
        Calculate_cap_emi_sens!$I$14:$I$21&amp;"|"&amp;Calculate_cap_emi_sens!$L$14:$L$21,
        Calculate_cap_emi_sens!$AZ$14:$AZ$21, "Not found", 0),"Rl",_xlfn.XLOOKUP(E67&amp;"|"&amp;B67,
        Calculate_cap_emi_sens!$I$14:$I$21&amp;"|"&amp;Calculate_cap_emi_sens!$L$14:$L$21,
        Calculate_cap_emi_sens!$BA$14:$BA$21, "Not found", 0),"HP",_xlfn.XLOOKUP(E67&amp;"|"&amp;B67,
        Calculate_cap_emi_sens!$I$14:$I$21&amp;"|"&amp;Calculate_cap_emi_sens!$L$14:$L$21,
        Calculate_cap_emi_sens!$AY$14:$AY$21, "Not found", 0),"HPl",_xlfn.XLOOKUP(E67&amp;"|"&amp;B67,
        Calculate_cap_emi_sens!$I$14:$I$21&amp;"|"&amp;Calculate_cap_emi_sens!$L$14:$L$21,
        Calculate_cap_emi_sens!$BB$14:$BB$21, "Not found", 0),"Missing")</f>
        <v>70.42832091470784</v>
      </c>
      <c r="T67" s="5" cm="1">
        <f t="array" ref="T67">_xlfn.SWITCH(F67,"R",_xlfn.XLOOKUP(E67&amp;"|"&amp;B67,
        Calculate_cap_emi_sens!$I$14:$I$21&amp;"|"&amp;Calculate_cap_emi_sens!$L$14:$L$21,
        Calculate_cap_emi_sens!$BE$14:$BE$21, "Not found", 0),"Rb",_xlfn.XLOOKUP(E67&amp;"|"&amp;B67,
        Calculate_cap_emi_sens!$I$14:$I$21&amp;"|"&amp;Calculate_cap_emi_sens!$L$14:$L$21,
        Calculate_cap_emi_sens!$BG$14:$BG$21, "Not found", 0),"Rl",_xlfn.XLOOKUP(E67&amp;"|"&amp;B67,
        Calculate_cap_emi_sens!$I$14:$I$21&amp;"|"&amp;Calculate_cap_emi_sens!$L$14:$L$21,
        Calculate_cap_emi_sens!$BH$14:$BH$21, "Not found", 0),"HP",_xlfn.XLOOKUP(E67&amp;"|"&amp;B67,
        Calculate_cap_emi_sens!$I$14:$I$21&amp;"|"&amp;Calculate_cap_emi_sens!$L$14:$L$21,
        Calculate_cap_emi_sens!$BF$14:$BF$21, "Not found", 0),"HPl",_xlfn.XLOOKUP(E67&amp;"|"&amp;B67,
        Calculate_cap_emi_sens!$I$14:$I$21&amp;"|"&amp;Calculate_cap_emi_sens!$L$14:$L$21,
        Calculate_cap_emi_sens!$BI$14:$BI$21, "Not found", 0),"Missing")</f>
        <v>243.92005479591236</v>
      </c>
      <c r="U67" s="5" cm="1">
        <f t="array" ref="U67">_xlfn.SWITCH(F67,"R",_xlfn.XLOOKUP(E67&amp;"|"&amp;B67,
        Calculate_cap_emi_sens!$I$14:$I$21&amp;"|"&amp;Calculate_cap_emi_sens!$L$14:$L$21,
        Calculate_cap_emi_sens!$AX$14:$AX$21, "Not found", 0),"Rb",_xlfn.XLOOKUP(E67&amp;"|"&amp;B67,
        Calculate_cap_emi_sens!$I$14:$I$21&amp;"|"&amp;Calculate_cap_emi_sens!$L$14:$L$21,
        Calculate_cap_emi_sens!$AZ$14:$AZ$21, "Not found", 0),"Rl",_xlfn.XLOOKUP(E67&amp;"|"&amp;B67,
        Calculate_cap_emi_sens!$I$14:$I$21&amp;"|"&amp;Calculate_cap_emi_sens!$L$14:$L$21,
        Calculate_cap_emi_sens!$BA$14:$BA$21, "Not found", 0),"HP",_xlfn.XLOOKUP(E67&amp;"|"&amp;B67,
        Calculate_cap_emi_sens!$I$14:$I$21&amp;"|"&amp;Calculate_cap_emi_sens!$L$14:$L$21,
        Calculate_cap_emi_sens!$AY$14:$AY$21, "Not found", 0),"HPl",_xlfn.XLOOKUP(E67&amp;"|"&amp;B67,
        Calculate_cap_emi_sens!$I$14:$I$21&amp;"|"&amp;Calculate_cap_emi_sens!$L$14:$L$21,
        Calculate_cap_emi_sens!$BB$14:$BB$21, "Not found", 0),"Missing")</f>
        <v>70.42832091470784</v>
      </c>
      <c r="V67" s="5" cm="1">
        <f t="array" ref="V67">_xlfn.SWITCH(F67,"R",_xlfn.XLOOKUP(E67&amp;"|"&amp;B67,
        Calculate_cap_emi_sens!$I$14:$I$21&amp;"|"&amp;Calculate_cap_emi_sens!$L$14:$L$21,
        Calculate_cap_emi_sens!$BE$14:$BE$21, "Not found", 0),"Rb",_xlfn.XLOOKUP(E67&amp;"|"&amp;B67,
        Calculate_cap_emi_sens!$I$14:$I$21&amp;"|"&amp;Calculate_cap_emi_sens!$L$14:$L$21,
        Calculate_cap_emi_sens!$BG$14:$BG$21, "Not found", 0),"Rl",_xlfn.XLOOKUP(E67&amp;"|"&amp;B67,
        Calculate_cap_emi_sens!$I$14:$I$21&amp;"|"&amp;Calculate_cap_emi_sens!$L$14:$L$21,
        Calculate_cap_emi_sens!$BH$14:$BH$21, "Not found", 0),"HP",_xlfn.XLOOKUP(E67&amp;"|"&amp;B67,
        Calculate_cap_emi_sens!$I$14:$I$21&amp;"|"&amp;Calculate_cap_emi_sens!$L$14:$L$21,
        Calculate_cap_emi_sens!$BF$14:$BF$21, "Not found", 0),"HPl",_xlfn.XLOOKUP(E67&amp;"|"&amp;B67,
        Calculate_cap_emi_sens!$I$14:$I$21&amp;"|"&amp;Calculate_cap_emi_sens!$L$14:$L$21,
        Calculate_cap_emi_sens!$BI$14:$BI$21, "Not found", 0),"Missing")</f>
        <v>243.92005479591236</v>
      </c>
    </row>
    <row r="68" spans="1:22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Calculate_cap_emi_sens!$I$14:$I$21&amp;"|"&amp;Calculate_cap_emi_sens!$L$14:$L$21,
        Calculate_cap_emi_sens!$X$14:$X$21, "Not found", 0),"HPl",_xlfn.XLOOKUP(E68&amp;"|"&amp;B68,
        Calculate_cap_emi_sens!$I$14:$I$21&amp;"|"&amp;Calculate_cap_emi_sens!$L$14:$L$21,
        Calculate_cap_emi_sens!$AA$14:$AA$21,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Calculate_cap_emi_sens!$I$14:$I$21&amp;"|"&amp;Calculate_cap_emi_sens!$L$14:$L$21,
        Calculate_cap_emi_sens!$AC$14:$AC$21, "Not found", 0),"Rb",_xlfn.XLOOKUP(E68&amp;"|"&amp;B68,
        Calculate_cap_emi_sens!$I$14:$I$21&amp;"|"&amp;Calculate_cap_emi_sens!$L$14:$L$21,
        Calculate_cap_emi_sens!$AE$14:$AE$21, "Not found", 0),"Rl",_xlfn.XLOOKUP(E68&amp;"|"&amp;B68,
        Calculate_cap_emi_sens!$I$14:$I$21&amp;"|"&amp;Calculate_cap_emi_sens!$L$14:$L$21,
        Calculate_cap_emi_sens!$AF$14:$AF$21, "Not found", 0),"HP",_xlfn.XLOOKUP(E68&amp;"|"&amp;B68,
        Calculate_cap_emi_sens!$I$14:$I$21&amp;"|"&amp;Calculate_cap_emi_sens!$L$14:$L$21,
        Calculate_cap_emi_sens!$AD$14:$AD$21, "Not found", 0),"HPl",_xlfn.XLOOKUP(E68&amp;"|"&amp;B68,
        Calculate_cap_emi_sens!$I$14:$I$21&amp;"|"&amp;Calculate_cap_emi_sens!$L$14:$L$21,
        Calculate_cap_emi_sens!$AG$14:$AG$21,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Calculate_cap_emi_sens!$I$14:$I$21&amp;"|"&amp;Calculate_cap_emi_sens!$L$14:$L$21,
        Calculate_cap_emi_sens!$AJ$14:$AJ$21, "Not found", 0),"Rb",_xlfn.XLOOKUP(E68&amp;"|"&amp;B68,
        Calculate_cap_emi_sens!$I$14:$I$21&amp;"|"&amp;Calculate_cap_emi_sens!$L$14:$L$21,
        Calculate_cap_emi_sens!$AL$14:$AL$21, "Not found", 0),"Rl",_xlfn.XLOOKUP(E68&amp;"|"&amp;B68,
        Calculate_cap_emi_sens!$I$14:$I$21&amp;"|"&amp;Calculate_cap_emi_sens!$L$14:$L$21,
        Calculate_cap_emi_sens!$AM$14:$AM$21, "Not found", 0),"HP",_xlfn.XLOOKUP(E68&amp;"|"&amp;B68,
        Calculate_cap_emi_sens!$I$14:$I$21&amp;"|"&amp;Calculate_cap_emi_sens!$L$14:$L$21,
        Calculate_cap_emi_sens!$AK$14:$AK$21, "Not found", 0),"HPl",_xlfn.XLOOKUP(E68&amp;"|"&amp;B68,
        Calculate_cap_emi_sens!$I$14:$I$21&amp;"|"&amp;Calculate_cap_emi_sens!$L$14:$L$21,
        Calculate_cap_emi_sens!$AN$14:$AN$21, "Not found", 0),"Missing")</f>
        <v>16.691702123097468</v>
      </c>
      <c r="R68" s="5" cm="1">
        <f t="array" ref="R68">_xlfn.SWITCH(F68,"R",_xlfn.XLOOKUP(E68&amp;"|"&amp;B68,
        Calculate_cap_emi_sens!$I$14:$I$21&amp;"|"&amp;Calculate_cap_emi_sens!$L$14:$L$21,
        Calculate_cap_emi_sens!$AQ$14:$AQ$21, "Not found", 0),"Rb",_xlfn.XLOOKUP(E68&amp;"|"&amp;B68,
        Calculate_cap_emi_sens!$I$14:$I$21&amp;"|"&amp;Calculate_cap_emi_sens!$L$14:$L$21,
        Calculate_cap_emi_sens!$AS$14:$AS$21, "Not found", 0),"Rl",_xlfn.XLOOKUP(E68&amp;"|"&amp;B68,
        Calculate_cap_emi_sens!$I$14:$I$21&amp;"|"&amp;Calculate_cap_emi_sens!$L$14:$L$21,
        Calculate_cap_emi_sens!$AT$14:$AT$21, "Not found", 0),"HP",_xlfn.XLOOKUP(E68&amp;"|"&amp;B68,
        Calculate_cap_emi_sens!$I$14:$I$21&amp;"|"&amp;Calculate_cap_emi_sens!$L$14:$L$21,
        Calculate_cap_emi_sens!$AR$14:$AR$21, "Not found", 0),"HPl",_xlfn.XLOOKUP(E68&amp;"|"&amp;B68,
        Calculate_cap_emi_sens!$I$14:$I$21&amp;"|"&amp;Calculate_cap_emi_sens!$L$14:$L$21,
        Calculate_cap_emi_sens!$AU$14:$AU$21, "Not found", 0),"Missing")</f>
        <v>44.564950203529413</v>
      </c>
      <c r="S68" s="5" cm="1">
        <f t="array" ref="S68">_xlfn.SWITCH(F68,"R",_xlfn.XLOOKUP(E68&amp;"|"&amp;B68,
        Calculate_cap_emi_sens!$I$14:$I$21&amp;"|"&amp;Calculate_cap_emi_sens!$L$14:$L$21,
        Calculate_cap_emi_sens!$AX$14:$AX$21, "Not found", 0),"Rb",_xlfn.XLOOKUP(E68&amp;"|"&amp;B68,
        Calculate_cap_emi_sens!$I$14:$I$21&amp;"|"&amp;Calculate_cap_emi_sens!$L$14:$L$21,
        Calculate_cap_emi_sens!$AZ$14:$AZ$21, "Not found", 0),"Rl",_xlfn.XLOOKUP(E68&amp;"|"&amp;B68,
        Calculate_cap_emi_sens!$I$14:$I$21&amp;"|"&amp;Calculate_cap_emi_sens!$L$14:$L$21,
        Calculate_cap_emi_sens!$BA$14:$BA$21, "Not found", 0),"HP",_xlfn.XLOOKUP(E68&amp;"|"&amp;B68,
        Calculate_cap_emi_sens!$I$14:$I$21&amp;"|"&amp;Calculate_cap_emi_sens!$L$14:$L$21,
        Calculate_cap_emi_sens!$AY$14:$AY$21, "Not found", 0),"HPl",_xlfn.XLOOKUP(E68&amp;"|"&amp;B68,
        Calculate_cap_emi_sens!$I$14:$I$21&amp;"|"&amp;Calculate_cap_emi_sens!$L$14:$L$21,
        Calculate_cap_emi_sens!$BB$14:$BB$21, "Not found", 0),"Missing")</f>
        <v>65.829972519009615</v>
      </c>
      <c r="T68" s="5" cm="1">
        <f t="array" ref="T68">_xlfn.SWITCH(F68,"R",_xlfn.XLOOKUP(E68&amp;"|"&amp;B68,
        Calculate_cap_emi_sens!$I$14:$I$21&amp;"|"&amp;Calculate_cap_emi_sens!$L$14:$L$21,
        Calculate_cap_emi_sens!$BE$14:$BE$21, "Not found", 0),"Rb",_xlfn.XLOOKUP(E68&amp;"|"&amp;B68,
        Calculate_cap_emi_sens!$I$14:$I$21&amp;"|"&amp;Calculate_cap_emi_sens!$L$14:$L$21,
        Calculate_cap_emi_sens!$BG$14:$BG$21, "Not found", 0),"Rl",_xlfn.XLOOKUP(E68&amp;"|"&amp;B68,
        Calculate_cap_emi_sens!$I$14:$I$21&amp;"|"&amp;Calculate_cap_emi_sens!$L$14:$L$21,
        Calculate_cap_emi_sens!$BH$14:$BH$21, "Not found", 0),"HP",_xlfn.XLOOKUP(E68&amp;"|"&amp;B68,
        Calculate_cap_emi_sens!$I$14:$I$21&amp;"|"&amp;Calculate_cap_emi_sens!$L$14:$L$21,
        Calculate_cap_emi_sens!$BF$14:$BF$21, "Not found", 0),"HPl",_xlfn.XLOOKUP(E68&amp;"|"&amp;B68,
        Calculate_cap_emi_sens!$I$14:$I$21&amp;"|"&amp;Calculate_cap_emi_sens!$L$14:$L$21,
        Calculate_cap_emi_sens!$BI$14:$BI$21, "Not found", 0),"Missing")</f>
        <v>274.89438443116785</v>
      </c>
      <c r="U68" s="5" cm="1">
        <f t="array" ref="U68">_xlfn.SWITCH(F68,"R",_xlfn.XLOOKUP(E68&amp;"|"&amp;B68,
        Calculate_cap_emi_sens!$I$14:$I$21&amp;"|"&amp;Calculate_cap_emi_sens!$L$14:$L$21,
        Calculate_cap_emi_sens!$AX$14:$AX$21, "Not found", 0),"Rb",_xlfn.XLOOKUP(E68&amp;"|"&amp;B68,
        Calculate_cap_emi_sens!$I$14:$I$21&amp;"|"&amp;Calculate_cap_emi_sens!$L$14:$L$21,
        Calculate_cap_emi_sens!$AZ$14:$AZ$21, "Not found", 0),"Rl",_xlfn.XLOOKUP(E68&amp;"|"&amp;B68,
        Calculate_cap_emi_sens!$I$14:$I$21&amp;"|"&amp;Calculate_cap_emi_sens!$L$14:$L$21,
        Calculate_cap_emi_sens!$BA$14:$BA$21, "Not found", 0),"HP",_xlfn.XLOOKUP(E68&amp;"|"&amp;B68,
        Calculate_cap_emi_sens!$I$14:$I$21&amp;"|"&amp;Calculate_cap_emi_sens!$L$14:$L$21,
        Calculate_cap_emi_sens!$AY$14:$AY$21, "Not found", 0),"HPl",_xlfn.XLOOKUP(E68&amp;"|"&amp;B68,
        Calculate_cap_emi_sens!$I$14:$I$21&amp;"|"&amp;Calculate_cap_emi_sens!$L$14:$L$21,
        Calculate_cap_emi_sens!$BB$14:$BB$21, "Not found", 0),"Missing")</f>
        <v>65.829972519009615</v>
      </c>
      <c r="V68" s="5" cm="1">
        <f t="array" ref="V68">_xlfn.SWITCH(F68,"R",_xlfn.XLOOKUP(E68&amp;"|"&amp;B68,
        Calculate_cap_emi_sens!$I$14:$I$21&amp;"|"&amp;Calculate_cap_emi_sens!$L$14:$L$21,
        Calculate_cap_emi_sens!$BE$14:$BE$21, "Not found", 0),"Rb",_xlfn.XLOOKUP(E68&amp;"|"&amp;B68,
        Calculate_cap_emi_sens!$I$14:$I$21&amp;"|"&amp;Calculate_cap_emi_sens!$L$14:$L$21,
        Calculate_cap_emi_sens!$BG$14:$BG$21, "Not found", 0),"Rl",_xlfn.XLOOKUP(E68&amp;"|"&amp;B68,
        Calculate_cap_emi_sens!$I$14:$I$21&amp;"|"&amp;Calculate_cap_emi_sens!$L$14:$L$21,
        Calculate_cap_emi_sens!$BH$14:$BH$21, "Not found", 0),"HP",_xlfn.XLOOKUP(E68&amp;"|"&amp;B68,
        Calculate_cap_emi_sens!$I$14:$I$21&amp;"|"&amp;Calculate_cap_emi_sens!$L$14:$L$21,
        Calculate_cap_emi_sens!$BF$14:$BF$21, "Not found", 0),"HPl",_xlfn.XLOOKUP(E68&amp;"|"&amp;B68,
        Calculate_cap_emi_sens!$I$14:$I$21&amp;"|"&amp;Calculate_cap_emi_sens!$L$14:$L$21,
        Calculate_cap_emi_sens!$BI$14:$BI$21, "Not found", 0),"Missing")</f>
        <v>274.89438443116785</v>
      </c>
    </row>
    <row r="69" spans="1:22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Calculate_cap_emi_sens!$I$14:$I$21&amp;"|"&amp;Calculate_cap_emi_sens!$L$14:$L$21,
        Calculate_cap_emi_sens!$X$14:$X$21, "Not found", 0),"HPl",_xlfn.XLOOKUP(E69&amp;"|"&amp;B69,
        Calculate_cap_emi_sens!$I$14:$I$21&amp;"|"&amp;Calculate_cap_emi_sens!$L$14:$L$21,
        Calculate_cap_emi_sens!$AA$14:$AA$21,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Calculate_cap_emi_sens!$I$14:$I$21&amp;"|"&amp;Calculate_cap_emi_sens!$L$14:$L$21,
        Calculate_cap_emi_sens!$AC$14:$AC$21, "Not found", 0),"Rb",_xlfn.XLOOKUP(E69&amp;"|"&amp;B69,
        Calculate_cap_emi_sens!$I$14:$I$21&amp;"|"&amp;Calculate_cap_emi_sens!$L$14:$L$21,
        Calculate_cap_emi_sens!$AE$14:$AE$21, "Not found", 0),"Rl",_xlfn.XLOOKUP(E69&amp;"|"&amp;B69,
        Calculate_cap_emi_sens!$I$14:$I$21&amp;"|"&amp;Calculate_cap_emi_sens!$L$14:$L$21,
        Calculate_cap_emi_sens!$AF$14:$AF$21, "Not found", 0),"HP",_xlfn.XLOOKUP(E69&amp;"|"&amp;B69,
        Calculate_cap_emi_sens!$I$14:$I$21&amp;"|"&amp;Calculate_cap_emi_sens!$L$14:$L$21,
        Calculate_cap_emi_sens!$AD$14:$AD$21, "Not found", 0),"HPl",_xlfn.XLOOKUP(E69&amp;"|"&amp;B69,
        Calculate_cap_emi_sens!$I$14:$I$21&amp;"|"&amp;Calculate_cap_emi_sens!$L$14:$L$21,
        Calculate_cap_emi_sens!$AG$14:$AG$21,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Calculate_cap_emi_sens!$I$14:$I$21&amp;"|"&amp;Calculate_cap_emi_sens!$L$14:$L$21,
        Calculate_cap_emi_sens!$AJ$14:$AJ$21, "Not found", 0),"Rb",_xlfn.XLOOKUP(E69&amp;"|"&amp;B69,
        Calculate_cap_emi_sens!$I$14:$I$21&amp;"|"&amp;Calculate_cap_emi_sens!$L$14:$L$21,
        Calculate_cap_emi_sens!$AL$14:$AL$21, "Not found", 0),"Rl",_xlfn.XLOOKUP(E69&amp;"|"&amp;B69,
        Calculate_cap_emi_sens!$I$14:$I$21&amp;"|"&amp;Calculate_cap_emi_sens!$L$14:$L$21,
        Calculate_cap_emi_sens!$AM$14:$AM$21, "Not found", 0),"HP",_xlfn.XLOOKUP(E69&amp;"|"&amp;B69,
        Calculate_cap_emi_sens!$I$14:$I$21&amp;"|"&amp;Calculate_cap_emi_sens!$L$14:$L$21,
        Calculate_cap_emi_sens!$AK$14:$AK$21, "Not found", 0),"HPl",_xlfn.XLOOKUP(E69&amp;"|"&amp;B69,
        Calculate_cap_emi_sens!$I$14:$I$21&amp;"|"&amp;Calculate_cap_emi_sens!$L$14:$L$21,
        Calculate_cap_emi_sens!$AN$14:$AN$21, "Not found", 0),"Missing")</f>
        <v>16.691702123097468</v>
      </c>
      <c r="R69" s="5" cm="1">
        <f t="array" ref="R69">_xlfn.SWITCH(F69,"R",_xlfn.XLOOKUP(E69&amp;"|"&amp;B69,
        Calculate_cap_emi_sens!$I$14:$I$21&amp;"|"&amp;Calculate_cap_emi_sens!$L$14:$L$21,
        Calculate_cap_emi_sens!$AQ$14:$AQ$21, "Not found", 0),"Rb",_xlfn.XLOOKUP(E69&amp;"|"&amp;B69,
        Calculate_cap_emi_sens!$I$14:$I$21&amp;"|"&amp;Calculate_cap_emi_sens!$L$14:$L$21,
        Calculate_cap_emi_sens!$AS$14:$AS$21, "Not found", 0),"Rl",_xlfn.XLOOKUP(E69&amp;"|"&amp;B69,
        Calculate_cap_emi_sens!$I$14:$I$21&amp;"|"&amp;Calculate_cap_emi_sens!$L$14:$L$21,
        Calculate_cap_emi_sens!$AT$14:$AT$21, "Not found", 0),"HP",_xlfn.XLOOKUP(E69&amp;"|"&amp;B69,
        Calculate_cap_emi_sens!$I$14:$I$21&amp;"|"&amp;Calculate_cap_emi_sens!$L$14:$L$21,
        Calculate_cap_emi_sens!$AR$14:$AR$21, "Not found", 0),"HPl",_xlfn.XLOOKUP(E69&amp;"|"&amp;B69,
        Calculate_cap_emi_sens!$I$14:$I$21&amp;"|"&amp;Calculate_cap_emi_sens!$L$14:$L$21,
        Calculate_cap_emi_sens!$AU$14:$AU$21, "Not found", 0),"Missing")</f>
        <v>44.564950203529413</v>
      </c>
      <c r="S69" s="5" cm="1">
        <f t="array" ref="S69">_xlfn.SWITCH(F69,"R",_xlfn.XLOOKUP(E69&amp;"|"&amp;B69,
        Calculate_cap_emi_sens!$I$14:$I$21&amp;"|"&amp;Calculate_cap_emi_sens!$L$14:$L$21,
        Calculate_cap_emi_sens!$AX$14:$AX$21, "Not found", 0),"Rb",_xlfn.XLOOKUP(E69&amp;"|"&amp;B69,
        Calculate_cap_emi_sens!$I$14:$I$21&amp;"|"&amp;Calculate_cap_emi_sens!$L$14:$L$21,
        Calculate_cap_emi_sens!$AZ$14:$AZ$21, "Not found", 0),"Rl",_xlfn.XLOOKUP(E69&amp;"|"&amp;B69,
        Calculate_cap_emi_sens!$I$14:$I$21&amp;"|"&amp;Calculate_cap_emi_sens!$L$14:$L$21,
        Calculate_cap_emi_sens!$BA$14:$BA$21, "Not found", 0),"HP",_xlfn.XLOOKUP(E69&amp;"|"&amp;B69,
        Calculate_cap_emi_sens!$I$14:$I$21&amp;"|"&amp;Calculate_cap_emi_sens!$L$14:$L$21,
        Calculate_cap_emi_sens!$AY$14:$AY$21, "Not found", 0),"HPl",_xlfn.XLOOKUP(E69&amp;"|"&amp;B69,
        Calculate_cap_emi_sens!$I$14:$I$21&amp;"|"&amp;Calculate_cap_emi_sens!$L$14:$L$21,
        Calculate_cap_emi_sens!$BB$14:$BB$21, "Not found", 0),"Missing")</f>
        <v>65.829972519009615</v>
      </c>
      <c r="T69" s="5" cm="1">
        <f t="array" ref="T69">_xlfn.SWITCH(F69,"R",_xlfn.XLOOKUP(E69&amp;"|"&amp;B69,
        Calculate_cap_emi_sens!$I$14:$I$21&amp;"|"&amp;Calculate_cap_emi_sens!$L$14:$L$21,
        Calculate_cap_emi_sens!$BE$14:$BE$21, "Not found", 0),"Rb",_xlfn.XLOOKUP(E69&amp;"|"&amp;B69,
        Calculate_cap_emi_sens!$I$14:$I$21&amp;"|"&amp;Calculate_cap_emi_sens!$L$14:$L$21,
        Calculate_cap_emi_sens!$BG$14:$BG$21, "Not found", 0),"Rl",_xlfn.XLOOKUP(E69&amp;"|"&amp;B69,
        Calculate_cap_emi_sens!$I$14:$I$21&amp;"|"&amp;Calculate_cap_emi_sens!$L$14:$L$21,
        Calculate_cap_emi_sens!$BH$14:$BH$21, "Not found", 0),"HP",_xlfn.XLOOKUP(E69&amp;"|"&amp;B69,
        Calculate_cap_emi_sens!$I$14:$I$21&amp;"|"&amp;Calculate_cap_emi_sens!$L$14:$L$21,
        Calculate_cap_emi_sens!$BF$14:$BF$21, "Not found", 0),"HPl",_xlfn.XLOOKUP(E69&amp;"|"&amp;B69,
        Calculate_cap_emi_sens!$I$14:$I$21&amp;"|"&amp;Calculate_cap_emi_sens!$L$14:$L$21,
        Calculate_cap_emi_sens!$BI$14:$BI$21, "Not found", 0),"Missing")</f>
        <v>274.89438443116785</v>
      </c>
      <c r="U69" s="5" cm="1">
        <f t="array" ref="U69">_xlfn.SWITCH(F69,"R",_xlfn.XLOOKUP(E69&amp;"|"&amp;B69,
        Calculate_cap_emi_sens!$I$14:$I$21&amp;"|"&amp;Calculate_cap_emi_sens!$L$14:$L$21,
        Calculate_cap_emi_sens!$AX$14:$AX$21, "Not found", 0),"Rb",_xlfn.XLOOKUP(E69&amp;"|"&amp;B69,
        Calculate_cap_emi_sens!$I$14:$I$21&amp;"|"&amp;Calculate_cap_emi_sens!$L$14:$L$21,
        Calculate_cap_emi_sens!$AZ$14:$AZ$21, "Not found", 0),"Rl",_xlfn.XLOOKUP(E69&amp;"|"&amp;B69,
        Calculate_cap_emi_sens!$I$14:$I$21&amp;"|"&amp;Calculate_cap_emi_sens!$L$14:$L$21,
        Calculate_cap_emi_sens!$BA$14:$BA$21, "Not found", 0),"HP",_xlfn.XLOOKUP(E69&amp;"|"&amp;B69,
        Calculate_cap_emi_sens!$I$14:$I$21&amp;"|"&amp;Calculate_cap_emi_sens!$L$14:$L$21,
        Calculate_cap_emi_sens!$AY$14:$AY$21, "Not found", 0),"HPl",_xlfn.XLOOKUP(E69&amp;"|"&amp;B69,
        Calculate_cap_emi_sens!$I$14:$I$21&amp;"|"&amp;Calculate_cap_emi_sens!$L$14:$L$21,
        Calculate_cap_emi_sens!$BB$14:$BB$21, "Not found", 0),"Missing")</f>
        <v>65.829972519009615</v>
      </c>
      <c r="V69" s="5" cm="1">
        <f t="array" ref="V69">_xlfn.SWITCH(F69,"R",_xlfn.XLOOKUP(E69&amp;"|"&amp;B69,
        Calculate_cap_emi_sens!$I$14:$I$21&amp;"|"&amp;Calculate_cap_emi_sens!$L$14:$L$21,
        Calculate_cap_emi_sens!$BE$14:$BE$21, "Not found", 0),"Rb",_xlfn.XLOOKUP(E69&amp;"|"&amp;B69,
        Calculate_cap_emi_sens!$I$14:$I$21&amp;"|"&amp;Calculate_cap_emi_sens!$L$14:$L$21,
        Calculate_cap_emi_sens!$BG$14:$BG$21, "Not found", 0),"Rl",_xlfn.XLOOKUP(E69&amp;"|"&amp;B69,
        Calculate_cap_emi_sens!$I$14:$I$21&amp;"|"&amp;Calculate_cap_emi_sens!$L$14:$L$21,
        Calculate_cap_emi_sens!$BH$14:$BH$21, "Not found", 0),"HP",_xlfn.XLOOKUP(E69&amp;"|"&amp;B69,
        Calculate_cap_emi_sens!$I$14:$I$21&amp;"|"&amp;Calculate_cap_emi_sens!$L$14:$L$21,
        Calculate_cap_emi_sens!$BF$14:$BF$21, "Not found", 0),"HPl",_xlfn.XLOOKUP(E69&amp;"|"&amp;B69,
        Calculate_cap_emi_sens!$I$14:$I$21&amp;"|"&amp;Calculate_cap_emi_sens!$L$14:$L$21,
        Calculate_cap_emi_sens!$BI$14:$BI$21, "Not found", 0),"Missing")</f>
        <v>274.89438443116785</v>
      </c>
    </row>
    <row r="70" spans="1:22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Calculate_cap_emi_sens!$I$14:$I$21&amp;"|"&amp;Calculate_cap_emi_sens!$L$14:$L$21,
        Calculate_cap_emi_sens!$X$14:$X$21, "Not found", 0),"HPl",_xlfn.XLOOKUP(E70&amp;"|"&amp;B70,
        Calculate_cap_emi_sens!$I$14:$I$21&amp;"|"&amp;Calculate_cap_emi_sens!$L$14:$L$21,
        Calculate_cap_emi_sens!$AA$14:$AA$21,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Calculate_cap_emi_sens!$I$14:$I$21&amp;"|"&amp;Calculate_cap_emi_sens!$L$14:$L$21,
        Calculate_cap_emi_sens!$AC$14:$AC$21, "Not found", 0),"Rb",_xlfn.XLOOKUP(E70&amp;"|"&amp;B70,
        Calculate_cap_emi_sens!$I$14:$I$21&amp;"|"&amp;Calculate_cap_emi_sens!$L$14:$L$21,
        Calculate_cap_emi_sens!$AE$14:$AE$21, "Not found", 0),"Rl",_xlfn.XLOOKUP(E70&amp;"|"&amp;B70,
        Calculate_cap_emi_sens!$I$14:$I$21&amp;"|"&amp;Calculate_cap_emi_sens!$L$14:$L$21,
        Calculate_cap_emi_sens!$AF$14:$AF$21, "Not found", 0),"HP",_xlfn.XLOOKUP(E70&amp;"|"&amp;B70,
        Calculate_cap_emi_sens!$I$14:$I$21&amp;"|"&amp;Calculate_cap_emi_sens!$L$14:$L$21,
        Calculate_cap_emi_sens!$AD$14:$AD$21, "Not found", 0),"HPl",_xlfn.XLOOKUP(E70&amp;"|"&amp;B70,
        Calculate_cap_emi_sens!$I$14:$I$21&amp;"|"&amp;Calculate_cap_emi_sens!$L$14:$L$21,
        Calculate_cap_emi_sens!$AG$14:$AG$21,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Calculate_cap_emi_sens!$I$14:$I$21&amp;"|"&amp;Calculate_cap_emi_sens!$L$14:$L$21,
        Calculate_cap_emi_sens!$AJ$14:$AJ$21, "Not found", 0),"Rb",_xlfn.XLOOKUP(E70&amp;"|"&amp;B70,
        Calculate_cap_emi_sens!$I$14:$I$21&amp;"|"&amp;Calculate_cap_emi_sens!$L$14:$L$21,
        Calculate_cap_emi_sens!$AL$14:$AL$21, "Not found", 0),"Rl",_xlfn.XLOOKUP(E70&amp;"|"&amp;B70,
        Calculate_cap_emi_sens!$I$14:$I$21&amp;"|"&amp;Calculate_cap_emi_sens!$L$14:$L$21,
        Calculate_cap_emi_sens!$AM$14:$AM$21, "Not found", 0),"HP",_xlfn.XLOOKUP(E70&amp;"|"&amp;B70,
        Calculate_cap_emi_sens!$I$14:$I$21&amp;"|"&amp;Calculate_cap_emi_sens!$L$14:$L$21,
        Calculate_cap_emi_sens!$AK$14:$AK$21, "Not found", 0),"HPl",_xlfn.XLOOKUP(E70&amp;"|"&amp;B70,
        Calculate_cap_emi_sens!$I$14:$I$21&amp;"|"&amp;Calculate_cap_emi_sens!$L$14:$L$21,
        Calculate_cap_emi_sens!$AN$14:$AN$21, "Not found", 0),"Missing")</f>
        <v>22.531253727759392</v>
      </c>
      <c r="R70" s="5" cm="1">
        <f t="array" ref="R70">_xlfn.SWITCH(F70,"R",_xlfn.XLOOKUP(E70&amp;"|"&amp;B70,
        Calculate_cap_emi_sens!$I$14:$I$21&amp;"|"&amp;Calculate_cap_emi_sens!$L$14:$L$21,
        Calculate_cap_emi_sens!$AQ$14:$AQ$21, "Not found", 0),"Rb",_xlfn.XLOOKUP(E70&amp;"|"&amp;B70,
        Calculate_cap_emi_sens!$I$14:$I$21&amp;"|"&amp;Calculate_cap_emi_sens!$L$14:$L$21,
        Calculate_cap_emi_sens!$AS$14:$AS$21, "Not found", 0),"Rl",_xlfn.XLOOKUP(E70&amp;"|"&amp;B70,
        Calculate_cap_emi_sens!$I$14:$I$21&amp;"|"&amp;Calculate_cap_emi_sens!$L$14:$L$21,
        Calculate_cap_emi_sens!$AT$14:$AT$21, "Not found", 0),"HP",_xlfn.XLOOKUP(E70&amp;"|"&amp;B70,
        Calculate_cap_emi_sens!$I$14:$I$21&amp;"|"&amp;Calculate_cap_emi_sens!$L$14:$L$21,
        Calculate_cap_emi_sens!$AR$14:$AR$21, "Not found", 0),"HPl",_xlfn.XLOOKUP(E70&amp;"|"&amp;B70,
        Calculate_cap_emi_sens!$I$14:$I$21&amp;"|"&amp;Calculate_cap_emi_sens!$L$14:$L$21,
        Calculate_cap_emi_sens!$AU$14:$AU$21, "Not found", 0),"Missing")</f>
        <v>78.161409059999983</v>
      </c>
      <c r="S70" s="5" cm="1">
        <f t="array" ref="S70">_xlfn.SWITCH(F70,"R",_xlfn.XLOOKUP(E70&amp;"|"&amp;B70,
        Calculate_cap_emi_sens!$I$14:$I$21&amp;"|"&amp;Calculate_cap_emi_sens!$L$14:$L$21,
        Calculate_cap_emi_sens!$AX$14:$AX$21, "Not found", 0),"Rb",_xlfn.XLOOKUP(E70&amp;"|"&amp;B70,
        Calculate_cap_emi_sens!$I$14:$I$21&amp;"|"&amp;Calculate_cap_emi_sens!$L$14:$L$21,
        Calculate_cap_emi_sens!$AZ$14:$AZ$21, "Not found", 0),"Rl",_xlfn.XLOOKUP(E70&amp;"|"&amp;B70,
        Calculate_cap_emi_sens!$I$14:$I$21&amp;"|"&amp;Calculate_cap_emi_sens!$L$14:$L$21,
        Calculate_cap_emi_sens!$BA$14:$BA$21, "Not found", 0),"HP",_xlfn.XLOOKUP(E70&amp;"|"&amp;B70,
        Calculate_cap_emi_sens!$I$14:$I$21&amp;"|"&amp;Calculate_cap_emi_sens!$L$14:$L$21,
        Calculate_cap_emi_sens!$AY$14:$AY$21, "Not found", 0),"HPl",_xlfn.XLOOKUP(E70&amp;"|"&amp;B70,
        Calculate_cap_emi_sens!$I$14:$I$21&amp;"|"&amp;Calculate_cap_emi_sens!$L$14:$L$21,
        Calculate_cap_emi_sens!$BB$14:$BB$21, "Not found", 0),"Missing")</f>
        <v>80.752861014707847</v>
      </c>
      <c r="T70" s="5" cm="1">
        <f t="array" ref="T70">_xlfn.SWITCH(F70,"R",_xlfn.XLOOKUP(E70&amp;"|"&amp;B70,
        Calculate_cap_emi_sens!$I$14:$I$21&amp;"|"&amp;Calculate_cap_emi_sens!$L$14:$L$21,
        Calculate_cap_emi_sens!$BE$14:$BE$21, "Not found", 0),"Rb",_xlfn.XLOOKUP(E70&amp;"|"&amp;B70,
        Calculate_cap_emi_sens!$I$14:$I$21&amp;"|"&amp;Calculate_cap_emi_sens!$L$14:$L$21,
        Calculate_cap_emi_sens!$BG$14:$BG$21, "Not found", 0),"Rl",_xlfn.XLOOKUP(E70&amp;"|"&amp;B70,
        Calculate_cap_emi_sens!$I$14:$I$21&amp;"|"&amp;Calculate_cap_emi_sens!$L$14:$L$21,
        Calculate_cap_emi_sens!$BH$14:$BH$21, "Not found", 0),"HP",_xlfn.XLOOKUP(E70&amp;"|"&amp;B70,
        Calculate_cap_emi_sens!$I$14:$I$21&amp;"|"&amp;Calculate_cap_emi_sens!$L$14:$L$21,
        Calculate_cap_emi_sens!$BF$14:$BF$21, "Not found", 0),"HPl",_xlfn.XLOOKUP(E70&amp;"|"&amp;B70,
        Calculate_cap_emi_sens!$I$14:$I$21&amp;"|"&amp;Calculate_cap_emi_sens!$L$14:$L$21,
        Calculate_cap_emi_sens!$BI$14:$BI$21, "Not found", 0),"Missing")</f>
        <v>267.0102435959123</v>
      </c>
      <c r="U70" s="5" cm="1">
        <f t="array" ref="U70">_xlfn.SWITCH(F70,"R",_xlfn.XLOOKUP(E70&amp;"|"&amp;B70,
        Calculate_cap_emi_sens!$I$14:$I$21&amp;"|"&amp;Calculate_cap_emi_sens!$L$14:$L$21,
        Calculate_cap_emi_sens!$AX$14:$AX$21, "Not found", 0),"Rb",_xlfn.XLOOKUP(E70&amp;"|"&amp;B70,
        Calculate_cap_emi_sens!$I$14:$I$21&amp;"|"&amp;Calculate_cap_emi_sens!$L$14:$L$21,
        Calculate_cap_emi_sens!$AZ$14:$AZ$21, "Not found", 0),"Rl",_xlfn.XLOOKUP(E70&amp;"|"&amp;B70,
        Calculate_cap_emi_sens!$I$14:$I$21&amp;"|"&amp;Calculate_cap_emi_sens!$L$14:$L$21,
        Calculate_cap_emi_sens!$BA$14:$BA$21, "Not found", 0),"HP",_xlfn.XLOOKUP(E70&amp;"|"&amp;B70,
        Calculate_cap_emi_sens!$I$14:$I$21&amp;"|"&amp;Calculate_cap_emi_sens!$L$14:$L$21,
        Calculate_cap_emi_sens!$AY$14:$AY$21, "Not found", 0),"HPl",_xlfn.XLOOKUP(E70&amp;"|"&amp;B70,
        Calculate_cap_emi_sens!$I$14:$I$21&amp;"|"&amp;Calculate_cap_emi_sens!$L$14:$L$21,
        Calculate_cap_emi_sens!$BB$14:$BB$21, "Not found", 0),"Missing")</f>
        <v>80.752861014707847</v>
      </c>
      <c r="V70" s="5" cm="1">
        <f t="array" ref="V70">_xlfn.SWITCH(F70,"R",_xlfn.XLOOKUP(E70&amp;"|"&amp;B70,
        Calculate_cap_emi_sens!$I$14:$I$21&amp;"|"&amp;Calculate_cap_emi_sens!$L$14:$L$21,
        Calculate_cap_emi_sens!$BE$14:$BE$21, "Not found", 0),"Rb",_xlfn.XLOOKUP(E70&amp;"|"&amp;B70,
        Calculate_cap_emi_sens!$I$14:$I$21&amp;"|"&amp;Calculate_cap_emi_sens!$L$14:$L$21,
        Calculate_cap_emi_sens!$BG$14:$BG$21, "Not found", 0),"Rl",_xlfn.XLOOKUP(E70&amp;"|"&amp;B70,
        Calculate_cap_emi_sens!$I$14:$I$21&amp;"|"&amp;Calculate_cap_emi_sens!$L$14:$L$21,
        Calculate_cap_emi_sens!$BH$14:$BH$21, "Not found", 0),"HP",_xlfn.XLOOKUP(E70&amp;"|"&amp;B70,
        Calculate_cap_emi_sens!$I$14:$I$21&amp;"|"&amp;Calculate_cap_emi_sens!$L$14:$L$21,
        Calculate_cap_emi_sens!$BF$14:$BF$21, "Not found", 0),"HPl",_xlfn.XLOOKUP(E70&amp;"|"&amp;B70,
        Calculate_cap_emi_sens!$I$14:$I$21&amp;"|"&amp;Calculate_cap_emi_sens!$L$14:$L$21,
        Calculate_cap_emi_sens!$BI$14:$BI$21, "Not found", 0),"Missing")</f>
        <v>267.0102435959123</v>
      </c>
    </row>
    <row r="71" spans="1:22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Calculate_cap_emi_sens!$I$14:$I$21&amp;"|"&amp;Calculate_cap_emi_sens!$L$14:$L$21,
        Calculate_cap_emi_sens!$X$14:$X$21, "Not found", 0),"HPl",_xlfn.XLOOKUP(E71&amp;"|"&amp;B71,
        Calculate_cap_emi_sens!$I$14:$I$21&amp;"|"&amp;Calculate_cap_emi_sens!$L$14:$L$21,
        Calculate_cap_emi_sens!$AA$14:$AA$21,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Calculate_cap_emi_sens!$I$14:$I$21&amp;"|"&amp;Calculate_cap_emi_sens!$L$14:$L$21,
        Calculate_cap_emi_sens!$AC$14:$AC$21, "Not found", 0),"Rb",_xlfn.XLOOKUP(E71&amp;"|"&amp;B71,
        Calculate_cap_emi_sens!$I$14:$I$21&amp;"|"&amp;Calculate_cap_emi_sens!$L$14:$L$21,
        Calculate_cap_emi_sens!$AE$14:$AE$21, "Not found", 0),"Rl",_xlfn.XLOOKUP(E71&amp;"|"&amp;B71,
        Calculate_cap_emi_sens!$I$14:$I$21&amp;"|"&amp;Calculate_cap_emi_sens!$L$14:$L$21,
        Calculate_cap_emi_sens!$AF$14:$AF$21, "Not found", 0),"HP",_xlfn.XLOOKUP(E71&amp;"|"&amp;B71,
        Calculate_cap_emi_sens!$I$14:$I$21&amp;"|"&amp;Calculate_cap_emi_sens!$L$14:$L$21,
        Calculate_cap_emi_sens!$AD$14:$AD$21, "Not found", 0),"HPl",_xlfn.XLOOKUP(E71&amp;"|"&amp;B71,
        Calculate_cap_emi_sens!$I$14:$I$21&amp;"|"&amp;Calculate_cap_emi_sens!$L$14:$L$21,
        Calculate_cap_emi_sens!$AG$14:$AG$21,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Calculate_cap_emi_sens!$I$14:$I$21&amp;"|"&amp;Calculate_cap_emi_sens!$L$14:$L$21,
        Calculate_cap_emi_sens!$AJ$14:$AJ$21, "Not found", 0),"Rb",_xlfn.XLOOKUP(E71&amp;"|"&amp;B71,
        Calculate_cap_emi_sens!$I$14:$I$21&amp;"|"&amp;Calculate_cap_emi_sens!$L$14:$L$21,
        Calculate_cap_emi_sens!$AL$14:$AL$21, "Not found", 0),"Rl",_xlfn.XLOOKUP(E71&amp;"|"&amp;B71,
        Calculate_cap_emi_sens!$I$14:$I$21&amp;"|"&amp;Calculate_cap_emi_sens!$L$14:$L$21,
        Calculate_cap_emi_sens!$AM$14:$AM$21, "Not found", 0),"HP",_xlfn.XLOOKUP(E71&amp;"|"&amp;B71,
        Calculate_cap_emi_sens!$I$14:$I$21&amp;"|"&amp;Calculate_cap_emi_sens!$L$14:$L$21,
        Calculate_cap_emi_sens!$AK$14:$AK$21, "Not found", 0),"HPl",_xlfn.XLOOKUP(E71&amp;"|"&amp;B71,
        Calculate_cap_emi_sens!$I$14:$I$21&amp;"|"&amp;Calculate_cap_emi_sens!$L$14:$L$21,
        Calculate_cap_emi_sens!$AN$14:$AN$21, "Not found", 0),"Missing")</f>
        <v>22.531253727759392</v>
      </c>
      <c r="R71" s="5" cm="1">
        <f t="array" ref="R71">_xlfn.SWITCH(F71,"R",_xlfn.XLOOKUP(E71&amp;"|"&amp;B71,
        Calculate_cap_emi_sens!$I$14:$I$21&amp;"|"&amp;Calculate_cap_emi_sens!$L$14:$L$21,
        Calculate_cap_emi_sens!$AQ$14:$AQ$21, "Not found", 0),"Rb",_xlfn.XLOOKUP(E71&amp;"|"&amp;B71,
        Calculate_cap_emi_sens!$I$14:$I$21&amp;"|"&amp;Calculate_cap_emi_sens!$L$14:$L$21,
        Calculate_cap_emi_sens!$AS$14:$AS$21, "Not found", 0),"Rl",_xlfn.XLOOKUP(E71&amp;"|"&amp;B71,
        Calculate_cap_emi_sens!$I$14:$I$21&amp;"|"&amp;Calculate_cap_emi_sens!$L$14:$L$21,
        Calculate_cap_emi_sens!$AT$14:$AT$21, "Not found", 0),"HP",_xlfn.XLOOKUP(E71&amp;"|"&amp;B71,
        Calculate_cap_emi_sens!$I$14:$I$21&amp;"|"&amp;Calculate_cap_emi_sens!$L$14:$L$21,
        Calculate_cap_emi_sens!$AR$14:$AR$21, "Not found", 0),"HPl",_xlfn.XLOOKUP(E71&amp;"|"&amp;B71,
        Calculate_cap_emi_sens!$I$14:$I$21&amp;"|"&amp;Calculate_cap_emi_sens!$L$14:$L$21,
        Calculate_cap_emi_sens!$AU$14:$AU$21, "Not found", 0),"Missing")</f>
        <v>78.161409059999983</v>
      </c>
      <c r="S71" s="5" cm="1">
        <f t="array" ref="S71">_xlfn.SWITCH(F71,"R",_xlfn.XLOOKUP(E71&amp;"|"&amp;B71,
        Calculate_cap_emi_sens!$I$14:$I$21&amp;"|"&amp;Calculate_cap_emi_sens!$L$14:$L$21,
        Calculate_cap_emi_sens!$AX$14:$AX$21, "Not found", 0),"Rb",_xlfn.XLOOKUP(E71&amp;"|"&amp;B71,
        Calculate_cap_emi_sens!$I$14:$I$21&amp;"|"&amp;Calculate_cap_emi_sens!$L$14:$L$21,
        Calculate_cap_emi_sens!$AZ$14:$AZ$21, "Not found", 0),"Rl",_xlfn.XLOOKUP(E71&amp;"|"&amp;B71,
        Calculate_cap_emi_sens!$I$14:$I$21&amp;"|"&amp;Calculate_cap_emi_sens!$L$14:$L$21,
        Calculate_cap_emi_sens!$BA$14:$BA$21, "Not found", 0),"HP",_xlfn.XLOOKUP(E71&amp;"|"&amp;B71,
        Calculate_cap_emi_sens!$I$14:$I$21&amp;"|"&amp;Calculate_cap_emi_sens!$L$14:$L$21,
        Calculate_cap_emi_sens!$AY$14:$AY$21, "Not found", 0),"HPl",_xlfn.XLOOKUP(E71&amp;"|"&amp;B71,
        Calculate_cap_emi_sens!$I$14:$I$21&amp;"|"&amp;Calculate_cap_emi_sens!$L$14:$L$21,
        Calculate_cap_emi_sens!$BB$14:$BB$21, "Not found", 0),"Missing")</f>
        <v>80.752861014707847</v>
      </c>
      <c r="T71" s="5" cm="1">
        <f t="array" ref="T71">_xlfn.SWITCH(F71,"R",_xlfn.XLOOKUP(E71&amp;"|"&amp;B71,
        Calculate_cap_emi_sens!$I$14:$I$21&amp;"|"&amp;Calculate_cap_emi_sens!$L$14:$L$21,
        Calculate_cap_emi_sens!$BE$14:$BE$21, "Not found", 0),"Rb",_xlfn.XLOOKUP(E71&amp;"|"&amp;B71,
        Calculate_cap_emi_sens!$I$14:$I$21&amp;"|"&amp;Calculate_cap_emi_sens!$L$14:$L$21,
        Calculate_cap_emi_sens!$BG$14:$BG$21, "Not found", 0),"Rl",_xlfn.XLOOKUP(E71&amp;"|"&amp;B71,
        Calculate_cap_emi_sens!$I$14:$I$21&amp;"|"&amp;Calculate_cap_emi_sens!$L$14:$L$21,
        Calculate_cap_emi_sens!$BH$14:$BH$21, "Not found", 0),"HP",_xlfn.XLOOKUP(E71&amp;"|"&amp;B71,
        Calculate_cap_emi_sens!$I$14:$I$21&amp;"|"&amp;Calculate_cap_emi_sens!$L$14:$L$21,
        Calculate_cap_emi_sens!$BF$14:$BF$21, "Not found", 0),"HPl",_xlfn.XLOOKUP(E71&amp;"|"&amp;B71,
        Calculate_cap_emi_sens!$I$14:$I$21&amp;"|"&amp;Calculate_cap_emi_sens!$L$14:$L$21,
        Calculate_cap_emi_sens!$BI$14:$BI$21, "Not found", 0),"Missing")</f>
        <v>267.0102435959123</v>
      </c>
      <c r="U71" s="5" cm="1">
        <f t="array" ref="U71">_xlfn.SWITCH(F71,"R",_xlfn.XLOOKUP(E71&amp;"|"&amp;B71,
        Calculate_cap_emi_sens!$I$14:$I$21&amp;"|"&amp;Calculate_cap_emi_sens!$L$14:$L$21,
        Calculate_cap_emi_sens!$AX$14:$AX$21, "Not found", 0),"Rb",_xlfn.XLOOKUP(E71&amp;"|"&amp;B71,
        Calculate_cap_emi_sens!$I$14:$I$21&amp;"|"&amp;Calculate_cap_emi_sens!$L$14:$L$21,
        Calculate_cap_emi_sens!$AZ$14:$AZ$21, "Not found", 0),"Rl",_xlfn.XLOOKUP(E71&amp;"|"&amp;B71,
        Calculate_cap_emi_sens!$I$14:$I$21&amp;"|"&amp;Calculate_cap_emi_sens!$L$14:$L$21,
        Calculate_cap_emi_sens!$BA$14:$BA$21, "Not found", 0),"HP",_xlfn.XLOOKUP(E71&amp;"|"&amp;B71,
        Calculate_cap_emi_sens!$I$14:$I$21&amp;"|"&amp;Calculate_cap_emi_sens!$L$14:$L$21,
        Calculate_cap_emi_sens!$AY$14:$AY$21, "Not found", 0),"HPl",_xlfn.XLOOKUP(E71&amp;"|"&amp;B71,
        Calculate_cap_emi_sens!$I$14:$I$21&amp;"|"&amp;Calculate_cap_emi_sens!$L$14:$L$21,
        Calculate_cap_emi_sens!$BB$14:$BB$21, "Not found", 0),"Missing")</f>
        <v>80.752861014707847</v>
      </c>
      <c r="V71" s="5" cm="1">
        <f t="array" ref="V71">_xlfn.SWITCH(F71,"R",_xlfn.XLOOKUP(E71&amp;"|"&amp;B71,
        Calculate_cap_emi_sens!$I$14:$I$21&amp;"|"&amp;Calculate_cap_emi_sens!$L$14:$L$21,
        Calculate_cap_emi_sens!$BE$14:$BE$21, "Not found", 0),"Rb",_xlfn.XLOOKUP(E71&amp;"|"&amp;B71,
        Calculate_cap_emi_sens!$I$14:$I$21&amp;"|"&amp;Calculate_cap_emi_sens!$L$14:$L$21,
        Calculate_cap_emi_sens!$BG$14:$BG$21, "Not found", 0),"Rl",_xlfn.XLOOKUP(E71&amp;"|"&amp;B71,
        Calculate_cap_emi_sens!$I$14:$I$21&amp;"|"&amp;Calculate_cap_emi_sens!$L$14:$L$21,
        Calculate_cap_emi_sens!$BH$14:$BH$21, "Not found", 0),"HP",_xlfn.XLOOKUP(E71&amp;"|"&amp;B71,
        Calculate_cap_emi_sens!$I$14:$I$21&amp;"|"&amp;Calculate_cap_emi_sens!$L$14:$L$21,
        Calculate_cap_emi_sens!$BF$14:$BF$21, "Not found", 0),"HPl",_xlfn.XLOOKUP(E71&amp;"|"&amp;B71,
        Calculate_cap_emi_sens!$I$14:$I$21&amp;"|"&amp;Calculate_cap_emi_sens!$L$14:$L$21,
        Calculate_cap_emi_sens!$BI$14:$BI$21, "Not found", 0),"Missing")</f>
        <v>267.0102435959123</v>
      </c>
    </row>
    <row r="72" spans="1:22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Calculate_cap_emi_sens!$I$14:$I$21&amp;"|"&amp;Calculate_cap_emi_sens!$L$14:$L$21,
        Calculate_cap_emi_sens!$X$14:$X$21, "Not found", 0),"HPl",_xlfn.XLOOKUP(E72&amp;"|"&amp;B72,
        Calculate_cap_emi_sens!$I$14:$I$21&amp;"|"&amp;Calculate_cap_emi_sens!$L$14:$L$21,
        Calculate_cap_emi_sens!$AA$14:$AA$21,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Calculate_cap_emi_sens!$I$14:$I$21&amp;"|"&amp;Calculate_cap_emi_sens!$L$14:$L$21,
        Calculate_cap_emi_sens!$AC$14:$AC$21, "Not found", 0),"Rb",_xlfn.XLOOKUP(E72&amp;"|"&amp;B72,
        Calculate_cap_emi_sens!$I$14:$I$21&amp;"|"&amp;Calculate_cap_emi_sens!$L$14:$L$21,
        Calculate_cap_emi_sens!$AE$14:$AE$21, "Not found", 0),"Rl",_xlfn.XLOOKUP(E72&amp;"|"&amp;B72,
        Calculate_cap_emi_sens!$I$14:$I$21&amp;"|"&amp;Calculate_cap_emi_sens!$L$14:$L$21,
        Calculate_cap_emi_sens!$AF$14:$AF$21, "Not found", 0),"HP",_xlfn.XLOOKUP(E72&amp;"|"&amp;B72,
        Calculate_cap_emi_sens!$I$14:$I$21&amp;"|"&amp;Calculate_cap_emi_sens!$L$14:$L$21,
        Calculate_cap_emi_sens!$AD$14:$AD$21, "Not found", 0),"HPl",_xlfn.XLOOKUP(E72&amp;"|"&amp;B72,
        Calculate_cap_emi_sens!$I$14:$I$21&amp;"|"&amp;Calculate_cap_emi_sens!$L$14:$L$21,
        Calculate_cap_emi_sens!$AG$14:$AG$21,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Calculate_cap_emi_sens!$I$14:$I$21&amp;"|"&amp;Calculate_cap_emi_sens!$L$14:$L$21,
        Calculate_cap_emi_sens!$AJ$14:$AJ$21, "Not found", 0),"Rb",_xlfn.XLOOKUP(E72&amp;"|"&amp;B72,
        Calculate_cap_emi_sens!$I$14:$I$21&amp;"|"&amp;Calculate_cap_emi_sens!$L$14:$L$21,
        Calculate_cap_emi_sens!$AL$14:$AL$21, "Not found", 0),"Rl",_xlfn.XLOOKUP(E72&amp;"|"&amp;B72,
        Calculate_cap_emi_sens!$I$14:$I$21&amp;"|"&amp;Calculate_cap_emi_sens!$L$14:$L$21,
        Calculate_cap_emi_sens!$AM$14:$AM$21, "Not found", 0),"HP",_xlfn.XLOOKUP(E72&amp;"|"&amp;B72,
        Calculate_cap_emi_sens!$I$14:$I$21&amp;"|"&amp;Calculate_cap_emi_sens!$L$14:$L$21,
        Calculate_cap_emi_sens!$AK$14:$AK$21, "Not found", 0),"HPl",_xlfn.XLOOKUP(E72&amp;"|"&amp;B72,
        Calculate_cap_emi_sens!$I$14:$I$21&amp;"|"&amp;Calculate_cap_emi_sens!$L$14:$L$21,
        Calculate_cap_emi_sens!$AN$14:$AN$21, "Not found", 0),"Missing")</f>
        <v>16.691702123097468</v>
      </c>
      <c r="R72" s="5" cm="1">
        <f t="array" ref="R72">_xlfn.SWITCH(F72,"R",_xlfn.XLOOKUP(E72&amp;"|"&amp;B72,
        Calculate_cap_emi_sens!$I$14:$I$21&amp;"|"&amp;Calculate_cap_emi_sens!$L$14:$L$21,
        Calculate_cap_emi_sens!$AQ$14:$AQ$21, "Not found", 0),"Rb",_xlfn.XLOOKUP(E72&amp;"|"&amp;B72,
        Calculate_cap_emi_sens!$I$14:$I$21&amp;"|"&amp;Calculate_cap_emi_sens!$L$14:$L$21,
        Calculate_cap_emi_sens!$AS$14:$AS$21, "Not found", 0),"Rl",_xlfn.XLOOKUP(E72&amp;"|"&amp;B72,
        Calculate_cap_emi_sens!$I$14:$I$21&amp;"|"&amp;Calculate_cap_emi_sens!$L$14:$L$21,
        Calculate_cap_emi_sens!$AT$14:$AT$21, "Not found", 0),"HP",_xlfn.XLOOKUP(E72&amp;"|"&amp;B72,
        Calculate_cap_emi_sens!$I$14:$I$21&amp;"|"&amp;Calculate_cap_emi_sens!$L$14:$L$21,
        Calculate_cap_emi_sens!$AR$14:$AR$21, "Not found", 0),"HPl",_xlfn.XLOOKUP(E72&amp;"|"&amp;B72,
        Calculate_cap_emi_sens!$I$14:$I$21&amp;"|"&amp;Calculate_cap_emi_sens!$L$14:$L$21,
        Calculate_cap_emi_sens!$AU$14:$AU$21, "Not found", 0),"Missing")</f>
        <v>44.564950203529413</v>
      </c>
      <c r="S72" s="5" cm="1">
        <f t="array" ref="S72">_xlfn.SWITCH(F72,"R",_xlfn.XLOOKUP(E72&amp;"|"&amp;B72,
        Calculate_cap_emi_sens!$I$14:$I$21&amp;"|"&amp;Calculate_cap_emi_sens!$L$14:$L$21,
        Calculate_cap_emi_sens!$AX$14:$AX$21, "Not found", 0),"Rb",_xlfn.XLOOKUP(E72&amp;"|"&amp;B72,
        Calculate_cap_emi_sens!$I$14:$I$21&amp;"|"&amp;Calculate_cap_emi_sens!$L$14:$L$21,
        Calculate_cap_emi_sens!$AZ$14:$AZ$21, "Not found", 0),"Rl",_xlfn.XLOOKUP(E72&amp;"|"&amp;B72,
        Calculate_cap_emi_sens!$I$14:$I$21&amp;"|"&amp;Calculate_cap_emi_sens!$L$14:$L$21,
        Calculate_cap_emi_sens!$BA$14:$BA$21, "Not found", 0),"HP",_xlfn.XLOOKUP(E72&amp;"|"&amp;B72,
        Calculate_cap_emi_sens!$I$14:$I$21&amp;"|"&amp;Calculate_cap_emi_sens!$L$14:$L$21,
        Calculate_cap_emi_sens!$AY$14:$AY$21, "Not found", 0),"HPl",_xlfn.XLOOKUP(E72&amp;"|"&amp;B72,
        Calculate_cap_emi_sens!$I$14:$I$21&amp;"|"&amp;Calculate_cap_emi_sens!$L$14:$L$21,
        Calculate_cap_emi_sens!$BB$14:$BB$21, "Not found", 0),"Missing")</f>
        <v>65.829972519009615</v>
      </c>
      <c r="T72" s="5" cm="1">
        <f t="array" ref="T72">_xlfn.SWITCH(F72,"R",_xlfn.XLOOKUP(E72&amp;"|"&amp;B72,
        Calculate_cap_emi_sens!$I$14:$I$21&amp;"|"&amp;Calculate_cap_emi_sens!$L$14:$L$21,
        Calculate_cap_emi_sens!$BE$14:$BE$21, "Not found", 0),"Rb",_xlfn.XLOOKUP(E72&amp;"|"&amp;B72,
        Calculate_cap_emi_sens!$I$14:$I$21&amp;"|"&amp;Calculate_cap_emi_sens!$L$14:$L$21,
        Calculate_cap_emi_sens!$BG$14:$BG$21, "Not found", 0),"Rl",_xlfn.XLOOKUP(E72&amp;"|"&amp;B72,
        Calculate_cap_emi_sens!$I$14:$I$21&amp;"|"&amp;Calculate_cap_emi_sens!$L$14:$L$21,
        Calculate_cap_emi_sens!$BH$14:$BH$21, "Not found", 0),"HP",_xlfn.XLOOKUP(E72&amp;"|"&amp;B72,
        Calculate_cap_emi_sens!$I$14:$I$21&amp;"|"&amp;Calculate_cap_emi_sens!$L$14:$L$21,
        Calculate_cap_emi_sens!$BF$14:$BF$21, "Not found", 0),"HPl",_xlfn.XLOOKUP(E72&amp;"|"&amp;B72,
        Calculate_cap_emi_sens!$I$14:$I$21&amp;"|"&amp;Calculate_cap_emi_sens!$L$14:$L$21,
        Calculate_cap_emi_sens!$BI$14:$BI$21, "Not found", 0),"Missing")</f>
        <v>274.89438443116785</v>
      </c>
      <c r="U72" s="5" cm="1">
        <f t="array" ref="U72">_xlfn.SWITCH(F72,"R",_xlfn.XLOOKUP(E72&amp;"|"&amp;B72,
        Calculate_cap_emi_sens!$I$14:$I$21&amp;"|"&amp;Calculate_cap_emi_sens!$L$14:$L$21,
        Calculate_cap_emi_sens!$AX$14:$AX$21, "Not found", 0),"Rb",_xlfn.XLOOKUP(E72&amp;"|"&amp;B72,
        Calculate_cap_emi_sens!$I$14:$I$21&amp;"|"&amp;Calculate_cap_emi_sens!$L$14:$L$21,
        Calculate_cap_emi_sens!$AZ$14:$AZ$21, "Not found", 0),"Rl",_xlfn.XLOOKUP(E72&amp;"|"&amp;B72,
        Calculate_cap_emi_sens!$I$14:$I$21&amp;"|"&amp;Calculate_cap_emi_sens!$L$14:$L$21,
        Calculate_cap_emi_sens!$BA$14:$BA$21, "Not found", 0),"HP",_xlfn.XLOOKUP(E72&amp;"|"&amp;B72,
        Calculate_cap_emi_sens!$I$14:$I$21&amp;"|"&amp;Calculate_cap_emi_sens!$L$14:$L$21,
        Calculate_cap_emi_sens!$AY$14:$AY$21, "Not found", 0),"HPl",_xlfn.XLOOKUP(E72&amp;"|"&amp;B72,
        Calculate_cap_emi_sens!$I$14:$I$21&amp;"|"&amp;Calculate_cap_emi_sens!$L$14:$L$21,
        Calculate_cap_emi_sens!$BB$14:$BB$21, "Not found", 0),"Missing")</f>
        <v>65.829972519009615</v>
      </c>
      <c r="V72" s="5" cm="1">
        <f t="array" ref="V72">_xlfn.SWITCH(F72,"R",_xlfn.XLOOKUP(E72&amp;"|"&amp;B72,
        Calculate_cap_emi_sens!$I$14:$I$21&amp;"|"&amp;Calculate_cap_emi_sens!$L$14:$L$21,
        Calculate_cap_emi_sens!$BE$14:$BE$21, "Not found", 0),"Rb",_xlfn.XLOOKUP(E72&amp;"|"&amp;B72,
        Calculate_cap_emi_sens!$I$14:$I$21&amp;"|"&amp;Calculate_cap_emi_sens!$L$14:$L$21,
        Calculate_cap_emi_sens!$BG$14:$BG$21, "Not found", 0),"Rl",_xlfn.XLOOKUP(E72&amp;"|"&amp;B72,
        Calculate_cap_emi_sens!$I$14:$I$21&amp;"|"&amp;Calculate_cap_emi_sens!$L$14:$L$21,
        Calculate_cap_emi_sens!$BH$14:$BH$21, "Not found", 0),"HP",_xlfn.XLOOKUP(E72&amp;"|"&amp;B72,
        Calculate_cap_emi_sens!$I$14:$I$21&amp;"|"&amp;Calculate_cap_emi_sens!$L$14:$L$21,
        Calculate_cap_emi_sens!$BF$14:$BF$21, "Not found", 0),"HPl",_xlfn.XLOOKUP(E72&amp;"|"&amp;B72,
        Calculate_cap_emi_sens!$I$14:$I$21&amp;"|"&amp;Calculate_cap_emi_sens!$L$14:$L$21,
        Calculate_cap_emi_sens!$BI$14:$BI$21, "Not found", 0),"Missing")</f>
        <v>274.89438443116785</v>
      </c>
    </row>
    <row r="73" spans="1:22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Calculate_cap_emi_sens!$I$14:$I$21&amp;"|"&amp;Calculate_cap_emi_sens!$L$14:$L$21,
        Calculate_cap_emi_sens!$X$14:$X$21, "Not found", 0),"HPl",_xlfn.XLOOKUP(E73&amp;"|"&amp;B73,
        Calculate_cap_emi_sens!$I$14:$I$21&amp;"|"&amp;Calculate_cap_emi_sens!$L$14:$L$21,
        Calculate_cap_emi_sens!$AA$14:$AA$21,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Calculate_cap_emi_sens!$I$14:$I$21&amp;"|"&amp;Calculate_cap_emi_sens!$L$14:$L$21,
        Calculate_cap_emi_sens!$AC$14:$AC$21, "Not found", 0),"Rb",_xlfn.XLOOKUP(E73&amp;"|"&amp;B73,
        Calculate_cap_emi_sens!$I$14:$I$21&amp;"|"&amp;Calculate_cap_emi_sens!$L$14:$L$21,
        Calculate_cap_emi_sens!$AE$14:$AE$21, "Not found", 0),"Rl",_xlfn.XLOOKUP(E73&amp;"|"&amp;B73,
        Calculate_cap_emi_sens!$I$14:$I$21&amp;"|"&amp;Calculate_cap_emi_sens!$L$14:$L$21,
        Calculate_cap_emi_sens!$AF$14:$AF$21, "Not found", 0),"HP",_xlfn.XLOOKUP(E73&amp;"|"&amp;B73,
        Calculate_cap_emi_sens!$I$14:$I$21&amp;"|"&amp;Calculate_cap_emi_sens!$L$14:$L$21,
        Calculate_cap_emi_sens!$AD$14:$AD$21, "Not found", 0),"HPl",_xlfn.XLOOKUP(E73&amp;"|"&amp;B73,
        Calculate_cap_emi_sens!$I$14:$I$21&amp;"|"&amp;Calculate_cap_emi_sens!$L$14:$L$21,
        Calculate_cap_emi_sens!$AG$14:$AG$21,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Calculate_cap_emi_sens!$I$14:$I$21&amp;"|"&amp;Calculate_cap_emi_sens!$L$14:$L$21,
        Calculate_cap_emi_sens!$AJ$14:$AJ$21, "Not found", 0),"Rb",_xlfn.XLOOKUP(E73&amp;"|"&amp;B73,
        Calculate_cap_emi_sens!$I$14:$I$21&amp;"|"&amp;Calculate_cap_emi_sens!$L$14:$L$21,
        Calculate_cap_emi_sens!$AL$14:$AL$21, "Not found", 0),"Rl",_xlfn.XLOOKUP(E73&amp;"|"&amp;B73,
        Calculate_cap_emi_sens!$I$14:$I$21&amp;"|"&amp;Calculate_cap_emi_sens!$L$14:$L$21,
        Calculate_cap_emi_sens!$AM$14:$AM$21, "Not found", 0),"HP",_xlfn.XLOOKUP(E73&amp;"|"&amp;B73,
        Calculate_cap_emi_sens!$I$14:$I$21&amp;"|"&amp;Calculate_cap_emi_sens!$L$14:$L$21,
        Calculate_cap_emi_sens!$AK$14:$AK$21, "Not found", 0),"HPl",_xlfn.XLOOKUP(E73&amp;"|"&amp;B73,
        Calculate_cap_emi_sens!$I$14:$I$21&amp;"|"&amp;Calculate_cap_emi_sens!$L$14:$L$21,
        Calculate_cap_emi_sens!$AN$14:$AN$21, "Not found", 0),"Missing")</f>
        <v>16.691702123097468</v>
      </c>
      <c r="R73" s="5" cm="1">
        <f t="array" ref="R73">_xlfn.SWITCH(F73,"R",_xlfn.XLOOKUP(E73&amp;"|"&amp;B73,
        Calculate_cap_emi_sens!$I$14:$I$21&amp;"|"&amp;Calculate_cap_emi_sens!$L$14:$L$21,
        Calculate_cap_emi_sens!$AQ$14:$AQ$21, "Not found", 0),"Rb",_xlfn.XLOOKUP(E73&amp;"|"&amp;B73,
        Calculate_cap_emi_sens!$I$14:$I$21&amp;"|"&amp;Calculate_cap_emi_sens!$L$14:$L$21,
        Calculate_cap_emi_sens!$AS$14:$AS$21, "Not found", 0),"Rl",_xlfn.XLOOKUP(E73&amp;"|"&amp;B73,
        Calculate_cap_emi_sens!$I$14:$I$21&amp;"|"&amp;Calculate_cap_emi_sens!$L$14:$L$21,
        Calculate_cap_emi_sens!$AT$14:$AT$21, "Not found", 0),"HP",_xlfn.XLOOKUP(E73&amp;"|"&amp;B73,
        Calculate_cap_emi_sens!$I$14:$I$21&amp;"|"&amp;Calculate_cap_emi_sens!$L$14:$L$21,
        Calculate_cap_emi_sens!$AR$14:$AR$21, "Not found", 0),"HPl",_xlfn.XLOOKUP(E73&amp;"|"&amp;B73,
        Calculate_cap_emi_sens!$I$14:$I$21&amp;"|"&amp;Calculate_cap_emi_sens!$L$14:$L$21,
        Calculate_cap_emi_sens!$AU$14:$AU$21, "Not found", 0),"Missing")</f>
        <v>44.564950203529413</v>
      </c>
      <c r="S73" s="5" cm="1">
        <f t="array" ref="S73">_xlfn.SWITCH(F73,"R",_xlfn.XLOOKUP(E73&amp;"|"&amp;B73,
        Calculate_cap_emi_sens!$I$14:$I$21&amp;"|"&amp;Calculate_cap_emi_sens!$L$14:$L$21,
        Calculate_cap_emi_sens!$AX$14:$AX$21, "Not found", 0),"Rb",_xlfn.XLOOKUP(E73&amp;"|"&amp;B73,
        Calculate_cap_emi_sens!$I$14:$I$21&amp;"|"&amp;Calculate_cap_emi_sens!$L$14:$L$21,
        Calculate_cap_emi_sens!$AZ$14:$AZ$21, "Not found", 0),"Rl",_xlfn.XLOOKUP(E73&amp;"|"&amp;B73,
        Calculate_cap_emi_sens!$I$14:$I$21&amp;"|"&amp;Calculate_cap_emi_sens!$L$14:$L$21,
        Calculate_cap_emi_sens!$BA$14:$BA$21, "Not found", 0),"HP",_xlfn.XLOOKUP(E73&amp;"|"&amp;B73,
        Calculate_cap_emi_sens!$I$14:$I$21&amp;"|"&amp;Calculate_cap_emi_sens!$L$14:$L$21,
        Calculate_cap_emi_sens!$AY$14:$AY$21, "Not found", 0),"HPl",_xlfn.XLOOKUP(E73&amp;"|"&amp;B73,
        Calculate_cap_emi_sens!$I$14:$I$21&amp;"|"&amp;Calculate_cap_emi_sens!$L$14:$L$21,
        Calculate_cap_emi_sens!$BB$14:$BB$21, "Not found", 0),"Missing")</f>
        <v>65.829972519009615</v>
      </c>
      <c r="T73" s="5" cm="1">
        <f t="array" ref="T73">_xlfn.SWITCH(F73,"R",_xlfn.XLOOKUP(E73&amp;"|"&amp;B73,
        Calculate_cap_emi_sens!$I$14:$I$21&amp;"|"&amp;Calculate_cap_emi_sens!$L$14:$L$21,
        Calculate_cap_emi_sens!$BE$14:$BE$21, "Not found", 0),"Rb",_xlfn.XLOOKUP(E73&amp;"|"&amp;B73,
        Calculate_cap_emi_sens!$I$14:$I$21&amp;"|"&amp;Calculate_cap_emi_sens!$L$14:$L$21,
        Calculate_cap_emi_sens!$BG$14:$BG$21, "Not found", 0),"Rl",_xlfn.XLOOKUP(E73&amp;"|"&amp;B73,
        Calculate_cap_emi_sens!$I$14:$I$21&amp;"|"&amp;Calculate_cap_emi_sens!$L$14:$L$21,
        Calculate_cap_emi_sens!$BH$14:$BH$21, "Not found", 0),"HP",_xlfn.XLOOKUP(E73&amp;"|"&amp;B73,
        Calculate_cap_emi_sens!$I$14:$I$21&amp;"|"&amp;Calculate_cap_emi_sens!$L$14:$L$21,
        Calculate_cap_emi_sens!$BF$14:$BF$21, "Not found", 0),"HPl",_xlfn.XLOOKUP(E73&amp;"|"&amp;B73,
        Calculate_cap_emi_sens!$I$14:$I$21&amp;"|"&amp;Calculate_cap_emi_sens!$L$14:$L$21,
        Calculate_cap_emi_sens!$BI$14:$BI$21, "Not found", 0),"Missing")</f>
        <v>274.89438443116785</v>
      </c>
      <c r="U73" s="5" cm="1">
        <f t="array" ref="U73">_xlfn.SWITCH(F73,"R",_xlfn.XLOOKUP(E73&amp;"|"&amp;B73,
        Calculate_cap_emi_sens!$I$14:$I$21&amp;"|"&amp;Calculate_cap_emi_sens!$L$14:$L$21,
        Calculate_cap_emi_sens!$AX$14:$AX$21, "Not found", 0),"Rb",_xlfn.XLOOKUP(E73&amp;"|"&amp;B73,
        Calculate_cap_emi_sens!$I$14:$I$21&amp;"|"&amp;Calculate_cap_emi_sens!$L$14:$L$21,
        Calculate_cap_emi_sens!$AZ$14:$AZ$21, "Not found", 0),"Rl",_xlfn.XLOOKUP(E73&amp;"|"&amp;B73,
        Calculate_cap_emi_sens!$I$14:$I$21&amp;"|"&amp;Calculate_cap_emi_sens!$L$14:$L$21,
        Calculate_cap_emi_sens!$BA$14:$BA$21, "Not found", 0),"HP",_xlfn.XLOOKUP(E73&amp;"|"&amp;B73,
        Calculate_cap_emi_sens!$I$14:$I$21&amp;"|"&amp;Calculate_cap_emi_sens!$L$14:$L$21,
        Calculate_cap_emi_sens!$AY$14:$AY$21, "Not found", 0),"HPl",_xlfn.XLOOKUP(E73&amp;"|"&amp;B73,
        Calculate_cap_emi_sens!$I$14:$I$21&amp;"|"&amp;Calculate_cap_emi_sens!$L$14:$L$21,
        Calculate_cap_emi_sens!$BB$14:$BB$21, "Not found", 0),"Missing")</f>
        <v>65.829972519009615</v>
      </c>
      <c r="V73" s="5" cm="1">
        <f t="array" ref="V73">_xlfn.SWITCH(F73,"R",_xlfn.XLOOKUP(E73&amp;"|"&amp;B73,
        Calculate_cap_emi_sens!$I$14:$I$21&amp;"|"&amp;Calculate_cap_emi_sens!$L$14:$L$21,
        Calculate_cap_emi_sens!$BE$14:$BE$21, "Not found", 0),"Rb",_xlfn.XLOOKUP(E73&amp;"|"&amp;B73,
        Calculate_cap_emi_sens!$I$14:$I$21&amp;"|"&amp;Calculate_cap_emi_sens!$L$14:$L$21,
        Calculate_cap_emi_sens!$BG$14:$BG$21, "Not found", 0),"Rl",_xlfn.XLOOKUP(E73&amp;"|"&amp;B73,
        Calculate_cap_emi_sens!$I$14:$I$21&amp;"|"&amp;Calculate_cap_emi_sens!$L$14:$L$21,
        Calculate_cap_emi_sens!$BH$14:$BH$21, "Not found", 0),"HP",_xlfn.XLOOKUP(E73&amp;"|"&amp;B73,
        Calculate_cap_emi_sens!$I$14:$I$21&amp;"|"&amp;Calculate_cap_emi_sens!$L$14:$L$21,
        Calculate_cap_emi_sens!$BF$14:$BF$21, "Not found", 0),"HPl",_xlfn.XLOOKUP(E73&amp;"|"&amp;B73,
        Calculate_cap_emi_sens!$I$14:$I$21&amp;"|"&amp;Calculate_cap_emi_sens!$L$14:$L$21,
        Calculate_cap_emi_sens!$BI$14:$BI$21, "Not found", 0),"Missing")</f>
        <v>274.89438443116785</v>
      </c>
    </row>
    <row r="74" spans="1:22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Calculate_cap_emi_sens!$I$14:$I$21&amp;"|"&amp;Calculate_cap_emi_sens!$L$14:$L$21,
        Calculate_cap_emi_sens!$X$14:$X$21, "Not found", 0),"HPl",_xlfn.XLOOKUP(E74&amp;"|"&amp;B74,
        Calculate_cap_emi_sens!$I$14:$I$21&amp;"|"&amp;Calculate_cap_emi_sens!$L$14:$L$21,
        Calculate_cap_emi_sens!$AA$14:$AA$21,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Calculate_cap_emi_sens!$I$14:$I$21&amp;"|"&amp;Calculate_cap_emi_sens!$L$14:$L$21,
        Calculate_cap_emi_sens!$AC$14:$AC$21, "Not found", 0),"Rb",_xlfn.XLOOKUP(E74&amp;"|"&amp;B74,
        Calculate_cap_emi_sens!$I$14:$I$21&amp;"|"&amp;Calculate_cap_emi_sens!$L$14:$L$21,
        Calculate_cap_emi_sens!$AE$14:$AE$21, "Not found", 0),"Rl",_xlfn.XLOOKUP(E74&amp;"|"&amp;B74,
        Calculate_cap_emi_sens!$I$14:$I$21&amp;"|"&amp;Calculate_cap_emi_sens!$L$14:$L$21,
        Calculate_cap_emi_sens!$AF$14:$AF$21, "Not found", 0),"HP",_xlfn.XLOOKUP(E74&amp;"|"&amp;B74,
        Calculate_cap_emi_sens!$I$14:$I$21&amp;"|"&amp;Calculate_cap_emi_sens!$L$14:$L$21,
        Calculate_cap_emi_sens!$AD$14:$AD$21, "Not found", 0),"HPl",_xlfn.XLOOKUP(E74&amp;"|"&amp;B74,
        Calculate_cap_emi_sens!$I$14:$I$21&amp;"|"&amp;Calculate_cap_emi_sens!$L$14:$L$21,
        Calculate_cap_emi_sens!$AG$14:$AG$21,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Calculate_cap_emi_sens!$I$14:$I$21&amp;"|"&amp;Calculate_cap_emi_sens!$L$14:$L$21,
        Calculate_cap_emi_sens!$AJ$14:$AJ$21, "Not found", 0),"Rb",_xlfn.XLOOKUP(E74&amp;"|"&amp;B74,
        Calculate_cap_emi_sens!$I$14:$I$21&amp;"|"&amp;Calculate_cap_emi_sens!$L$14:$L$21,
        Calculate_cap_emi_sens!$AL$14:$AL$21, "Not found", 0),"Rl",_xlfn.XLOOKUP(E74&amp;"|"&amp;B74,
        Calculate_cap_emi_sens!$I$14:$I$21&amp;"|"&amp;Calculate_cap_emi_sens!$L$14:$L$21,
        Calculate_cap_emi_sens!$AM$14:$AM$21, "Not found", 0),"HP",_xlfn.XLOOKUP(E74&amp;"|"&amp;B74,
        Calculate_cap_emi_sens!$I$14:$I$21&amp;"|"&amp;Calculate_cap_emi_sens!$L$14:$L$21,
        Calculate_cap_emi_sens!$AK$14:$AK$21, "Not found", 0),"HPl",_xlfn.XLOOKUP(E74&amp;"|"&amp;B74,
        Calculate_cap_emi_sens!$I$14:$I$21&amp;"|"&amp;Calculate_cap_emi_sens!$L$14:$L$21,
        Calculate_cap_emi_sens!$AN$14:$AN$21, "Not found", 0),"Missing")</f>
        <v>23.365475384690136</v>
      </c>
      <c r="R74" s="5" cm="1">
        <f t="array" ref="R74">_xlfn.SWITCH(F74,"R",_xlfn.XLOOKUP(E74&amp;"|"&amp;B74,
        Calculate_cap_emi_sens!$I$14:$I$21&amp;"|"&amp;Calculate_cap_emi_sens!$L$14:$L$21,
        Calculate_cap_emi_sens!$AQ$14:$AQ$21, "Not found", 0),"Rb",_xlfn.XLOOKUP(E74&amp;"|"&amp;B74,
        Calculate_cap_emi_sens!$I$14:$I$21&amp;"|"&amp;Calculate_cap_emi_sens!$L$14:$L$21,
        Calculate_cap_emi_sens!$AS$14:$AS$21, "Not found", 0),"Rl",_xlfn.XLOOKUP(E74&amp;"|"&amp;B74,
        Calculate_cap_emi_sens!$I$14:$I$21&amp;"|"&amp;Calculate_cap_emi_sens!$L$14:$L$21,
        Calculate_cap_emi_sens!$AT$14:$AT$21, "Not found", 0),"HP",_xlfn.XLOOKUP(E74&amp;"|"&amp;B74,
        Calculate_cap_emi_sens!$I$14:$I$21&amp;"|"&amp;Calculate_cap_emi_sens!$L$14:$L$21,
        Calculate_cap_emi_sens!$AR$14:$AR$21, "Not found", 0),"HPl",_xlfn.XLOOKUP(E74&amp;"|"&amp;B74,
        Calculate_cap_emi_sens!$I$14:$I$21&amp;"|"&amp;Calculate_cap_emi_sens!$L$14:$L$21,
        Calculate_cap_emi_sens!$AU$14:$AU$21, "Not found", 0),"Missing")</f>
        <v>82.960903175294106</v>
      </c>
      <c r="S74" s="5" cm="1">
        <f t="array" ref="S74">_xlfn.SWITCH(F74,"R",_xlfn.XLOOKUP(E74&amp;"|"&amp;B74,
        Calculate_cap_emi_sens!$I$14:$I$21&amp;"|"&amp;Calculate_cap_emi_sens!$L$14:$L$21,
        Calculate_cap_emi_sens!$AX$14:$AX$21, "Not found", 0),"Rb",_xlfn.XLOOKUP(E74&amp;"|"&amp;B74,
        Calculate_cap_emi_sens!$I$14:$I$21&amp;"|"&amp;Calculate_cap_emi_sens!$L$14:$L$21,
        Calculate_cap_emi_sens!$AZ$14:$AZ$21, "Not found", 0),"Rl",_xlfn.XLOOKUP(E74&amp;"|"&amp;B74,
        Calculate_cap_emi_sens!$I$14:$I$21&amp;"|"&amp;Calculate_cap_emi_sens!$L$14:$L$21,
        Calculate_cap_emi_sens!$BA$14:$BA$21, "Not found", 0),"HP",_xlfn.XLOOKUP(E74&amp;"|"&amp;B74,
        Calculate_cap_emi_sens!$I$14:$I$21&amp;"|"&amp;Calculate_cap_emi_sens!$L$14:$L$21,
        Calculate_cap_emi_sens!$AY$14:$AY$21, "Not found", 0),"HPl",_xlfn.XLOOKUP(E74&amp;"|"&amp;B74,
        Calculate_cap_emi_sens!$I$14:$I$21&amp;"|"&amp;Calculate_cap_emi_sens!$L$14:$L$21,
        Calculate_cap_emi_sens!$BB$14:$BB$21, "Not found", 0),"Missing")</f>
        <v>85.915131114707847</v>
      </c>
      <c r="T74" s="5" cm="1">
        <f t="array" ref="T74">_xlfn.SWITCH(F74,"R",_xlfn.XLOOKUP(E74&amp;"|"&amp;B74,
        Calculate_cap_emi_sens!$I$14:$I$21&amp;"|"&amp;Calculate_cap_emi_sens!$L$14:$L$21,
        Calculate_cap_emi_sens!$BE$14:$BE$21, "Not found", 0),"Rb",_xlfn.XLOOKUP(E74&amp;"|"&amp;B74,
        Calculate_cap_emi_sens!$I$14:$I$21&amp;"|"&amp;Calculate_cap_emi_sens!$L$14:$L$21,
        Calculate_cap_emi_sens!$BG$14:$BG$21, "Not found", 0),"Rl",_xlfn.XLOOKUP(E74&amp;"|"&amp;B74,
        Calculate_cap_emi_sens!$I$14:$I$21&amp;"|"&amp;Calculate_cap_emi_sens!$L$14:$L$21,
        Calculate_cap_emi_sens!$BH$14:$BH$21, "Not found", 0),"HP",_xlfn.XLOOKUP(E74&amp;"|"&amp;B74,
        Calculate_cap_emi_sens!$I$14:$I$21&amp;"|"&amp;Calculate_cap_emi_sens!$L$14:$L$21,
        Calculate_cap_emi_sens!$BF$14:$BF$21, "Not found", 0),"HPl",_xlfn.XLOOKUP(E74&amp;"|"&amp;B74,
        Calculate_cap_emi_sens!$I$14:$I$21&amp;"|"&amp;Calculate_cap_emi_sens!$L$14:$L$21,
        Calculate_cap_emi_sens!$BI$14:$BI$21, "Not found", 0),"Missing")</f>
        <v>278.55533799591234</v>
      </c>
      <c r="U74" s="5" cm="1">
        <f t="array" ref="U74">_xlfn.SWITCH(F74,"R",_xlfn.XLOOKUP(E74&amp;"|"&amp;B74,
        Calculate_cap_emi_sens!$I$14:$I$21&amp;"|"&amp;Calculate_cap_emi_sens!$L$14:$L$21,
        Calculate_cap_emi_sens!$AX$14:$AX$21, "Not found", 0),"Rb",_xlfn.XLOOKUP(E74&amp;"|"&amp;B74,
        Calculate_cap_emi_sens!$I$14:$I$21&amp;"|"&amp;Calculate_cap_emi_sens!$L$14:$L$21,
        Calculate_cap_emi_sens!$AZ$14:$AZ$21, "Not found", 0),"Rl",_xlfn.XLOOKUP(E74&amp;"|"&amp;B74,
        Calculate_cap_emi_sens!$I$14:$I$21&amp;"|"&amp;Calculate_cap_emi_sens!$L$14:$L$21,
        Calculate_cap_emi_sens!$BA$14:$BA$21, "Not found", 0),"HP",_xlfn.XLOOKUP(E74&amp;"|"&amp;B74,
        Calculate_cap_emi_sens!$I$14:$I$21&amp;"|"&amp;Calculate_cap_emi_sens!$L$14:$L$21,
        Calculate_cap_emi_sens!$AY$14:$AY$21, "Not found", 0),"HPl",_xlfn.XLOOKUP(E74&amp;"|"&amp;B74,
        Calculate_cap_emi_sens!$I$14:$I$21&amp;"|"&amp;Calculate_cap_emi_sens!$L$14:$L$21,
        Calculate_cap_emi_sens!$BB$14:$BB$21, "Not found", 0),"Missing")</f>
        <v>85.915131114707847</v>
      </c>
      <c r="V74" s="5" cm="1">
        <f t="array" ref="V74">_xlfn.SWITCH(F74,"R",_xlfn.XLOOKUP(E74&amp;"|"&amp;B74,
        Calculate_cap_emi_sens!$I$14:$I$21&amp;"|"&amp;Calculate_cap_emi_sens!$L$14:$L$21,
        Calculate_cap_emi_sens!$BE$14:$BE$21, "Not found", 0),"Rb",_xlfn.XLOOKUP(E74&amp;"|"&amp;B74,
        Calculate_cap_emi_sens!$I$14:$I$21&amp;"|"&amp;Calculate_cap_emi_sens!$L$14:$L$21,
        Calculate_cap_emi_sens!$BG$14:$BG$21, "Not found", 0),"Rl",_xlfn.XLOOKUP(E74&amp;"|"&amp;B74,
        Calculate_cap_emi_sens!$I$14:$I$21&amp;"|"&amp;Calculate_cap_emi_sens!$L$14:$L$21,
        Calculate_cap_emi_sens!$BH$14:$BH$21, "Not found", 0),"HP",_xlfn.XLOOKUP(E74&amp;"|"&amp;B74,
        Calculate_cap_emi_sens!$I$14:$I$21&amp;"|"&amp;Calculate_cap_emi_sens!$L$14:$L$21,
        Calculate_cap_emi_sens!$BF$14:$BF$21, "Not found", 0),"HPl",_xlfn.XLOOKUP(E74&amp;"|"&amp;B74,
        Calculate_cap_emi_sens!$I$14:$I$21&amp;"|"&amp;Calculate_cap_emi_sens!$L$14:$L$21,
        Calculate_cap_emi_sens!$BI$14:$BI$21, "Not found", 0),"Missing")</f>
        <v>278.55533799591234</v>
      </c>
    </row>
    <row r="75" spans="1:22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Calculate_cap_emi_sens!$I$14:$I$21&amp;"|"&amp;Calculate_cap_emi_sens!$L$14:$L$21,
        Calculate_cap_emi_sens!$X$14:$X$21, "Not found", 0),"HPl",_xlfn.XLOOKUP(E75&amp;"|"&amp;B75,
        Calculate_cap_emi_sens!$I$14:$I$21&amp;"|"&amp;Calculate_cap_emi_sens!$L$14:$L$21,
        Calculate_cap_emi_sens!$AA$14:$AA$21,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Calculate_cap_emi_sens!$I$14:$I$21&amp;"|"&amp;Calculate_cap_emi_sens!$L$14:$L$21,
        Calculate_cap_emi_sens!$AC$14:$AC$21, "Not found", 0),"Rb",_xlfn.XLOOKUP(E75&amp;"|"&amp;B75,
        Calculate_cap_emi_sens!$I$14:$I$21&amp;"|"&amp;Calculate_cap_emi_sens!$L$14:$L$21,
        Calculate_cap_emi_sens!$AE$14:$AE$21, "Not found", 0),"Rl",_xlfn.XLOOKUP(E75&amp;"|"&amp;B75,
        Calculate_cap_emi_sens!$I$14:$I$21&amp;"|"&amp;Calculate_cap_emi_sens!$L$14:$L$21,
        Calculate_cap_emi_sens!$AF$14:$AF$21, "Not found", 0),"HP",_xlfn.XLOOKUP(E75&amp;"|"&amp;B75,
        Calculate_cap_emi_sens!$I$14:$I$21&amp;"|"&amp;Calculate_cap_emi_sens!$L$14:$L$21,
        Calculate_cap_emi_sens!$AD$14:$AD$21, "Not found", 0),"HPl",_xlfn.XLOOKUP(E75&amp;"|"&amp;B75,
        Calculate_cap_emi_sens!$I$14:$I$21&amp;"|"&amp;Calculate_cap_emi_sens!$L$14:$L$21,
        Calculate_cap_emi_sens!$AG$14:$AG$21,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Calculate_cap_emi_sens!$I$14:$I$21&amp;"|"&amp;Calculate_cap_emi_sens!$L$14:$L$21,
        Calculate_cap_emi_sens!$AJ$14:$AJ$21, "Not found", 0),"Rb",_xlfn.XLOOKUP(E75&amp;"|"&amp;B75,
        Calculate_cap_emi_sens!$I$14:$I$21&amp;"|"&amp;Calculate_cap_emi_sens!$L$14:$L$21,
        Calculate_cap_emi_sens!$AL$14:$AL$21, "Not found", 0),"Rl",_xlfn.XLOOKUP(E75&amp;"|"&amp;B75,
        Calculate_cap_emi_sens!$I$14:$I$21&amp;"|"&amp;Calculate_cap_emi_sens!$L$14:$L$21,
        Calculate_cap_emi_sens!$AM$14:$AM$21, "Not found", 0),"HP",_xlfn.XLOOKUP(E75&amp;"|"&amp;B75,
        Calculate_cap_emi_sens!$I$14:$I$21&amp;"|"&amp;Calculate_cap_emi_sens!$L$14:$L$21,
        Calculate_cap_emi_sens!$AK$14:$AK$21, "Not found", 0),"HPl",_xlfn.XLOOKUP(E75&amp;"|"&amp;B75,
        Calculate_cap_emi_sens!$I$14:$I$21&amp;"|"&amp;Calculate_cap_emi_sens!$L$14:$L$21,
        Calculate_cap_emi_sens!$AN$14:$AN$21, "Not found", 0),"Missing")</f>
        <v>23.365475384690136</v>
      </c>
      <c r="R75" s="5" cm="1">
        <f t="array" ref="R75">_xlfn.SWITCH(F75,"R",_xlfn.XLOOKUP(E75&amp;"|"&amp;B75,
        Calculate_cap_emi_sens!$I$14:$I$21&amp;"|"&amp;Calculate_cap_emi_sens!$L$14:$L$21,
        Calculate_cap_emi_sens!$AQ$14:$AQ$21, "Not found", 0),"Rb",_xlfn.XLOOKUP(E75&amp;"|"&amp;B75,
        Calculate_cap_emi_sens!$I$14:$I$21&amp;"|"&amp;Calculate_cap_emi_sens!$L$14:$L$21,
        Calculate_cap_emi_sens!$AS$14:$AS$21, "Not found", 0),"Rl",_xlfn.XLOOKUP(E75&amp;"|"&amp;B75,
        Calculate_cap_emi_sens!$I$14:$I$21&amp;"|"&amp;Calculate_cap_emi_sens!$L$14:$L$21,
        Calculate_cap_emi_sens!$AT$14:$AT$21, "Not found", 0),"HP",_xlfn.XLOOKUP(E75&amp;"|"&amp;B75,
        Calculate_cap_emi_sens!$I$14:$I$21&amp;"|"&amp;Calculate_cap_emi_sens!$L$14:$L$21,
        Calculate_cap_emi_sens!$AR$14:$AR$21, "Not found", 0),"HPl",_xlfn.XLOOKUP(E75&amp;"|"&amp;B75,
        Calculate_cap_emi_sens!$I$14:$I$21&amp;"|"&amp;Calculate_cap_emi_sens!$L$14:$L$21,
        Calculate_cap_emi_sens!$AU$14:$AU$21, "Not found", 0),"Missing")</f>
        <v>82.960903175294106</v>
      </c>
      <c r="S75" s="5" cm="1">
        <f t="array" ref="S75">_xlfn.SWITCH(F75,"R",_xlfn.XLOOKUP(E75&amp;"|"&amp;B75,
        Calculate_cap_emi_sens!$I$14:$I$21&amp;"|"&amp;Calculate_cap_emi_sens!$L$14:$L$21,
        Calculate_cap_emi_sens!$AX$14:$AX$21, "Not found", 0),"Rb",_xlfn.XLOOKUP(E75&amp;"|"&amp;B75,
        Calculate_cap_emi_sens!$I$14:$I$21&amp;"|"&amp;Calculate_cap_emi_sens!$L$14:$L$21,
        Calculate_cap_emi_sens!$AZ$14:$AZ$21, "Not found", 0),"Rl",_xlfn.XLOOKUP(E75&amp;"|"&amp;B75,
        Calculate_cap_emi_sens!$I$14:$I$21&amp;"|"&amp;Calculate_cap_emi_sens!$L$14:$L$21,
        Calculate_cap_emi_sens!$BA$14:$BA$21, "Not found", 0),"HP",_xlfn.XLOOKUP(E75&amp;"|"&amp;B75,
        Calculate_cap_emi_sens!$I$14:$I$21&amp;"|"&amp;Calculate_cap_emi_sens!$L$14:$L$21,
        Calculate_cap_emi_sens!$AY$14:$AY$21, "Not found", 0),"HPl",_xlfn.XLOOKUP(E75&amp;"|"&amp;B75,
        Calculate_cap_emi_sens!$I$14:$I$21&amp;"|"&amp;Calculate_cap_emi_sens!$L$14:$L$21,
        Calculate_cap_emi_sens!$BB$14:$BB$21, "Not found", 0),"Missing")</f>
        <v>85.915131114707847</v>
      </c>
      <c r="T75" s="5" cm="1">
        <f t="array" ref="T75">_xlfn.SWITCH(F75,"R",_xlfn.XLOOKUP(E75&amp;"|"&amp;B75,
        Calculate_cap_emi_sens!$I$14:$I$21&amp;"|"&amp;Calculate_cap_emi_sens!$L$14:$L$21,
        Calculate_cap_emi_sens!$BE$14:$BE$21, "Not found", 0),"Rb",_xlfn.XLOOKUP(E75&amp;"|"&amp;B75,
        Calculate_cap_emi_sens!$I$14:$I$21&amp;"|"&amp;Calculate_cap_emi_sens!$L$14:$L$21,
        Calculate_cap_emi_sens!$BG$14:$BG$21, "Not found", 0),"Rl",_xlfn.XLOOKUP(E75&amp;"|"&amp;B75,
        Calculate_cap_emi_sens!$I$14:$I$21&amp;"|"&amp;Calculate_cap_emi_sens!$L$14:$L$21,
        Calculate_cap_emi_sens!$BH$14:$BH$21, "Not found", 0),"HP",_xlfn.XLOOKUP(E75&amp;"|"&amp;B75,
        Calculate_cap_emi_sens!$I$14:$I$21&amp;"|"&amp;Calculate_cap_emi_sens!$L$14:$L$21,
        Calculate_cap_emi_sens!$BF$14:$BF$21, "Not found", 0),"HPl",_xlfn.XLOOKUP(E75&amp;"|"&amp;B75,
        Calculate_cap_emi_sens!$I$14:$I$21&amp;"|"&amp;Calculate_cap_emi_sens!$L$14:$L$21,
        Calculate_cap_emi_sens!$BI$14:$BI$21, "Not found", 0),"Missing")</f>
        <v>278.55533799591234</v>
      </c>
      <c r="U75" s="5" cm="1">
        <f t="array" ref="U75">_xlfn.SWITCH(F75,"R",_xlfn.XLOOKUP(E75&amp;"|"&amp;B75,
        Calculate_cap_emi_sens!$I$14:$I$21&amp;"|"&amp;Calculate_cap_emi_sens!$L$14:$L$21,
        Calculate_cap_emi_sens!$AX$14:$AX$21, "Not found", 0),"Rb",_xlfn.XLOOKUP(E75&amp;"|"&amp;B75,
        Calculate_cap_emi_sens!$I$14:$I$21&amp;"|"&amp;Calculate_cap_emi_sens!$L$14:$L$21,
        Calculate_cap_emi_sens!$AZ$14:$AZ$21, "Not found", 0),"Rl",_xlfn.XLOOKUP(E75&amp;"|"&amp;B75,
        Calculate_cap_emi_sens!$I$14:$I$21&amp;"|"&amp;Calculate_cap_emi_sens!$L$14:$L$21,
        Calculate_cap_emi_sens!$BA$14:$BA$21, "Not found", 0),"HP",_xlfn.XLOOKUP(E75&amp;"|"&amp;B75,
        Calculate_cap_emi_sens!$I$14:$I$21&amp;"|"&amp;Calculate_cap_emi_sens!$L$14:$L$21,
        Calculate_cap_emi_sens!$AY$14:$AY$21, "Not found", 0),"HPl",_xlfn.XLOOKUP(E75&amp;"|"&amp;B75,
        Calculate_cap_emi_sens!$I$14:$I$21&amp;"|"&amp;Calculate_cap_emi_sens!$L$14:$L$21,
        Calculate_cap_emi_sens!$BB$14:$BB$21, "Not found", 0),"Missing")</f>
        <v>85.915131114707847</v>
      </c>
      <c r="V75" s="5" cm="1">
        <f t="array" ref="V75">_xlfn.SWITCH(F75,"R",_xlfn.XLOOKUP(E75&amp;"|"&amp;B75,
        Calculate_cap_emi_sens!$I$14:$I$21&amp;"|"&amp;Calculate_cap_emi_sens!$L$14:$L$21,
        Calculate_cap_emi_sens!$BE$14:$BE$21, "Not found", 0),"Rb",_xlfn.XLOOKUP(E75&amp;"|"&amp;B75,
        Calculate_cap_emi_sens!$I$14:$I$21&amp;"|"&amp;Calculate_cap_emi_sens!$L$14:$L$21,
        Calculate_cap_emi_sens!$BG$14:$BG$21, "Not found", 0),"Rl",_xlfn.XLOOKUP(E75&amp;"|"&amp;B75,
        Calculate_cap_emi_sens!$I$14:$I$21&amp;"|"&amp;Calculate_cap_emi_sens!$L$14:$L$21,
        Calculate_cap_emi_sens!$BH$14:$BH$21, "Not found", 0),"HP",_xlfn.XLOOKUP(E75&amp;"|"&amp;B75,
        Calculate_cap_emi_sens!$I$14:$I$21&amp;"|"&amp;Calculate_cap_emi_sens!$L$14:$L$21,
        Calculate_cap_emi_sens!$BF$14:$BF$21, "Not found", 0),"HPl",_xlfn.XLOOKUP(E75&amp;"|"&amp;B75,
        Calculate_cap_emi_sens!$I$14:$I$21&amp;"|"&amp;Calculate_cap_emi_sens!$L$14:$L$21,
        Calculate_cap_emi_sens!$BI$14:$BI$21, "Not found", 0),"Missing")</f>
        <v>278.55533799591234</v>
      </c>
    </row>
    <row r="76" spans="1:22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Calculate_cap_emi_sens!$I$14:$I$21&amp;"|"&amp;Calculate_cap_emi_sens!$L$14:$L$21,
        Calculate_cap_emi_sens!$X$14:$X$21, "Not found", 0),"HPl",_xlfn.XLOOKUP(E76&amp;"|"&amp;B76,
        Calculate_cap_emi_sens!$I$14:$I$21&amp;"|"&amp;Calculate_cap_emi_sens!$L$14:$L$21,
        Calculate_cap_emi_sens!$AA$14:$AA$21,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Calculate_cap_emi_sens!$I$14:$I$21&amp;"|"&amp;Calculate_cap_emi_sens!$L$14:$L$21,
        Calculate_cap_emi_sens!$AC$14:$AC$21, "Not found", 0),"Rb",_xlfn.XLOOKUP(E76&amp;"|"&amp;B76,
        Calculate_cap_emi_sens!$I$14:$I$21&amp;"|"&amp;Calculate_cap_emi_sens!$L$14:$L$21,
        Calculate_cap_emi_sens!$AE$14:$AE$21, "Not found", 0),"Rl",_xlfn.XLOOKUP(E76&amp;"|"&amp;B76,
        Calculate_cap_emi_sens!$I$14:$I$21&amp;"|"&amp;Calculate_cap_emi_sens!$L$14:$L$21,
        Calculate_cap_emi_sens!$AF$14:$AF$21, "Not found", 0),"HP",_xlfn.XLOOKUP(E76&amp;"|"&amp;B76,
        Calculate_cap_emi_sens!$I$14:$I$21&amp;"|"&amp;Calculate_cap_emi_sens!$L$14:$L$21,
        Calculate_cap_emi_sens!$AD$14:$AD$21, "Not found", 0),"HPl",_xlfn.XLOOKUP(E76&amp;"|"&amp;B76,
        Calculate_cap_emi_sens!$I$14:$I$21&amp;"|"&amp;Calculate_cap_emi_sens!$L$14:$L$21,
        Calculate_cap_emi_sens!$AG$14:$AG$21,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Calculate_cap_emi_sens!$I$14:$I$21&amp;"|"&amp;Calculate_cap_emi_sens!$L$14:$L$21,
        Calculate_cap_emi_sens!$AJ$14:$AJ$21, "Not found", 0),"Rb",_xlfn.XLOOKUP(E76&amp;"|"&amp;B76,
        Calculate_cap_emi_sens!$I$14:$I$21&amp;"|"&amp;Calculate_cap_emi_sens!$L$14:$L$21,
        Calculate_cap_emi_sens!$AL$14:$AL$21, "Not found", 0),"Rl",_xlfn.XLOOKUP(E76&amp;"|"&amp;B76,
        Calculate_cap_emi_sens!$I$14:$I$21&amp;"|"&amp;Calculate_cap_emi_sens!$L$14:$L$21,
        Calculate_cap_emi_sens!$AM$14:$AM$21, "Not found", 0),"HP",_xlfn.XLOOKUP(E76&amp;"|"&amp;B76,
        Calculate_cap_emi_sens!$I$14:$I$21&amp;"|"&amp;Calculate_cap_emi_sens!$L$14:$L$21,
        Calculate_cap_emi_sens!$AK$14:$AK$21, "Not found", 0),"HPl",_xlfn.XLOOKUP(E76&amp;"|"&amp;B76,
        Calculate_cap_emi_sens!$I$14:$I$21&amp;"|"&amp;Calculate_cap_emi_sens!$L$14:$L$21,
        Calculate_cap_emi_sens!$AN$14:$AN$21, "Not found", 0),"Missing")</f>
        <v>17.525923783101572</v>
      </c>
      <c r="R76" s="5" cm="1">
        <f t="array" ref="R76">_xlfn.SWITCH(F76,"R",_xlfn.XLOOKUP(E76&amp;"|"&amp;B76,
        Calculate_cap_emi_sens!$I$14:$I$21&amp;"|"&amp;Calculate_cap_emi_sens!$L$14:$L$21,
        Calculate_cap_emi_sens!$AQ$14:$AQ$21, "Not found", 0),"Rb",_xlfn.XLOOKUP(E76&amp;"|"&amp;B76,
        Calculate_cap_emi_sens!$I$14:$I$21&amp;"|"&amp;Calculate_cap_emi_sens!$L$14:$L$21,
        Calculate_cap_emi_sens!$AS$14:$AS$21, "Not found", 0),"Rl",_xlfn.XLOOKUP(E76&amp;"|"&amp;B76,
        Calculate_cap_emi_sens!$I$14:$I$21&amp;"|"&amp;Calculate_cap_emi_sens!$L$14:$L$21,
        Calculate_cap_emi_sens!$AT$14:$AT$21, "Not found", 0),"HP",_xlfn.XLOOKUP(E76&amp;"|"&amp;B76,
        Calculate_cap_emi_sens!$I$14:$I$21&amp;"|"&amp;Calculate_cap_emi_sens!$L$14:$L$21,
        Calculate_cap_emi_sens!$AR$14:$AR$21, "Not found", 0),"HPl",_xlfn.XLOOKUP(E76&amp;"|"&amp;B76,
        Calculate_cap_emi_sens!$I$14:$I$21&amp;"|"&amp;Calculate_cap_emi_sens!$L$14:$L$21,
        Calculate_cap_emi_sens!$AU$14:$AU$21, "Not found", 0),"Missing")</f>
        <v>49.364444331176465</v>
      </c>
      <c r="S76" s="5" cm="1">
        <f t="array" ref="S76">_xlfn.SWITCH(F76,"R",_xlfn.XLOOKUP(E76&amp;"|"&amp;B76,
        Calculate_cap_emi_sens!$I$14:$I$21&amp;"|"&amp;Calculate_cap_emi_sens!$L$14:$L$21,
        Calculate_cap_emi_sens!$AX$14:$AX$21, "Not found", 0),"Rb",_xlfn.XLOOKUP(E76&amp;"|"&amp;B76,
        Calculate_cap_emi_sens!$I$14:$I$21&amp;"|"&amp;Calculate_cap_emi_sens!$L$14:$L$21,
        Calculate_cap_emi_sens!$AZ$14:$AZ$21, "Not found", 0),"Rl",_xlfn.XLOOKUP(E76&amp;"|"&amp;B76,
        Calculate_cap_emi_sens!$I$14:$I$21&amp;"|"&amp;Calculate_cap_emi_sens!$L$14:$L$21,
        Calculate_cap_emi_sens!$BA$14:$BA$21, "Not found", 0),"HP",_xlfn.XLOOKUP(E76&amp;"|"&amp;B76,
        Calculate_cap_emi_sens!$I$14:$I$21&amp;"|"&amp;Calculate_cap_emi_sens!$L$14:$L$21,
        Calculate_cap_emi_sens!$AY$14:$AY$21, "Not found", 0),"HPl",_xlfn.XLOOKUP(E76&amp;"|"&amp;B76,
        Calculate_cap_emi_sens!$I$14:$I$21&amp;"|"&amp;Calculate_cap_emi_sens!$L$14:$L$21,
        Calculate_cap_emi_sens!$BB$14:$BB$21, "Not found", 0),"Missing")</f>
        <v>64.914292540968958</v>
      </c>
      <c r="T76" s="5" cm="1">
        <f t="array" ref="T76">_xlfn.SWITCH(F76,"R",_xlfn.XLOOKUP(E76&amp;"|"&amp;B76,
        Calculate_cap_emi_sens!$I$14:$I$21&amp;"|"&amp;Calculate_cap_emi_sens!$L$14:$L$21,
        Calculate_cap_emi_sens!$BE$14:$BE$21, "Not found", 0),"Rb",_xlfn.XLOOKUP(E76&amp;"|"&amp;B76,
        Calculate_cap_emi_sens!$I$14:$I$21&amp;"|"&amp;Calculate_cap_emi_sens!$L$14:$L$21,
        Calculate_cap_emi_sens!$BG$14:$BG$21, "Not found", 0),"Rl",_xlfn.XLOOKUP(E76&amp;"|"&amp;B76,
        Calculate_cap_emi_sens!$I$14:$I$21&amp;"|"&amp;Calculate_cap_emi_sens!$L$14:$L$21,
        Calculate_cap_emi_sens!$BH$14:$BH$21, "Not found", 0),"HP",_xlfn.XLOOKUP(E76&amp;"|"&amp;B76,
        Calculate_cap_emi_sens!$I$14:$I$21&amp;"|"&amp;Calculate_cap_emi_sens!$L$14:$L$21,
        Calculate_cap_emi_sens!$BF$14:$BF$21, "Not found", 0),"HPl",_xlfn.XLOOKUP(E76&amp;"|"&amp;B76,
        Calculate_cap_emi_sens!$I$14:$I$21&amp;"|"&amp;Calculate_cap_emi_sens!$L$14:$L$21,
        Calculate_cap_emi_sens!$BI$14:$BI$21, "Not found", 0),"Missing")</f>
        <v>261.02520894312045</v>
      </c>
      <c r="U76" s="5" cm="1">
        <f t="array" ref="U76">_xlfn.SWITCH(F76,"R",_xlfn.XLOOKUP(E76&amp;"|"&amp;B76,
        Calculate_cap_emi_sens!$I$14:$I$21&amp;"|"&amp;Calculate_cap_emi_sens!$L$14:$L$21,
        Calculate_cap_emi_sens!$AX$14:$AX$21, "Not found", 0),"Rb",_xlfn.XLOOKUP(E76&amp;"|"&amp;B76,
        Calculate_cap_emi_sens!$I$14:$I$21&amp;"|"&amp;Calculate_cap_emi_sens!$L$14:$L$21,
        Calculate_cap_emi_sens!$AZ$14:$AZ$21, "Not found", 0),"Rl",_xlfn.XLOOKUP(E76&amp;"|"&amp;B76,
        Calculate_cap_emi_sens!$I$14:$I$21&amp;"|"&amp;Calculate_cap_emi_sens!$L$14:$L$21,
        Calculate_cap_emi_sens!$BA$14:$BA$21, "Not found", 0),"HP",_xlfn.XLOOKUP(E76&amp;"|"&amp;B76,
        Calculate_cap_emi_sens!$I$14:$I$21&amp;"|"&amp;Calculate_cap_emi_sens!$L$14:$L$21,
        Calculate_cap_emi_sens!$AY$14:$AY$21, "Not found", 0),"HPl",_xlfn.XLOOKUP(E76&amp;"|"&amp;B76,
        Calculate_cap_emi_sens!$I$14:$I$21&amp;"|"&amp;Calculate_cap_emi_sens!$L$14:$L$21,
        Calculate_cap_emi_sens!$BB$14:$BB$21, "Not found", 0),"Missing")</f>
        <v>64.914292540968958</v>
      </c>
      <c r="V76" s="5" cm="1">
        <f t="array" ref="V76">_xlfn.SWITCH(F76,"R",_xlfn.XLOOKUP(E76&amp;"|"&amp;B76,
        Calculate_cap_emi_sens!$I$14:$I$21&amp;"|"&amp;Calculate_cap_emi_sens!$L$14:$L$21,
        Calculate_cap_emi_sens!$BE$14:$BE$21, "Not found", 0),"Rb",_xlfn.XLOOKUP(E76&amp;"|"&amp;B76,
        Calculate_cap_emi_sens!$I$14:$I$21&amp;"|"&amp;Calculate_cap_emi_sens!$L$14:$L$21,
        Calculate_cap_emi_sens!$BG$14:$BG$21, "Not found", 0),"Rl",_xlfn.XLOOKUP(E76&amp;"|"&amp;B76,
        Calculate_cap_emi_sens!$I$14:$I$21&amp;"|"&amp;Calculate_cap_emi_sens!$L$14:$L$21,
        Calculate_cap_emi_sens!$BH$14:$BH$21, "Not found", 0),"HP",_xlfn.XLOOKUP(E76&amp;"|"&amp;B76,
        Calculate_cap_emi_sens!$I$14:$I$21&amp;"|"&amp;Calculate_cap_emi_sens!$L$14:$L$21,
        Calculate_cap_emi_sens!$BF$14:$BF$21, "Not found", 0),"HPl",_xlfn.XLOOKUP(E76&amp;"|"&amp;B76,
        Calculate_cap_emi_sens!$I$14:$I$21&amp;"|"&amp;Calculate_cap_emi_sens!$L$14:$L$21,
        Calculate_cap_emi_sens!$BI$14:$BI$21, "Not found", 0),"Missing")</f>
        <v>261.02520894312045</v>
      </c>
    </row>
    <row r="77" spans="1:22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Calculate_cap_emi_sens!$I$14:$I$21&amp;"|"&amp;Calculate_cap_emi_sens!$L$14:$L$21,
        Calculate_cap_emi_sens!$X$14:$X$21, "Not found", 0),"HPl",_xlfn.XLOOKUP(E77&amp;"|"&amp;B77,
        Calculate_cap_emi_sens!$I$14:$I$21&amp;"|"&amp;Calculate_cap_emi_sens!$L$14:$L$21,
        Calculate_cap_emi_sens!$AA$14:$AA$21,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Calculate_cap_emi_sens!$I$14:$I$21&amp;"|"&amp;Calculate_cap_emi_sens!$L$14:$L$21,
        Calculate_cap_emi_sens!$AC$14:$AC$21, "Not found", 0),"Rb",_xlfn.XLOOKUP(E77&amp;"|"&amp;B77,
        Calculate_cap_emi_sens!$I$14:$I$21&amp;"|"&amp;Calculate_cap_emi_sens!$L$14:$L$21,
        Calculate_cap_emi_sens!$AE$14:$AE$21, "Not found", 0),"Rl",_xlfn.XLOOKUP(E77&amp;"|"&amp;B77,
        Calculate_cap_emi_sens!$I$14:$I$21&amp;"|"&amp;Calculate_cap_emi_sens!$L$14:$L$21,
        Calculate_cap_emi_sens!$AF$14:$AF$21, "Not found", 0),"HP",_xlfn.XLOOKUP(E77&amp;"|"&amp;B77,
        Calculate_cap_emi_sens!$I$14:$I$21&amp;"|"&amp;Calculate_cap_emi_sens!$L$14:$L$21,
        Calculate_cap_emi_sens!$AD$14:$AD$21, "Not found", 0),"HPl",_xlfn.XLOOKUP(E77&amp;"|"&amp;B77,
        Calculate_cap_emi_sens!$I$14:$I$21&amp;"|"&amp;Calculate_cap_emi_sens!$L$14:$L$21,
        Calculate_cap_emi_sens!$AG$14:$AG$21,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Calculate_cap_emi_sens!$I$14:$I$21&amp;"|"&amp;Calculate_cap_emi_sens!$L$14:$L$21,
        Calculate_cap_emi_sens!$AJ$14:$AJ$21, "Not found", 0),"Rb",_xlfn.XLOOKUP(E77&amp;"|"&amp;B77,
        Calculate_cap_emi_sens!$I$14:$I$21&amp;"|"&amp;Calculate_cap_emi_sens!$L$14:$L$21,
        Calculate_cap_emi_sens!$AL$14:$AL$21, "Not found", 0),"Rl",_xlfn.XLOOKUP(E77&amp;"|"&amp;B77,
        Calculate_cap_emi_sens!$I$14:$I$21&amp;"|"&amp;Calculate_cap_emi_sens!$L$14:$L$21,
        Calculate_cap_emi_sens!$AM$14:$AM$21, "Not found", 0),"HP",_xlfn.XLOOKUP(E77&amp;"|"&amp;B77,
        Calculate_cap_emi_sens!$I$14:$I$21&amp;"|"&amp;Calculate_cap_emi_sens!$L$14:$L$21,
        Calculate_cap_emi_sens!$AK$14:$AK$21, "Not found", 0),"HPl",_xlfn.XLOOKUP(E77&amp;"|"&amp;B77,
        Calculate_cap_emi_sens!$I$14:$I$21&amp;"|"&amp;Calculate_cap_emi_sens!$L$14:$L$21,
        Calculate_cap_emi_sens!$AN$14:$AN$21, "Not found", 0),"Missing")</f>
        <v>17.525923783101572</v>
      </c>
      <c r="R77" s="5" cm="1">
        <f t="array" ref="R77">_xlfn.SWITCH(F77,"R",_xlfn.XLOOKUP(E77&amp;"|"&amp;B77,
        Calculate_cap_emi_sens!$I$14:$I$21&amp;"|"&amp;Calculate_cap_emi_sens!$L$14:$L$21,
        Calculate_cap_emi_sens!$AQ$14:$AQ$21, "Not found", 0),"Rb",_xlfn.XLOOKUP(E77&amp;"|"&amp;B77,
        Calculate_cap_emi_sens!$I$14:$I$21&amp;"|"&amp;Calculate_cap_emi_sens!$L$14:$L$21,
        Calculate_cap_emi_sens!$AS$14:$AS$21, "Not found", 0),"Rl",_xlfn.XLOOKUP(E77&amp;"|"&amp;B77,
        Calculate_cap_emi_sens!$I$14:$I$21&amp;"|"&amp;Calculate_cap_emi_sens!$L$14:$L$21,
        Calculate_cap_emi_sens!$AT$14:$AT$21, "Not found", 0),"HP",_xlfn.XLOOKUP(E77&amp;"|"&amp;B77,
        Calculate_cap_emi_sens!$I$14:$I$21&amp;"|"&amp;Calculate_cap_emi_sens!$L$14:$L$21,
        Calculate_cap_emi_sens!$AR$14:$AR$21, "Not found", 0),"HPl",_xlfn.XLOOKUP(E77&amp;"|"&amp;B77,
        Calculate_cap_emi_sens!$I$14:$I$21&amp;"|"&amp;Calculate_cap_emi_sens!$L$14:$L$21,
        Calculate_cap_emi_sens!$AU$14:$AU$21, "Not found", 0),"Missing")</f>
        <v>49.364444331176465</v>
      </c>
      <c r="S77" s="5" cm="1">
        <f t="array" ref="S77">_xlfn.SWITCH(F77,"R",_xlfn.XLOOKUP(E77&amp;"|"&amp;B77,
        Calculate_cap_emi_sens!$I$14:$I$21&amp;"|"&amp;Calculate_cap_emi_sens!$L$14:$L$21,
        Calculate_cap_emi_sens!$AX$14:$AX$21, "Not found", 0),"Rb",_xlfn.XLOOKUP(E77&amp;"|"&amp;B77,
        Calculate_cap_emi_sens!$I$14:$I$21&amp;"|"&amp;Calculate_cap_emi_sens!$L$14:$L$21,
        Calculate_cap_emi_sens!$AZ$14:$AZ$21, "Not found", 0),"Rl",_xlfn.XLOOKUP(E77&amp;"|"&amp;B77,
        Calculate_cap_emi_sens!$I$14:$I$21&amp;"|"&amp;Calculate_cap_emi_sens!$L$14:$L$21,
        Calculate_cap_emi_sens!$BA$14:$BA$21, "Not found", 0),"HP",_xlfn.XLOOKUP(E77&amp;"|"&amp;B77,
        Calculate_cap_emi_sens!$I$14:$I$21&amp;"|"&amp;Calculate_cap_emi_sens!$L$14:$L$21,
        Calculate_cap_emi_sens!$AY$14:$AY$21, "Not found", 0),"HPl",_xlfn.XLOOKUP(E77&amp;"|"&amp;B77,
        Calculate_cap_emi_sens!$I$14:$I$21&amp;"|"&amp;Calculate_cap_emi_sens!$L$14:$L$21,
        Calculate_cap_emi_sens!$BB$14:$BB$21, "Not found", 0),"Missing")</f>
        <v>64.914292540968958</v>
      </c>
      <c r="T77" s="5" cm="1">
        <f t="array" ref="T77">_xlfn.SWITCH(F77,"R",_xlfn.XLOOKUP(E77&amp;"|"&amp;B77,
        Calculate_cap_emi_sens!$I$14:$I$21&amp;"|"&amp;Calculate_cap_emi_sens!$L$14:$L$21,
        Calculate_cap_emi_sens!$BE$14:$BE$21, "Not found", 0),"Rb",_xlfn.XLOOKUP(E77&amp;"|"&amp;B77,
        Calculate_cap_emi_sens!$I$14:$I$21&amp;"|"&amp;Calculate_cap_emi_sens!$L$14:$L$21,
        Calculate_cap_emi_sens!$BG$14:$BG$21, "Not found", 0),"Rl",_xlfn.XLOOKUP(E77&amp;"|"&amp;B77,
        Calculate_cap_emi_sens!$I$14:$I$21&amp;"|"&amp;Calculate_cap_emi_sens!$L$14:$L$21,
        Calculate_cap_emi_sens!$BH$14:$BH$21, "Not found", 0),"HP",_xlfn.XLOOKUP(E77&amp;"|"&amp;B77,
        Calculate_cap_emi_sens!$I$14:$I$21&amp;"|"&amp;Calculate_cap_emi_sens!$L$14:$L$21,
        Calculate_cap_emi_sens!$BF$14:$BF$21, "Not found", 0),"HPl",_xlfn.XLOOKUP(E77&amp;"|"&amp;B77,
        Calculate_cap_emi_sens!$I$14:$I$21&amp;"|"&amp;Calculate_cap_emi_sens!$L$14:$L$21,
        Calculate_cap_emi_sens!$BI$14:$BI$21, "Not found", 0),"Missing")</f>
        <v>261.02520894312045</v>
      </c>
      <c r="U77" s="5" cm="1">
        <f t="array" ref="U77">_xlfn.SWITCH(F77,"R",_xlfn.XLOOKUP(E77&amp;"|"&amp;B77,
        Calculate_cap_emi_sens!$I$14:$I$21&amp;"|"&amp;Calculate_cap_emi_sens!$L$14:$L$21,
        Calculate_cap_emi_sens!$AX$14:$AX$21, "Not found", 0),"Rb",_xlfn.XLOOKUP(E77&amp;"|"&amp;B77,
        Calculate_cap_emi_sens!$I$14:$I$21&amp;"|"&amp;Calculate_cap_emi_sens!$L$14:$L$21,
        Calculate_cap_emi_sens!$AZ$14:$AZ$21, "Not found", 0),"Rl",_xlfn.XLOOKUP(E77&amp;"|"&amp;B77,
        Calculate_cap_emi_sens!$I$14:$I$21&amp;"|"&amp;Calculate_cap_emi_sens!$L$14:$L$21,
        Calculate_cap_emi_sens!$BA$14:$BA$21, "Not found", 0),"HP",_xlfn.XLOOKUP(E77&amp;"|"&amp;B77,
        Calculate_cap_emi_sens!$I$14:$I$21&amp;"|"&amp;Calculate_cap_emi_sens!$L$14:$L$21,
        Calculate_cap_emi_sens!$AY$14:$AY$21, "Not found", 0),"HPl",_xlfn.XLOOKUP(E77&amp;"|"&amp;B77,
        Calculate_cap_emi_sens!$I$14:$I$21&amp;"|"&amp;Calculate_cap_emi_sens!$L$14:$L$21,
        Calculate_cap_emi_sens!$BB$14:$BB$21, "Not found", 0),"Missing")</f>
        <v>64.914292540968958</v>
      </c>
      <c r="V77" s="5" cm="1">
        <f t="array" ref="V77">_xlfn.SWITCH(F77,"R",_xlfn.XLOOKUP(E77&amp;"|"&amp;B77,
        Calculate_cap_emi_sens!$I$14:$I$21&amp;"|"&amp;Calculate_cap_emi_sens!$L$14:$L$21,
        Calculate_cap_emi_sens!$BE$14:$BE$21, "Not found", 0),"Rb",_xlfn.XLOOKUP(E77&amp;"|"&amp;B77,
        Calculate_cap_emi_sens!$I$14:$I$21&amp;"|"&amp;Calculate_cap_emi_sens!$L$14:$L$21,
        Calculate_cap_emi_sens!$BG$14:$BG$21, "Not found", 0),"Rl",_xlfn.XLOOKUP(E77&amp;"|"&amp;B77,
        Calculate_cap_emi_sens!$I$14:$I$21&amp;"|"&amp;Calculate_cap_emi_sens!$L$14:$L$21,
        Calculate_cap_emi_sens!$BH$14:$BH$21, "Not found", 0),"HP",_xlfn.XLOOKUP(E77&amp;"|"&amp;B77,
        Calculate_cap_emi_sens!$I$14:$I$21&amp;"|"&amp;Calculate_cap_emi_sens!$L$14:$L$21,
        Calculate_cap_emi_sens!$BF$14:$BF$21, "Not found", 0),"HPl",_xlfn.XLOOKUP(E77&amp;"|"&amp;B77,
        Calculate_cap_emi_sens!$I$14:$I$21&amp;"|"&amp;Calculate_cap_emi_sens!$L$14:$L$21,
        Calculate_cap_emi_sens!$BI$14:$BI$21, "Not found", 0),"Missing")</f>
        <v>261.02520894312045</v>
      </c>
    </row>
    <row r="78" spans="1:22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Calculate_cap_emi_sens!$I$14:$I$21&amp;"|"&amp;Calculate_cap_emi_sens!$L$14:$L$21,
        Calculate_cap_emi_sens!$X$14:$X$21, "Not found", 0),"HPl",_xlfn.XLOOKUP(E78&amp;"|"&amp;B78,
        Calculate_cap_emi_sens!$I$14:$I$21&amp;"|"&amp;Calculate_cap_emi_sens!$L$14:$L$21,
        Calculate_cap_emi_sens!$AA$14:$AA$21,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Calculate_cap_emi_sens!$I$14:$I$21&amp;"|"&amp;Calculate_cap_emi_sens!$L$14:$L$21,
        Calculate_cap_emi_sens!$AC$14:$AC$21, "Not found", 0),"Rb",_xlfn.XLOOKUP(E78&amp;"|"&amp;B78,
        Calculate_cap_emi_sens!$I$14:$I$21&amp;"|"&amp;Calculate_cap_emi_sens!$L$14:$L$21,
        Calculate_cap_emi_sens!$AE$14:$AE$21, "Not found", 0),"Rl",_xlfn.XLOOKUP(E78&amp;"|"&amp;B78,
        Calculate_cap_emi_sens!$I$14:$I$21&amp;"|"&amp;Calculate_cap_emi_sens!$L$14:$L$21,
        Calculate_cap_emi_sens!$AF$14:$AF$21, "Not found", 0),"HP",_xlfn.XLOOKUP(E78&amp;"|"&amp;B78,
        Calculate_cap_emi_sens!$I$14:$I$21&amp;"|"&amp;Calculate_cap_emi_sens!$L$14:$L$21,
        Calculate_cap_emi_sens!$AD$14:$AD$21, "Not found", 0),"HPl",_xlfn.XLOOKUP(E78&amp;"|"&amp;B78,
        Calculate_cap_emi_sens!$I$14:$I$21&amp;"|"&amp;Calculate_cap_emi_sens!$L$14:$L$21,
        Calculate_cap_emi_sens!$AG$14:$AG$21,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Calculate_cap_emi_sens!$I$14:$I$21&amp;"|"&amp;Calculate_cap_emi_sens!$L$14:$L$21,
        Calculate_cap_emi_sens!$AJ$14:$AJ$21, "Not found", 0),"Rb",_xlfn.XLOOKUP(E78&amp;"|"&amp;B78,
        Calculate_cap_emi_sens!$I$14:$I$21&amp;"|"&amp;Calculate_cap_emi_sens!$L$14:$L$21,
        Calculate_cap_emi_sens!$AL$14:$AL$21, "Not found", 0),"Rl",_xlfn.XLOOKUP(E78&amp;"|"&amp;B78,
        Calculate_cap_emi_sens!$I$14:$I$21&amp;"|"&amp;Calculate_cap_emi_sens!$L$14:$L$21,
        Calculate_cap_emi_sens!$AM$14:$AM$21, "Not found", 0),"HP",_xlfn.XLOOKUP(E78&amp;"|"&amp;B78,
        Calculate_cap_emi_sens!$I$14:$I$21&amp;"|"&amp;Calculate_cap_emi_sens!$L$14:$L$21,
        Calculate_cap_emi_sens!$AK$14:$AK$21, "Not found", 0),"HPl",_xlfn.XLOOKUP(E78&amp;"|"&amp;B78,
        Calculate_cap_emi_sens!$I$14:$I$21&amp;"|"&amp;Calculate_cap_emi_sens!$L$14:$L$21,
        Calculate_cap_emi_sens!$AN$14:$AN$21, "Not found", 0),"Missing")</f>
        <v>25.033918701624987</v>
      </c>
      <c r="R78" s="5" cm="1">
        <f t="array" ref="R78">_xlfn.SWITCH(F78,"R",_xlfn.XLOOKUP(E78&amp;"|"&amp;B78,
        Calculate_cap_emi_sens!$I$14:$I$21&amp;"|"&amp;Calculate_cap_emi_sens!$L$14:$L$21,
        Calculate_cap_emi_sens!$AQ$14:$AQ$21, "Not found", 0),"Rb",_xlfn.XLOOKUP(E78&amp;"|"&amp;B78,
        Calculate_cap_emi_sens!$I$14:$I$21&amp;"|"&amp;Calculate_cap_emi_sens!$L$14:$L$21,
        Calculate_cap_emi_sens!$AS$14:$AS$21, "Not found", 0),"Rl",_xlfn.XLOOKUP(E78&amp;"|"&amp;B78,
        Calculate_cap_emi_sens!$I$14:$I$21&amp;"|"&amp;Calculate_cap_emi_sens!$L$14:$L$21,
        Calculate_cap_emi_sens!$AT$14:$AT$21, "Not found", 0),"HP",_xlfn.XLOOKUP(E78&amp;"|"&amp;B78,
        Calculate_cap_emi_sens!$I$14:$I$21&amp;"|"&amp;Calculate_cap_emi_sens!$L$14:$L$21,
        Calculate_cap_emi_sens!$AR$14:$AR$21, "Not found", 0),"HPl",_xlfn.XLOOKUP(E78&amp;"|"&amp;B78,
        Calculate_cap_emi_sens!$I$14:$I$21&amp;"|"&amp;Calculate_cap_emi_sens!$L$14:$L$21,
        Calculate_cap_emi_sens!$AU$14:$AU$21, "Not found", 0),"Missing")</f>
        <v>92.559891418235281</v>
      </c>
      <c r="S78" s="5" cm="1">
        <f t="array" ref="S78">_xlfn.SWITCH(F78,"R",_xlfn.XLOOKUP(E78&amp;"|"&amp;B78,
        Calculate_cap_emi_sens!$I$14:$I$21&amp;"|"&amp;Calculate_cap_emi_sens!$L$14:$L$21,
        Calculate_cap_emi_sens!$AX$14:$AX$21, "Not found", 0),"Rb",_xlfn.XLOOKUP(E78&amp;"|"&amp;B78,
        Calculate_cap_emi_sens!$I$14:$I$21&amp;"|"&amp;Calculate_cap_emi_sens!$L$14:$L$21,
        Calculate_cap_emi_sens!$AZ$14:$AZ$21, "Not found", 0),"Rl",_xlfn.XLOOKUP(E78&amp;"|"&amp;B78,
        Calculate_cap_emi_sens!$I$14:$I$21&amp;"|"&amp;Calculate_cap_emi_sens!$L$14:$L$21,
        Calculate_cap_emi_sens!$BA$14:$BA$21, "Not found", 0),"HP",_xlfn.XLOOKUP(E78&amp;"|"&amp;B78,
        Calculate_cap_emi_sens!$I$14:$I$21&amp;"|"&amp;Calculate_cap_emi_sens!$L$14:$L$21,
        Calculate_cap_emi_sens!$AY$14:$AY$21, "Not found", 0),"HPl",_xlfn.XLOOKUP(E78&amp;"|"&amp;B78,
        Calculate_cap_emi_sens!$I$14:$I$21&amp;"|"&amp;Calculate_cap_emi_sens!$L$14:$L$21,
        Calculate_cap_emi_sens!$BB$14:$BB$21, "Not found", 0),"Missing")</f>
        <v>96.239671214707855</v>
      </c>
      <c r="T78" s="5" cm="1">
        <f t="array" ref="T78">_xlfn.SWITCH(F78,"R",_xlfn.XLOOKUP(E78&amp;"|"&amp;B78,
        Calculate_cap_emi_sens!$I$14:$I$21&amp;"|"&amp;Calculate_cap_emi_sens!$L$14:$L$21,
        Calculate_cap_emi_sens!$BE$14:$BE$21, "Not found", 0),"Rb",_xlfn.XLOOKUP(E78&amp;"|"&amp;B78,
        Calculate_cap_emi_sens!$I$14:$I$21&amp;"|"&amp;Calculate_cap_emi_sens!$L$14:$L$21,
        Calculate_cap_emi_sens!$BG$14:$BG$21, "Not found", 0),"Rl",_xlfn.XLOOKUP(E78&amp;"|"&amp;B78,
        Calculate_cap_emi_sens!$I$14:$I$21&amp;"|"&amp;Calculate_cap_emi_sens!$L$14:$L$21,
        Calculate_cap_emi_sens!$BH$14:$BH$21, "Not found", 0),"HP",_xlfn.XLOOKUP(E78&amp;"|"&amp;B78,
        Calculate_cap_emi_sens!$I$14:$I$21&amp;"|"&amp;Calculate_cap_emi_sens!$L$14:$L$21,
        Calculate_cap_emi_sens!$BF$14:$BF$21, "Not found", 0),"HPl",_xlfn.XLOOKUP(E78&amp;"|"&amp;B78,
        Calculate_cap_emi_sens!$I$14:$I$21&amp;"|"&amp;Calculate_cap_emi_sens!$L$14:$L$21,
        Calculate_cap_emi_sens!$BI$14:$BI$21, "Not found", 0),"Missing")</f>
        <v>301.6455267959123</v>
      </c>
      <c r="U78" s="5" cm="1">
        <f t="array" ref="U78">_xlfn.SWITCH(F78,"R",_xlfn.XLOOKUP(E78&amp;"|"&amp;B78,
        Calculate_cap_emi_sens!$I$14:$I$21&amp;"|"&amp;Calculate_cap_emi_sens!$L$14:$L$21,
        Calculate_cap_emi_sens!$AX$14:$AX$21, "Not found", 0),"Rb",_xlfn.XLOOKUP(E78&amp;"|"&amp;B78,
        Calculate_cap_emi_sens!$I$14:$I$21&amp;"|"&amp;Calculate_cap_emi_sens!$L$14:$L$21,
        Calculate_cap_emi_sens!$AZ$14:$AZ$21, "Not found", 0),"Rl",_xlfn.XLOOKUP(E78&amp;"|"&amp;B78,
        Calculate_cap_emi_sens!$I$14:$I$21&amp;"|"&amp;Calculate_cap_emi_sens!$L$14:$L$21,
        Calculate_cap_emi_sens!$BA$14:$BA$21, "Not found", 0),"HP",_xlfn.XLOOKUP(E78&amp;"|"&amp;B78,
        Calculate_cap_emi_sens!$I$14:$I$21&amp;"|"&amp;Calculate_cap_emi_sens!$L$14:$L$21,
        Calculate_cap_emi_sens!$AY$14:$AY$21, "Not found", 0),"HPl",_xlfn.XLOOKUP(E78&amp;"|"&amp;B78,
        Calculate_cap_emi_sens!$I$14:$I$21&amp;"|"&amp;Calculate_cap_emi_sens!$L$14:$L$21,
        Calculate_cap_emi_sens!$BB$14:$BB$21, "Not found", 0),"Missing")</f>
        <v>96.239671214707855</v>
      </c>
      <c r="V78" s="5" cm="1">
        <f t="array" ref="V78">_xlfn.SWITCH(F78,"R",_xlfn.XLOOKUP(E78&amp;"|"&amp;B78,
        Calculate_cap_emi_sens!$I$14:$I$21&amp;"|"&amp;Calculate_cap_emi_sens!$L$14:$L$21,
        Calculate_cap_emi_sens!$BE$14:$BE$21, "Not found", 0),"Rb",_xlfn.XLOOKUP(E78&amp;"|"&amp;B78,
        Calculate_cap_emi_sens!$I$14:$I$21&amp;"|"&amp;Calculate_cap_emi_sens!$L$14:$L$21,
        Calculate_cap_emi_sens!$BG$14:$BG$21, "Not found", 0),"Rl",_xlfn.XLOOKUP(E78&amp;"|"&amp;B78,
        Calculate_cap_emi_sens!$I$14:$I$21&amp;"|"&amp;Calculate_cap_emi_sens!$L$14:$L$21,
        Calculate_cap_emi_sens!$BH$14:$BH$21, "Not found", 0),"HP",_xlfn.XLOOKUP(E78&amp;"|"&amp;B78,
        Calculate_cap_emi_sens!$I$14:$I$21&amp;"|"&amp;Calculate_cap_emi_sens!$L$14:$L$21,
        Calculate_cap_emi_sens!$BF$14:$BF$21, "Not found", 0),"HPl",_xlfn.XLOOKUP(E78&amp;"|"&amp;B78,
        Calculate_cap_emi_sens!$I$14:$I$21&amp;"|"&amp;Calculate_cap_emi_sens!$L$14:$L$21,
        Calculate_cap_emi_sens!$BI$14:$BI$21, "Not found", 0),"Missing")</f>
        <v>301.6455267959123</v>
      </c>
    </row>
    <row r="79" spans="1:22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Calculate_cap_emi_sens!$I$14:$I$21&amp;"|"&amp;Calculate_cap_emi_sens!$L$14:$L$21,
        Calculate_cap_emi_sens!$X$14:$X$21, "Not found", 0),"HPl",_xlfn.XLOOKUP(E79&amp;"|"&amp;B79,
        Calculate_cap_emi_sens!$I$14:$I$21&amp;"|"&amp;Calculate_cap_emi_sens!$L$14:$L$21,
        Calculate_cap_emi_sens!$AA$14:$AA$21,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Calculate_cap_emi_sens!$I$14:$I$21&amp;"|"&amp;Calculate_cap_emi_sens!$L$14:$L$21,
        Calculate_cap_emi_sens!$AC$14:$AC$21, "Not found", 0),"Rb",_xlfn.XLOOKUP(E79&amp;"|"&amp;B79,
        Calculate_cap_emi_sens!$I$14:$I$21&amp;"|"&amp;Calculate_cap_emi_sens!$L$14:$L$21,
        Calculate_cap_emi_sens!$AE$14:$AE$21, "Not found", 0),"Rl",_xlfn.XLOOKUP(E79&amp;"|"&amp;B79,
        Calculate_cap_emi_sens!$I$14:$I$21&amp;"|"&amp;Calculate_cap_emi_sens!$L$14:$L$21,
        Calculate_cap_emi_sens!$AF$14:$AF$21, "Not found", 0),"HP",_xlfn.XLOOKUP(E79&amp;"|"&amp;B79,
        Calculate_cap_emi_sens!$I$14:$I$21&amp;"|"&amp;Calculate_cap_emi_sens!$L$14:$L$21,
        Calculate_cap_emi_sens!$AD$14:$AD$21, "Not found", 0),"HPl",_xlfn.XLOOKUP(E79&amp;"|"&amp;B79,
        Calculate_cap_emi_sens!$I$14:$I$21&amp;"|"&amp;Calculate_cap_emi_sens!$L$14:$L$21,
        Calculate_cap_emi_sens!$AG$14:$AG$21,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Calculate_cap_emi_sens!$I$14:$I$21&amp;"|"&amp;Calculate_cap_emi_sens!$L$14:$L$21,
        Calculate_cap_emi_sens!$AJ$14:$AJ$21, "Not found", 0),"Rb",_xlfn.XLOOKUP(E79&amp;"|"&amp;B79,
        Calculate_cap_emi_sens!$I$14:$I$21&amp;"|"&amp;Calculate_cap_emi_sens!$L$14:$L$21,
        Calculate_cap_emi_sens!$AL$14:$AL$21, "Not found", 0),"Rl",_xlfn.XLOOKUP(E79&amp;"|"&amp;B79,
        Calculate_cap_emi_sens!$I$14:$I$21&amp;"|"&amp;Calculate_cap_emi_sens!$L$14:$L$21,
        Calculate_cap_emi_sens!$AM$14:$AM$21, "Not found", 0),"HP",_xlfn.XLOOKUP(E79&amp;"|"&amp;B79,
        Calculate_cap_emi_sens!$I$14:$I$21&amp;"|"&amp;Calculate_cap_emi_sens!$L$14:$L$21,
        Calculate_cap_emi_sens!$AK$14:$AK$21, "Not found", 0),"HPl",_xlfn.XLOOKUP(E79&amp;"|"&amp;B79,
        Calculate_cap_emi_sens!$I$14:$I$21&amp;"|"&amp;Calculate_cap_emi_sens!$L$14:$L$21,
        Calculate_cap_emi_sens!$AN$14:$AN$21, "Not found", 0),"Missing")</f>
        <v>25.033918701624987</v>
      </c>
      <c r="R79" s="5" cm="1">
        <f t="array" ref="R79">_xlfn.SWITCH(F79,"R",_xlfn.XLOOKUP(E79&amp;"|"&amp;B79,
        Calculate_cap_emi_sens!$I$14:$I$21&amp;"|"&amp;Calculate_cap_emi_sens!$L$14:$L$21,
        Calculate_cap_emi_sens!$AQ$14:$AQ$21, "Not found", 0),"Rb",_xlfn.XLOOKUP(E79&amp;"|"&amp;B79,
        Calculate_cap_emi_sens!$I$14:$I$21&amp;"|"&amp;Calculate_cap_emi_sens!$L$14:$L$21,
        Calculate_cap_emi_sens!$AS$14:$AS$21, "Not found", 0),"Rl",_xlfn.XLOOKUP(E79&amp;"|"&amp;B79,
        Calculate_cap_emi_sens!$I$14:$I$21&amp;"|"&amp;Calculate_cap_emi_sens!$L$14:$L$21,
        Calculate_cap_emi_sens!$AT$14:$AT$21, "Not found", 0),"HP",_xlfn.XLOOKUP(E79&amp;"|"&amp;B79,
        Calculate_cap_emi_sens!$I$14:$I$21&amp;"|"&amp;Calculate_cap_emi_sens!$L$14:$L$21,
        Calculate_cap_emi_sens!$AR$14:$AR$21, "Not found", 0),"HPl",_xlfn.XLOOKUP(E79&amp;"|"&amp;B79,
        Calculate_cap_emi_sens!$I$14:$I$21&amp;"|"&amp;Calculate_cap_emi_sens!$L$14:$L$21,
        Calculate_cap_emi_sens!$AU$14:$AU$21, "Not found", 0),"Missing")</f>
        <v>92.559891418235281</v>
      </c>
      <c r="S79" s="5" cm="1">
        <f t="array" ref="S79">_xlfn.SWITCH(F79,"R",_xlfn.XLOOKUP(E79&amp;"|"&amp;B79,
        Calculate_cap_emi_sens!$I$14:$I$21&amp;"|"&amp;Calculate_cap_emi_sens!$L$14:$L$21,
        Calculate_cap_emi_sens!$AX$14:$AX$21, "Not found", 0),"Rb",_xlfn.XLOOKUP(E79&amp;"|"&amp;B79,
        Calculate_cap_emi_sens!$I$14:$I$21&amp;"|"&amp;Calculate_cap_emi_sens!$L$14:$L$21,
        Calculate_cap_emi_sens!$AZ$14:$AZ$21, "Not found", 0),"Rl",_xlfn.XLOOKUP(E79&amp;"|"&amp;B79,
        Calculate_cap_emi_sens!$I$14:$I$21&amp;"|"&amp;Calculate_cap_emi_sens!$L$14:$L$21,
        Calculate_cap_emi_sens!$BA$14:$BA$21, "Not found", 0),"HP",_xlfn.XLOOKUP(E79&amp;"|"&amp;B79,
        Calculate_cap_emi_sens!$I$14:$I$21&amp;"|"&amp;Calculate_cap_emi_sens!$L$14:$L$21,
        Calculate_cap_emi_sens!$AY$14:$AY$21, "Not found", 0),"HPl",_xlfn.XLOOKUP(E79&amp;"|"&amp;B79,
        Calculate_cap_emi_sens!$I$14:$I$21&amp;"|"&amp;Calculate_cap_emi_sens!$L$14:$L$21,
        Calculate_cap_emi_sens!$BB$14:$BB$21, "Not found", 0),"Missing")</f>
        <v>96.239671214707855</v>
      </c>
      <c r="T79" s="5" cm="1">
        <f t="array" ref="T79">_xlfn.SWITCH(F79,"R",_xlfn.XLOOKUP(E79&amp;"|"&amp;B79,
        Calculate_cap_emi_sens!$I$14:$I$21&amp;"|"&amp;Calculate_cap_emi_sens!$L$14:$L$21,
        Calculate_cap_emi_sens!$BE$14:$BE$21, "Not found", 0),"Rb",_xlfn.XLOOKUP(E79&amp;"|"&amp;B79,
        Calculate_cap_emi_sens!$I$14:$I$21&amp;"|"&amp;Calculate_cap_emi_sens!$L$14:$L$21,
        Calculate_cap_emi_sens!$BG$14:$BG$21, "Not found", 0),"Rl",_xlfn.XLOOKUP(E79&amp;"|"&amp;B79,
        Calculate_cap_emi_sens!$I$14:$I$21&amp;"|"&amp;Calculate_cap_emi_sens!$L$14:$L$21,
        Calculate_cap_emi_sens!$BH$14:$BH$21, "Not found", 0),"HP",_xlfn.XLOOKUP(E79&amp;"|"&amp;B79,
        Calculate_cap_emi_sens!$I$14:$I$21&amp;"|"&amp;Calculate_cap_emi_sens!$L$14:$L$21,
        Calculate_cap_emi_sens!$BF$14:$BF$21, "Not found", 0),"HPl",_xlfn.XLOOKUP(E79&amp;"|"&amp;B79,
        Calculate_cap_emi_sens!$I$14:$I$21&amp;"|"&amp;Calculate_cap_emi_sens!$L$14:$L$21,
        Calculate_cap_emi_sens!$BI$14:$BI$21, "Not found", 0),"Missing")</f>
        <v>301.6455267959123</v>
      </c>
      <c r="U79" s="5" cm="1">
        <f t="array" ref="U79">_xlfn.SWITCH(F79,"R",_xlfn.XLOOKUP(E79&amp;"|"&amp;B79,
        Calculate_cap_emi_sens!$I$14:$I$21&amp;"|"&amp;Calculate_cap_emi_sens!$L$14:$L$21,
        Calculate_cap_emi_sens!$AX$14:$AX$21, "Not found", 0),"Rb",_xlfn.XLOOKUP(E79&amp;"|"&amp;B79,
        Calculate_cap_emi_sens!$I$14:$I$21&amp;"|"&amp;Calculate_cap_emi_sens!$L$14:$L$21,
        Calculate_cap_emi_sens!$AZ$14:$AZ$21, "Not found", 0),"Rl",_xlfn.XLOOKUP(E79&amp;"|"&amp;B79,
        Calculate_cap_emi_sens!$I$14:$I$21&amp;"|"&amp;Calculate_cap_emi_sens!$L$14:$L$21,
        Calculate_cap_emi_sens!$BA$14:$BA$21, "Not found", 0),"HP",_xlfn.XLOOKUP(E79&amp;"|"&amp;B79,
        Calculate_cap_emi_sens!$I$14:$I$21&amp;"|"&amp;Calculate_cap_emi_sens!$L$14:$L$21,
        Calculate_cap_emi_sens!$AY$14:$AY$21, "Not found", 0),"HPl",_xlfn.XLOOKUP(E79&amp;"|"&amp;B79,
        Calculate_cap_emi_sens!$I$14:$I$21&amp;"|"&amp;Calculate_cap_emi_sens!$L$14:$L$21,
        Calculate_cap_emi_sens!$BB$14:$BB$21, "Not found", 0),"Missing")</f>
        <v>96.239671214707855</v>
      </c>
      <c r="V79" s="5" cm="1">
        <f t="array" ref="V79">_xlfn.SWITCH(F79,"R",_xlfn.XLOOKUP(E79&amp;"|"&amp;B79,
        Calculate_cap_emi_sens!$I$14:$I$21&amp;"|"&amp;Calculate_cap_emi_sens!$L$14:$L$21,
        Calculate_cap_emi_sens!$BE$14:$BE$21, "Not found", 0),"Rb",_xlfn.XLOOKUP(E79&amp;"|"&amp;B79,
        Calculate_cap_emi_sens!$I$14:$I$21&amp;"|"&amp;Calculate_cap_emi_sens!$L$14:$L$21,
        Calculate_cap_emi_sens!$BG$14:$BG$21, "Not found", 0),"Rl",_xlfn.XLOOKUP(E79&amp;"|"&amp;B79,
        Calculate_cap_emi_sens!$I$14:$I$21&amp;"|"&amp;Calculate_cap_emi_sens!$L$14:$L$21,
        Calculate_cap_emi_sens!$BH$14:$BH$21, "Not found", 0),"HP",_xlfn.XLOOKUP(E79&amp;"|"&amp;B79,
        Calculate_cap_emi_sens!$I$14:$I$21&amp;"|"&amp;Calculate_cap_emi_sens!$L$14:$L$21,
        Calculate_cap_emi_sens!$BF$14:$BF$21, "Not found", 0),"HPl",_xlfn.XLOOKUP(E79&amp;"|"&amp;B79,
        Calculate_cap_emi_sens!$I$14:$I$21&amp;"|"&amp;Calculate_cap_emi_sens!$L$14:$L$21,
        Calculate_cap_emi_sens!$BI$14:$BI$21, "Not found", 0),"Missing")</f>
        <v>301.6455267959123</v>
      </c>
    </row>
    <row r="80" spans="1:22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Calculate_cap_emi_sens!$I$14:$I$21&amp;"|"&amp;Calculate_cap_emi_sens!$L$14:$L$21,
        Calculate_cap_emi_sens!$X$14:$X$21, "Not found", 0),"HPl",_xlfn.XLOOKUP(E80&amp;"|"&amp;B80,
        Calculate_cap_emi_sens!$I$14:$I$21&amp;"|"&amp;Calculate_cap_emi_sens!$L$14:$L$21,
        Calculate_cap_emi_sens!$AA$14:$AA$21,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Calculate_cap_emi_sens!$I$14:$I$21&amp;"|"&amp;Calculate_cap_emi_sens!$L$14:$L$21,
        Calculate_cap_emi_sens!$AC$14:$AC$21, "Not found", 0),"Rb",_xlfn.XLOOKUP(E80&amp;"|"&amp;B80,
        Calculate_cap_emi_sens!$I$14:$I$21&amp;"|"&amp;Calculate_cap_emi_sens!$L$14:$L$21,
        Calculate_cap_emi_sens!$AE$14:$AE$21, "Not found", 0),"Rl",_xlfn.XLOOKUP(E80&amp;"|"&amp;B80,
        Calculate_cap_emi_sens!$I$14:$I$21&amp;"|"&amp;Calculate_cap_emi_sens!$L$14:$L$21,
        Calculate_cap_emi_sens!$AF$14:$AF$21, "Not found", 0),"HP",_xlfn.XLOOKUP(E80&amp;"|"&amp;B80,
        Calculate_cap_emi_sens!$I$14:$I$21&amp;"|"&amp;Calculate_cap_emi_sens!$L$14:$L$21,
        Calculate_cap_emi_sens!$AD$14:$AD$21, "Not found", 0),"HPl",_xlfn.XLOOKUP(E80&amp;"|"&amp;B80,
        Calculate_cap_emi_sens!$I$14:$I$21&amp;"|"&amp;Calculate_cap_emi_sens!$L$14:$L$21,
        Calculate_cap_emi_sens!$AG$14:$AG$21,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Calculate_cap_emi_sens!$I$14:$I$21&amp;"|"&amp;Calculate_cap_emi_sens!$L$14:$L$21,
        Calculate_cap_emi_sens!$AJ$14:$AJ$21, "Not found", 0),"Rb",_xlfn.XLOOKUP(E80&amp;"|"&amp;B80,
        Calculate_cap_emi_sens!$I$14:$I$21&amp;"|"&amp;Calculate_cap_emi_sens!$L$14:$L$21,
        Calculate_cap_emi_sens!$AL$14:$AL$21, "Not found", 0),"Rl",_xlfn.XLOOKUP(E80&amp;"|"&amp;B80,
        Calculate_cap_emi_sens!$I$14:$I$21&amp;"|"&amp;Calculate_cap_emi_sens!$L$14:$L$21,
        Calculate_cap_emi_sens!$AM$14:$AM$21, "Not found", 0),"HP",_xlfn.XLOOKUP(E80&amp;"|"&amp;B80,
        Calculate_cap_emi_sens!$I$14:$I$21&amp;"|"&amp;Calculate_cap_emi_sens!$L$14:$L$21,
        Calculate_cap_emi_sens!$AK$14:$AK$21, "Not found", 0),"HPl",_xlfn.XLOOKUP(E80&amp;"|"&amp;B80,
        Calculate_cap_emi_sens!$I$14:$I$21&amp;"|"&amp;Calculate_cap_emi_sens!$L$14:$L$21,
        Calculate_cap_emi_sens!$AN$14:$AN$21, "Not found", 0),"Missing")</f>
        <v>21.697032070828651</v>
      </c>
      <c r="R80" s="5" cm="1">
        <f t="array" ref="R80">_xlfn.SWITCH(F80,"R",_xlfn.XLOOKUP(E80&amp;"|"&amp;B80,
        Calculate_cap_emi_sens!$I$14:$I$21&amp;"|"&amp;Calculate_cap_emi_sens!$L$14:$L$21,
        Calculate_cap_emi_sens!$AQ$14:$AQ$21, "Not found", 0),"Rb",_xlfn.XLOOKUP(E80&amp;"|"&amp;B80,
        Calculate_cap_emi_sens!$I$14:$I$21&amp;"|"&amp;Calculate_cap_emi_sens!$L$14:$L$21,
        Calculate_cap_emi_sens!$AS$14:$AS$21, "Not found", 0),"Rl",_xlfn.XLOOKUP(E80&amp;"|"&amp;B80,
        Calculate_cap_emi_sens!$I$14:$I$21&amp;"|"&amp;Calculate_cap_emi_sens!$L$14:$L$21,
        Calculate_cap_emi_sens!$AT$14:$AT$21, "Not found", 0),"HP",_xlfn.XLOOKUP(E80&amp;"|"&amp;B80,
        Calculate_cap_emi_sens!$I$14:$I$21&amp;"|"&amp;Calculate_cap_emi_sens!$L$14:$L$21,
        Calculate_cap_emi_sens!$AR$14:$AR$21, "Not found", 0),"HPl",_xlfn.XLOOKUP(E80&amp;"|"&amp;B80,
        Calculate_cap_emi_sens!$I$14:$I$21&amp;"|"&amp;Calculate_cap_emi_sens!$L$14:$L$21,
        Calculate_cap_emi_sens!$AU$14:$AU$21, "Not found", 0),"Missing")</f>
        <v>73.361914932352946</v>
      </c>
      <c r="S80" s="5" cm="1">
        <f t="array" ref="S80">_xlfn.SWITCH(F80,"R",_xlfn.XLOOKUP(E80&amp;"|"&amp;B80,
        Calculate_cap_emi_sens!$I$14:$I$21&amp;"|"&amp;Calculate_cap_emi_sens!$L$14:$L$21,
        Calculate_cap_emi_sens!$AX$14:$AX$21, "Not found", 0),"Rb",_xlfn.XLOOKUP(E80&amp;"|"&amp;B80,
        Calculate_cap_emi_sens!$I$14:$I$21&amp;"|"&amp;Calculate_cap_emi_sens!$L$14:$L$21,
        Calculate_cap_emi_sens!$AZ$14:$AZ$21, "Not found", 0),"Rl",_xlfn.XLOOKUP(E80&amp;"|"&amp;B80,
        Calculate_cap_emi_sens!$I$14:$I$21&amp;"|"&amp;Calculate_cap_emi_sens!$L$14:$L$21,
        Calculate_cap_emi_sens!$BA$14:$BA$21, "Not found", 0),"HP",_xlfn.XLOOKUP(E80&amp;"|"&amp;B80,
        Calculate_cap_emi_sens!$I$14:$I$21&amp;"|"&amp;Calculate_cap_emi_sens!$L$14:$L$21,
        Calculate_cap_emi_sens!$AY$14:$AY$21, "Not found", 0),"HPl",_xlfn.XLOOKUP(E80&amp;"|"&amp;B80,
        Calculate_cap_emi_sens!$I$14:$I$21&amp;"|"&amp;Calculate_cap_emi_sens!$L$14:$L$21,
        Calculate_cap_emi_sens!$BB$14:$BB$21, "Not found", 0),"Missing")</f>
        <v>75.59059101470784</v>
      </c>
      <c r="T80" s="5" cm="1">
        <f t="array" ref="T80">_xlfn.SWITCH(F80,"R",_xlfn.XLOOKUP(E80&amp;"|"&amp;B80,
        Calculate_cap_emi_sens!$I$14:$I$21&amp;"|"&amp;Calculate_cap_emi_sens!$L$14:$L$21,
        Calculate_cap_emi_sens!$BE$14:$BE$21, "Not found", 0),"Rb",_xlfn.XLOOKUP(E80&amp;"|"&amp;B80,
        Calculate_cap_emi_sens!$I$14:$I$21&amp;"|"&amp;Calculate_cap_emi_sens!$L$14:$L$21,
        Calculate_cap_emi_sens!$BG$14:$BG$21, "Not found", 0),"Rl",_xlfn.XLOOKUP(E80&amp;"|"&amp;B80,
        Calculate_cap_emi_sens!$I$14:$I$21&amp;"|"&amp;Calculate_cap_emi_sens!$L$14:$L$21,
        Calculate_cap_emi_sens!$BH$14:$BH$21, "Not found", 0),"HP",_xlfn.XLOOKUP(E80&amp;"|"&amp;B80,
        Calculate_cap_emi_sens!$I$14:$I$21&amp;"|"&amp;Calculate_cap_emi_sens!$L$14:$L$21,
        Calculate_cap_emi_sens!$BF$14:$BF$21, "Not found", 0),"HPl",_xlfn.XLOOKUP(E80&amp;"|"&amp;B80,
        Calculate_cap_emi_sens!$I$14:$I$21&amp;"|"&amp;Calculate_cap_emi_sens!$L$14:$L$21,
        Calculate_cap_emi_sens!$BI$14:$BI$21, "Not found", 0),"Missing")</f>
        <v>255.46514919591232</v>
      </c>
      <c r="U80" s="5" cm="1">
        <f t="array" ref="U80">_xlfn.SWITCH(F80,"R",_xlfn.XLOOKUP(E80&amp;"|"&amp;B80,
        Calculate_cap_emi_sens!$I$14:$I$21&amp;"|"&amp;Calculate_cap_emi_sens!$L$14:$L$21,
        Calculate_cap_emi_sens!$AX$14:$AX$21, "Not found", 0),"Rb",_xlfn.XLOOKUP(E80&amp;"|"&amp;B80,
        Calculate_cap_emi_sens!$I$14:$I$21&amp;"|"&amp;Calculate_cap_emi_sens!$L$14:$L$21,
        Calculate_cap_emi_sens!$AZ$14:$AZ$21, "Not found", 0),"Rl",_xlfn.XLOOKUP(E80&amp;"|"&amp;B80,
        Calculate_cap_emi_sens!$I$14:$I$21&amp;"|"&amp;Calculate_cap_emi_sens!$L$14:$L$21,
        Calculate_cap_emi_sens!$BA$14:$BA$21, "Not found", 0),"HP",_xlfn.XLOOKUP(E80&amp;"|"&amp;B80,
        Calculate_cap_emi_sens!$I$14:$I$21&amp;"|"&amp;Calculate_cap_emi_sens!$L$14:$L$21,
        Calculate_cap_emi_sens!$AY$14:$AY$21, "Not found", 0),"HPl",_xlfn.XLOOKUP(E80&amp;"|"&amp;B80,
        Calculate_cap_emi_sens!$I$14:$I$21&amp;"|"&amp;Calculate_cap_emi_sens!$L$14:$L$21,
        Calculate_cap_emi_sens!$BB$14:$BB$21, "Not found", 0),"Missing")</f>
        <v>75.59059101470784</v>
      </c>
      <c r="V80" s="5" cm="1">
        <f t="array" ref="V80">_xlfn.SWITCH(F80,"R",_xlfn.XLOOKUP(E80&amp;"|"&amp;B80,
        Calculate_cap_emi_sens!$I$14:$I$21&amp;"|"&amp;Calculate_cap_emi_sens!$L$14:$L$21,
        Calculate_cap_emi_sens!$BE$14:$BE$21, "Not found", 0),"Rb",_xlfn.XLOOKUP(E80&amp;"|"&amp;B80,
        Calculate_cap_emi_sens!$I$14:$I$21&amp;"|"&amp;Calculate_cap_emi_sens!$L$14:$L$21,
        Calculate_cap_emi_sens!$BG$14:$BG$21, "Not found", 0),"Rl",_xlfn.XLOOKUP(E80&amp;"|"&amp;B80,
        Calculate_cap_emi_sens!$I$14:$I$21&amp;"|"&amp;Calculate_cap_emi_sens!$L$14:$L$21,
        Calculate_cap_emi_sens!$BH$14:$BH$21, "Not found", 0),"HP",_xlfn.XLOOKUP(E80&amp;"|"&amp;B80,
        Calculate_cap_emi_sens!$I$14:$I$21&amp;"|"&amp;Calculate_cap_emi_sens!$L$14:$L$21,
        Calculate_cap_emi_sens!$BF$14:$BF$21, "Not found", 0),"HPl",_xlfn.XLOOKUP(E80&amp;"|"&amp;B80,
        Calculate_cap_emi_sens!$I$14:$I$21&amp;"|"&amp;Calculate_cap_emi_sens!$L$14:$L$21,
        Calculate_cap_emi_sens!$BI$14:$BI$21, "Not found", 0),"Missing")</f>
        <v>255.46514919591232</v>
      </c>
    </row>
    <row r="81" spans="1:22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Calculate_cap_emi_sens!$I$14:$I$21&amp;"|"&amp;Calculate_cap_emi_sens!$L$14:$L$21,
        Calculate_cap_emi_sens!$X$14:$X$21, "Not found", 0),"HPl",_xlfn.XLOOKUP(E81&amp;"|"&amp;B81,
        Calculate_cap_emi_sens!$I$14:$I$21&amp;"|"&amp;Calculate_cap_emi_sens!$L$14:$L$21,
        Calculate_cap_emi_sens!$AA$14:$AA$21,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Calculate_cap_emi_sens!$I$14:$I$21&amp;"|"&amp;Calculate_cap_emi_sens!$L$14:$L$21,
        Calculate_cap_emi_sens!$AC$14:$AC$21, "Not found", 0),"Rb",_xlfn.XLOOKUP(E81&amp;"|"&amp;B81,
        Calculate_cap_emi_sens!$I$14:$I$21&amp;"|"&amp;Calculate_cap_emi_sens!$L$14:$L$21,
        Calculate_cap_emi_sens!$AE$14:$AE$21, "Not found", 0),"Rl",_xlfn.XLOOKUP(E81&amp;"|"&amp;B81,
        Calculate_cap_emi_sens!$I$14:$I$21&amp;"|"&amp;Calculate_cap_emi_sens!$L$14:$L$21,
        Calculate_cap_emi_sens!$AF$14:$AF$21, "Not found", 0),"HP",_xlfn.XLOOKUP(E81&amp;"|"&amp;B81,
        Calculate_cap_emi_sens!$I$14:$I$21&amp;"|"&amp;Calculate_cap_emi_sens!$L$14:$L$21,
        Calculate_cap_emi_sens!$AD$14:$AD$21, "Not found", 0),"HPl",_xlfn.XLOOKUP(E81&amp;"|"&amp;B81,
        Calculate_cap_emi_sens!$I$14:$I$21&amp;"|"&amp;Calculate_cap_emi_sens!$L$14:$L$21,
        Calculate_cap_emi_sens!$AG$14:$AG$21,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Calculate_cap_emi_sens!$I$14:$I$21&amp;"|"&amp;Calculate_cap_emi_sens!$L$14:$L$21,
        Calculate_cap_emi_sens!$AJ$14:$AJ$21, "Not found", 0),"Rb",_xlfn.XLOOKUP(E81&amp;"|"&amp;B81,
        Calculate_cap_emi_sens!$I$14:$I$21&amp;"|"&amp;Calculate_cap_emi_sens!$L$14:$L$21,
        Calculate_cap_emi_sens!$AL$14:$AL$21, "Not found", 0),"Rl",_xlfn.XLOOKUP(E81&amp;"|"&amp;B81,
        Calculate_cap_emi_sens!$I$14:$I$21&amp;"|"&amp;Calculate_cap_emi_sens!$L$14:$L$21,
        Calculate_cap_emi_sens!$AM$14:$AM$21, "Not found", 0),"HP",_xlfn.XLOOKUP(E81&amp;"|"&amp;B81,
        Calculate_cap_emi_sens!$I$14:$I$21&amp;"|"&amp;Calculate_cap_emi_sens!$L$14:$L$21,
        Calculate_cap_emi_sens!$AK$14:$AK$21, "Not found", 0),"HPl",_xlfn.XLOOKUP(E81&amp;"|"&amp;B81,
        Calculate_cap_emi_sens!$I$14:$I$21&amp;"|"&amp;Calculate_cap_emi_sens!$L$14:$L$21,
        Calculate_cap_emi_sens!$AN$14:$AN$21, "Not found", 0),"Missing")</f>
        <v>21.697032070828651</v>
      </c>
      <c r="R81" s="5" cm="1">
        <f t="array" ref="R81">_xlfn.SWITCH(F81,"R",_xlfn.XLOOKUP(E81&amp;"|"&amp;B81,
        Calculate_cap_emi_sens!$I$14:$I$21&amp;"|"&amp;Calculate_cap_emi_sens!$L$14:$L$21,
        Calculate_cap_emi_sens!$AQ$14:$AQ$21, "Not found", 0),"Rb",_xlfn.XLOOKUP(E81&amp;"|"&amp;B81,
        Calculate_cap_emi_sens!$I$14:$I$21&amp;"|"&amp;Calculate_cap_emi_sens!$L$14:$L$21,
        Calculate_cap_emi_sens!$AS$14:$AS$21, "Not found", 0),"Rl",_xlfn.XLOOKUP(E81&amp;"|"&amp;B81,
        Calculate_cap_emi_sens!$I$14:$I$21&amp;"|"&amp;Calculate_cap_emi_sens!$L$14:$L$21,
        Calculate_cap_emi_sens!$AT$14:$AT$21, "Not found", 0),"HP",_xlfn.XLOOKUP(E81&amp;"|"&amp;B81,
        Calculate_cap_emi_sens!$I$14:$I$21&amp;"|"&amp;Calculate_cap_emi_sens!$L$14:$L$21,
        Calculate_cap_emi_sens!$AR$14:$AR$21, "Not found", 0),"HPl",_xlfn.XLOOKUP(E81&amp;"|"&amp;B81,
        Calculate_cap_emi_sens!$I$14:$I$21&amp;"|"&amp;Calculate_cap_emi_sens!$L$14:$L$21,
        Calculate_cap_emi_sens!$AU$14:$AU$21, "Not found", 0),"Missing")</f>
        <v>73.361914932352946</v>
      </c>
      <c r="S81" s="5" cm="1">
        <f t="array" ref="S81">_xlfn.SWITCH(F81,"R",_xlfn.XLOOKUP(E81&amp;"|"&amp;B81,
        Calculate_cap_emi_sens!$I$14:$I$21&amp;"|"&amp;Calculate_cap_emi_sens!$L$14:$L$21,
        Calculate_cap_emi_sens!$AX$14:$AX$21, "Not found", 0),"Rb",_xlfn.XLOOKUP(E81&amp;"|"&amp;B81,
        Calculate_cap_emi_sens!$I$14:$I$21&amp;"|"&amp;Calculate_cap_emi_sens!$L$14:$L$21,
        Calculate_cap_emi_sens!$AZ$14:$AZ$21, "Not found", 0),"Rl",_xlfn.XLOOKUP(E81&amp;"|"&amp;B81,
        Calculate_cap_emi_sens!$I$14:$I$21&amp;"|"&amp;Calculate_cap_emi_sens!$L$14:$L$21,
        Calculate_cap_emi_sens!$BA$14:$BA$21, "Not found", 0),"HP",_xlfn.XLOOKUP(E81&amp;"|"&amp;B81,
        Calculate_cap_emi_sens!$I$14:$I$21&amp;"|"&amp;Calculate_cap_emi_sens!$L$14:$L$21,
        Calculate_cap_emi_sens!$AY$14:$AY$21, "Not found", 0),"HPl",_xlfn.XLOOKUP(E81&amp;"|"&amp;B81,
        Calculate_cap_emi_sens!$I$14:$I$21&amp;"|"&amp;Calculate_cap_emi_sens!$L$14:$L$21,
        Calculate_cap_emi_sens!$BB$14:$BB$21, "Not found", 0),"Missing")</f>
        <v>75.59059101470784</v>
      </c>
      <c r="T81" s="5" cm="1">
        <f t="array" ref="T81">_xlfn.SWITCH(F81,"R",_xlfn.XLOOKUP(E81&amp;"|"&amp;B81,
        Calculate_cap_emi_sens!$I$14:$I$21&amp;"|"&amp;Calculate_cap_emi_sens!$L$14:$L$21,
        Calculate_cap_emi_sens!$BE$14:$BE$21, "Not found", 0),"Rb",_xlfn.XLOOKUP(E81&amp;"|"&amp;B81,
        Calculate_cap_emi_sens!$I$14:$I$21&amp;"|"&amp;Calculate_cap_emi_sens!$L$14:$L$21,
        Calculate_cap_emi_sens!$BG$14:$BG$21, "Not found", 0),"Rl",_xlfn.XLOOKUP(E81&amp;"|"&amp;B81,
        Calculate_cap_emi_sens!$I$14:$I$21&amp;"|"&amp;Calculate_cap_emi_sens!$L$14:$L$21,
        Calculate_cap_emi_sens!$BH$14:$BH$21, "Not found", 0),"HP",_xlfn.XLOOKUP(E81&amp;"|"&amp;B81,
        Calculate_cap_emi_sens!$I$14:$I$21&amp;"|"&amp;Calculate_cap_emi_sens!$L$14:$L$21,
        Calculate_cap_emi_sens!$BF$14:$BF$21, "Not found", 0),"HPl",_xlfn.XLOOKUP(E81&amp;"|"&amp;B81,
        Calculate_cap_emi_sens!$I$14:$I$21&amp;"|"&amp;Calculate_cap_emi_sens!$L$14:$L$21,
        Calculate_cap_emi_sens!$BI$14:$BI$21, "Not found", 0),"Missing")</f>
        <v>255.46514919591232</v>
      </c>
      <c r="U81" s="5" cm="1">
        <f t="array" ref="U81">_xlfn.SWITCH(F81,"R",_xlfn.XLOOKUP(E81&amp;"|"&amp;B81,
        Calculate_cap_emi_sens!$I$14:$I$21&amp;"|"&amp;Calculate_cap_emi_sens!$L$14:$L$21,
        Calculate_cap_emi_sens!$AX$14:$AX$21, "Not found", 0),"Rb",_xlfn.XLOOKUP(E81&amp;"|"&amp;B81,
        Calculate_cap_emi_sens!$I$14:$I$21&amp;"|"&amp;Calculate_cap_emi_sens!$L$14:$L$21,
        Calculate_cap_emi_sens!$AZ$14:$AZ$21, "Not found", 0),"Rl",_xlfn.XLOOKUP(E81&amp;"|"&amp;B81,
        Calculate_cap_emi_sens!$I$14:$I$21&amp;"|"&amp;Calculate_cap_emi_sens!$L$14:$L$21,
        Calculate_cap_emi_sens!$BA$14:$BA$21, "Not found", 0),"HP",_xlfn.XLOOKUP(E81&amp;"|"&amp;B81,
        Calculate_cap_emi_sens!$I$14:$I$21&amp;"|"&amp;Calculate_cap_emi_sens!$L$14:$L$21,
        Calculate_cap_emi_sens!$AY$14:$AY$21, "Not found", 0),"HPl",_xlfn.XLOOKUP(E81&amp;"|"&amp;B81,
        Calculate_cap_emi_sens!$I$14:$I$21&amp;"|"&amp;Calculate_cap_emi_sens!$L$14:$L$21,
        Calculate_cap_emi_sens!$BB$14:$BB$21, "Not found", 0),"Missing")</f>
        <v>75.59059101470784</v>
      </c>
      <c r="V81" s="5" cm="1">
        <f t="array" ref="V81">_xlfn.SWITCH(F81,"R",_xlfn.XLOOKUP(E81&amp;"|"&amp;B81,
        Calculate_cap_emi_sens!$I$14:$I$21&amp;"|"&amp;Calculate_cap_emi_sens!$L$14:$L$21,
        Calculate_cap_emi_sens!$BE$14:$BE$21, "Not found", 0),"Rb",_xlfn.XLOOKUP(E81&amp;"|"&amp;B81,
        Calculate_cap_emi_sens!$I$14:$I$21&amp;"|"&amp;Calculate_cap_emi_sens!$L$14:$L$21,
        Calculate_cap_emi_sens!$BG$14:$BG$21, "Not found", 0),"Rl",_xlfn.XLOOKUP(E81&amp;"|"&amp;B81,
        Calculate_cap_emi_sens!$I$14:$I$21&amp;"|"&amp;Calculate_cap_emi_sens!$L$14:$L$21,
        Calculate_cap_emi_sens!$BH$14:$BH$21, "Not found", 0),"HP",_xlfn.XLOOKUP(E81&amp;"|"&amp;B81,
        Calculate_cap_emi_sens!$I$14:$I$21&amp;"|"&amp;Calculate_cap_emi_sens!$L$14:$L$21,
        Calculate_cap_emi_sens!$BF$14:$BF$21, "Not found", 0),"HPl",_xlfn.XLOOKUP(E81&amp;"|"&amp;B81,
        Calculate_cap_emi_sens!$I$14:$I$21&amp;"|"&amp;Calculate_cap_emi_sens!$L$14:$L$21,
        Calculate_cap_emi_sens!$BI$14:$BI$21, "Not found", 0),"Missing")</f>
        <v>255.46514919591232</v>
      </c>
    </row>
    <row r="82" spans="1:22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190.95098943619666</v>
      </c>
      <c r="M82" s="5"/>
      <c r="N82" s="5"/>
      <c r="O82" s="5"/>
      <c r="P82" s="5"/>
      <c r="Q82" s="5">
        <f>LOOKUP(K82,Distribution!$C$12:$H$12,Distribution!$C$14:$H$14)</f>
        <v>3.7836465882352939</v>
      </c>
      <c r="R82" s="5">
        <f>LOOKUP(K82,Installation!$C$12:$H$12,Installation!$C$14:$H$14)</f>
        <v>4.0273990566948967</v>
      </c>
      <c r="S82" s="5">
        <f>LOOKUP(K82,EOL!$C$12:$H$12,EOL!$C$14:$H$14)</f>
        <v>22.436671364994993</v>
      </c>
      <c r="T82" s="5">
        <f>LOOKUP(K82,Other!$C$12:$H$12,Other!$C$14:$H$14)</f>
        <v>0</v>
      </c>
      <c r="U82" s="5">
        <f>LOOKUP(K82,EOL_R!$C$12:$H$12,EOL_R!$C$14:$H$14)</f>
        <v>22.436671364994993</v>
      </c>
      <c r="V82" s="5">
        <f>LOOKUP(K82,Other_R!$C$12:$H$12,Other_R!$C$14:$H$14)</f>
        <v>0</v>
      </c>
    </row>
    <row r="83" spans="1:22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216.20278685837471</v>
      </c>
      <c r="M83" s="5"/>
      <c r="N83" s="5"/>
      <c r="O83" s="5"/>
      <c r="P83" s="5"/>
      <c r="Q83" s="5">
        <f>LOOKUP(K83,Distribution!$C$12:$H$12,Distribution!$C$14:$H$14)</f>
        <v>4.1169606283482345</v>
      </c>
      <c r="R83" s="5">
        <f>LOOKUP(K83,Installation!$C$12:$H$12,Installation!$C$14:$H$14)</f>
        <v>4.5599915581436061</v>
      </c>
      <c r="S83" s="5">
        <f>LOOKUP(K83,EOL!$C$12:$H$12,EOL!$C$14:$H$14)</f>
        <v>25.403748319189798</v>
      </c>
      <c r="T83" s="5">
        <f>LOOKUP(K83,Other!$C$12:$H$12,Other!$C$14:$H$14)</f>
        <v>0</v>
      </c>
      <c r="U83" s="5">
        <f>LOOKUP(K83,EOL_R!$C$12:$H$12,EOL_R!$C$14:$H$14)</f>
        <v>25.403748319189798</v>
      </c>
      <c r="V83" s="5">
        <f>LOOKUP(K83,Other_R!$C$12:$H$12,Other_R!$C$14:$H$14)</f>
        <v>0</v>
      </c>
    </row>
    <row r="84" spans="1:22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234.86638907081257</v>
      </c>
      <c r="M84" s="5"/>
      <c r="N84" s="5"/>
      <c r="O84" s="5"/>
      <c r="P84" s="5"/>
      <c r="Q84" s="5">
        <f>LOOKUP(K84,Distribution!$C$12:$H$12,Distribution!$C$14:$H$14)</f>
        <v>4.5403759058823523</v>
      </c>
      <c r="R84" s="5">
        <f>LOOKUP(K84,Installation!$C$12:$H$12,Installation!$C$14:$H$14)</f>
        <v>4.9536306493409654</v>
      </c>
      <c r="S84" s="5">
        <f>LOOKUP(K84,EOL!$C$12:$H$12,EOL!$C$14:$H$14)</f>
        <v>27.596714747716113</v>
      </c>
      <c r="T84" s="5">
        <f>LOOKUP(K84,Other!$C$12:$H$12,Other!$C$14:$H$14)</f>
        <v>0</v>
      </c>
      <c r="U84" s="5">
        <f>LOOKUP(K84,EOL_R!$C$12:$H$12,EOL_R!$C$14:$H$14)</f>
        <v>27.596714747716113</v>
      </c>
      <c r="V84" s="5">
        <f>LOOKUP(K84,Other_R!$C$12:$H$12,Other_R!$C$14:$H$14)</f>
        <v>0</v>
      </c>
    </row>
    <row r="85" spans="1:22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277.16605283849856</v>
      </c>
      <c r="M85" s="5"/>
      <c r="N85" s="5"/>
      <c r="O85" s="5"/>
      <c r="P85" s="5"/>
      <c r="Q85" s="5">
        <f>LOOKUP(K85,Distribution!$C$12:$H$12,Distribution!$C$14:$H$14)</f>
        <v>5.1709836705882353</v>
      </c>
      <c r="R85" s="5">
        <f>LOOKUP(K85,Installation!$C$12:$H$12,Installation!$C$14:$H$14)</f>
        <v>5.8457843190312317</v>
      </c>
      <c r="S85" s="5">
        <f>LOOKUP(K85,EOL!$C$12:$H$12,EOL!$C$14:$H$14)</f>
        <v>32.566909757480495</v>
      </c>
      <c r="T85" s="5">
        <f>LOOKUP(K85,Other!$C$12:$H$12,Other!$C$14:$H$14)</f>
        <v>0</v>
      </c>
      <c r="U85" s="5">
        <f>LOOKUP(K85,EOL_R!$C$12:$H$12,EOL_R!$C$14:$H$14)</f>
        <v>32.566909757480495</v>
      </c>
      <c r="V85" s="5">
        <f>LOOKUP(K85,Other_R!$C$12:$H$12,Other_R!$C$14:$H$14)</f>
        <v>0</v>
      </c>
    </row>
    <row r="86" spans="1:22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407.89785811671283</v>
      </c>
      <c r="M86" s="5"/>
      <c r="N86" s="5"/>
      <c r="O86" s="5"/>
      <c r="P86" s="5"/>
      <c r="Q86" s="5">
        <f>LOOKUP(K86,Distribution!$C$12:$H$12,Distribution!$C$14:$H$14)</f>
        <v>6.5583207529411771</v>
      </c>
      <c r="R86" s="5">
        <f>LOOKUP(K86,Installation!$C$12:$H$12,Installation!$C$14:$H$14)</f>
        <v>8.6030842461595256</v>
      </c>
      <c r="S86" s="5">
        <f>LOOKUP(K86,EOL!$C$12:$H$12,EOL!$C$14:$H$14)</f>
        <v>47.927849025930264</v>
      </c>
      <c r="T86" s="5">
        <f>LOOKUP(K86,Other!$C$12:$H$12,Other!$C$14:$H$14)</f>
        <v>0</v>
      </c>
      <c r="U86" s="5">
        <f>LOOKUP(K86,EOL_R!$C$12:$H$12,EOL_R!$C$14:$H$14)</f>
        <v>47.927849025930264</v>
      </c>
      <c r="V86" s="5">
        <f>LOOKUP(K86,Other_R!$C$12:$H$12,Other_R!$C$14:$H$14)</f>
        <v>0</v>
      </c>
    </row>
    <row r="87" spans="1:22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537.54732106042195</v>
      </c>
      <c r="M87" s="5"/>
      <c r="N87" s="5"/>
      <c r="O87" s="5"/>
      <c r="P87" s="5"/>
      <c r="Q87" s="5">
        <f>LOOKUP(K87,Distribution!$C$12:$H$12,Distribution!$C$14:$H$14)</f>
        <v>7.6934147294117645</v>
      </c>
      <c r="R87" s="5">
        <f>LOOKUP(K87,Installation!$C$12:$H$12,Installation!$C$14:$H$14)</f>
        <v>11.337556197848274</v>
      </c>
      <c r="S87" s="5">
        <f>LOOKUP(K87,EOL!$C$12:$H$12,EOL!$C$14:$H$14)</f>
        <v>63.161613466245264</v>
      </c>
      <c r="T87" s="5">
        <f>LOOKUP(K87,Other!$C$12:$H$12,Other!$C$14:$H$14)</f>
        <v>0</v>
      </c>
      <c r="U87" s="5">
        <f>LOOKUP(K87,EOL_R!$C$12:$H$12,EOL_R!$C$14:$H$14)</f>
        <v>63.161613466245264</v>
      </c>
      <c r="V87" s="5">
        <f>LOOKUP(K87,Other_R!$C$12:$H$12,Other_R!$C$14:$H$14)</f>
        <v>0</v>
      </c>
    </row>
    <row r="88" spans="1:22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216.20278685837471</v>
      </c>
      <c r="M88" s="5"/>
      <c r="N88" s="5"/>
      <c r="O88" s="5"/>
      <c r="P88" s="5"/>
      <c r="Q88" s="5">
        <f>LOOKUP(K88,Distribution!$C$12:$H$12,Distribution!$C$14:$H$14)</f>
        <v>4.1169606283482345</v>
      </c>
      <c r="R88" s="5">
        <f>LOOKUP(K88,Installation!$C$12:$H$12,Installation!$C$14:$H$14)</f>
        <v>4.5599915581436061</v>
      </c>
      <c r="S88" s="5">
        <f>LOOKUP(K88,EOL!$C$12:$H$12,EOL!$C$14:$H$14)</f>
        <v>25.403748319189798</v>
      </c>
      <c r="T88" s="5">
        <f>LOOKUP(K88,Other!$C$12:$H$12,Other!$C$14:$H$14)</f>
        <v>0</v>
      </c>
      <c r="U88" s="5">
        <f>LOOKUP(K88,EOL_R!$C$12:$H$12,EOL_R!$C$14:$H$14)</f>
        <v>25.403748319189798</v>
      </c>
      <c r="V88" s="5">
        <f>LOOKUP(K88,Other_R!$C$12:$H$12,Other_R!$C$14:$H$14)</f>
        <v>0</v>
      </c>
    </row>
    <row r="89" spans="1:22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277.16605283849856</v>
      </c>
      <c r="M89" s="5"/>
      <c r="N89" s="5"/>
      <c r="O89" s="5"/>
      <c r="P89" s="5"/>
      <c r="Q89" s="5">
        <f>LOOKUP(K89,Distribution!$C$12:$H$12,Distribution!$C$14:$H$14)</f>
        <v>5.1709836705882353</v>
      </c>
      <c r="R89" s="5">
        <f>LOOKUP(K89,Installation!$C$12:$H$12,Installation!$C$14:$H$14)</f>
        <v>5.8457843190312317</v>
      </c>
      <c r="S89" s="5">
        <f>LOOKUP(K89,EOL!$C$12:$H$12,EOL!$C$14:$H$14)</f>
        <v>32.566909757480495</v>
      </c>
      <c r="T89" s="5">
        <f>LOOKUP(K89,Other!$C$12:$H$12,Other!$C$14:$H$14)</f>
        <v>0</v>
      </c>
      <c r="U89" s="5">
        <f>LOOKUP(K89,EOL_R!$C$12:$H$12,EOL_R!$C$14:$H$14)</f>
        <v>32.566909757480495</v>
      </c>
      <c r="V89" s="5">
        <f>LOOKUP(K89,Other_R!$C$12:$H$12,Other_R!$C$14:$H$14)</f>
        <v>0</v>
      </c>
    </row>
    <row r="90" spans="1:22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537.54732106042195</v>
      </c>
      <c r="M90" s="5"/>
      <c r="N90" s="5"/>
      <c r="O90" s="5"/>
      <c r="P90" s="5"/>
      <c r="Q90" s="5">
        <f>LOOKUP(K90,Distribution!$C$12:$H$12,Distribution!$C$14:$H$14)</f>
        <v>7.6934147294117645</v>
      </c>
      <c r="R90" s="5">
        <f>LOOKUP(K90,Installation!$C$12:$H$12,Installation!$C$14:$H$14)</f>
        <v>11.337556197848274</v>
      </c>
      <c r="S90" s="5">
        <f>LOOKUP(K90,EOL!$C$12:$H$12,EOL!$C$14:$H$14)</f>
        <v>63.161613466245264</v>
      </c>
      <c r="T90" s="5">
        <f>LOOKUP(K90,Other!$C$12:$H$12,Other!$C$14:$H$14)</f>
        <v>0</v>
      </c>
      <c r="U90" s="5">
        <f>LOOKUP(K90,EOL_R!$C$12:$H$12,EOL_R!$C$14:$H$14)</f>
        <v>63.161613466245264</v>
      </c>
      <c r="V90" s="5">
        <f>LOOKUP(K90,Other_R!$C$12:$H$12,Other_R!$C$14:$H$14)</f>
        <v>0</v>
      </c>
    </row>
    <row r="91" spans="1:22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517.40426658553577</v>
      </c>
      <c r="M91" s="5"/>
      <c r="N91" s="5"/>
      <c r="O91" s="5"/>
      <c r="P91" s="5"/>
      <c r="Q91" s="5">
        <f>LOOKUP(K91,Distribution!$C$15:$H$15,Distribution!$C$17:$H$17)</f>
        <v>19.349821760145883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  <c r="U91" s="5">
        <f>LOOKUP(K91,EOL_R!$C$15:$H$15,EOL_R!$C$17:$H$17)</f>
        <v>66.384088235294129</v>
      </c>
      <c r="V91" s="5">
        <f>LOOKUP(K91,Other_R!$C$15:$H$15,Other_R!$C$17:$H$17)</f>
        <v>276.70588235294116</v>
      </c>
    </row>
    <row r="92" spans="1:22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565.39679943522515</v>
      </c>
      <c r="M92" s="5"/>
      <c r="N92" s="5"/>
      <c r="O92" s="5"/>
      <c r="P92" s="5"/>
      <c r="Q92" s="5">
        <f>LOOKUP(K92,Distribution!$C$15:$H$15,Distribution!$C$17:$H$17)</f>
        <v>22.382437475011766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  <c r="U92" s="5">
        <f>LOOKUP(K92,EOL_R!$C$15:$H$15,EOL_R!$C$17:$H$17)</f>
        <v>75.979729411764694</v>
      </c>
      <c r="V92" s="5">
        <f>LOOKUP(K92,Other_R!$C$15:$H$15,Other_R!$C$17:$H$17)</f>
        <v>276.70588235294116</v>
      </c>
    </row>
    <row r="93" spans="1:22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597.39182133501799</v>
      </c>
      <c r="M93" s="5"/>
      <c r="N93" s="5"/>
      <c r="O93" s="5"/>
      <c r="P93" s="5"/>
      <c r="Q93" s="5">
        <f>LOOKUP(K93,Distribution!$C$15:$H$15,Distribution!$C$17:$H$17)</f>
        <v>24.404181284922348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  <c r="U93" s="5">
        <f>LOOKUP(K93,EOL_R!$C$15:$H$15,EOL_R!$C$17:$H$17)</f>
        <v>82.37682352941178</v>
      </c>
      <c r="V93" s="5">
        <f>LOOKUP(K93,Other_R!$C$15:$H$15,Other_R!$C$17:$H$17)</f>
        <v>276.70588235294116</v>
      </c>
    </row>
    <row r="94" spans="1:22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661.38186513460391</v>
      </c>
      <c r="M94" s="5"/>
      <c r="N94" s="5"/>
      <c r="O94" s="5"/>
      <c r="P94" s="5"/>
      <c r="Q94" s="5">
        <f>LOOKUP(K94,Distribution!$C$15:$H$15,Distribution!$C$17:$H$17)</f>
        <v>28.447668904743534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  <c r="U94" s="5">
        <f>LOOKUP(K94,EOL_R!$C$15:$H$15,EOL_R!$C$17:$H$17)</f>
        <v>95.171011764705881</v>
      </c>
      <c r="V94" s="5">
        <f>LOOKUP(K94,Other_R!$C$15:$H$15,Other_R!$C$17:$H$17)</f>
        <v>276.70588235294116</v>
      </c>
    </row>
    <row r="95" spans="1:22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810.69196733363731</v>
      </c>
      <c r="M95" s="5"/>
      <c r="N95" s="5"/>
      <c r="O95" s="5"/>
      <c r="P95" s="5"/>
      <c r="Q95" s="5">
        <f>LOOKUP(K95,Distribution!$C$15:$H$15,Distribution!$C$17:$H$17)</f>
        <v>37.882473350992939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  <c r="U95" s="5">
        <f>LOOKUP(K95,EOL_R!$C$15:$H$15,EOL_R!$C$17:$H$17)</f>
        <v>125.02411764705884</v>
      </c>
      <c r="V95" s="5">
        <f>LOOKUP(K95,Other_R!$C$15:$H$15,Other_R!$C$17:$H$17)</f>
        <v>276.70588235294116</v>
      </c>
    </row>
    <row r="96" spans="1:22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917.34204033294714</v>
      </c>
      <c r="M96" s="5"/>
      <c r="N96" s="5"/>
      <c r="O96" s="5"/>
      <c r="P96" s="5"/>
      <c r="Q96" s="5">
        <f>LOOKUP(K96,Distribution!$C$15:$H$15,Distribution!$C$17:$H$17)</f>
        <v>44.621619384028236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  <c r="U96" s="5">
        <f>LOOKUP(K96,EOL_R!$C$15:$H$15,EOL_R!$C$17:$H$17)</f>
        <v>146.34776470588235</v>
      </c>
      <c r="V96" s="5">
        <f>LOOKUP(K96,Other_R!$C$15:$H$15,Other_R!$C$17:$H$17)</f>
        <v>276.70588235294116</v>
      </c>
    </row>
    <row r="97" spans="1:22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565.39679943522515</v>
      </c>
      <c r="M97" s="5"/>
      <c r="N97" s="5"/>
      <c r="O97" s="5"/>
      <c r="P97" s="5"/>
      <c r="Q97" s="5">
        <f>LOOKUP(K97,Distribution!$C$15:$H$15,Distribution!$C$17:$H$17)</f>
        <v>22.382437475011766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  <c r="U97" s="5">
        <f>LOOKUP(K97,EOL_R!$C$15:$H$15,EOL_R!$C$17:$H$17)</f>
        <v>75.979729411764694</v>
      </c>
      <c r="V97" s="5">
        <f>LOOKUP(K97,Other_R!$C$15:$H$15,Other_R!$C$17:$H$17)</f>
        <v>276.70588235294116</v>
      </c>
    </row>
    <row r="98" spans="1:22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661.38186513460391</v>
      </c>
      <c r="M98" s="5"/>
      <c r="N98" s="5"/>
      <c r="O98" s="5"/>
      <c r="P98" s="5"/>
      <c r="Q98" s="5">
        <f>LOOKUP(K98,Distribution!$C$15:$H$15,Distribution!$C$17:$H$17)</f>
        <v>28.447668904743534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  <c r="U98" s="5">
        <f>LOOKUP(K98,EOL_R!$C$15:$H$15,EOL_R!$C$17:$H$17)</f>
        <v>95.171011764705881</v>
      </c>
      <c r="V98" s="5">
        <f>LOOKUP(K98,Other_R!$C$15:$H$15,Other_R!$C$17:$H$17)</f>
        <v>276.70588235294116</v>
      </c>
    </row>
    <row r="99" spans="1:22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917.34204033294714</v>
      </c>
      <c r="M99" s="5"/>
      <c r="N99" s="5"/>
      <c r="O99" s="5"/>
      <c r="P99" s="5"/>
      <c r="Q99" s="5">
        <f>LOOKUP(K99,Distribution!$C$15:$H$15,Distribution!$C$17:$H$17)</f>
        <v>44.621619384028236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  <c r="U99" s="5">
        <f>LOOKUP(K99,EOL_R!$C$15:$H$15,EOL_R!$C$17:$H$17)</f>
        <v>146.34776470588235</v>
      </c>
      <c r="V99" s="5">
        <f>LOOKUP(K99,Other_R!$C$15:$H$15,Other_R!$C$17:$H$17)</f>
        <v>276.70588235294116</v>
      </c>
    </row>
    <row r="100" spans="1:22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ref="D100:D126" si="6">_xlfn.TEXTAFTER(B100, "-", 1)</f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Calculate_cap_emi_sens!$L$14:$L$21&amp;"|"&amp;Calculate_cap_emi_sens!$I$14:$I$21,
        Calculate_cap_emi_sens!$AI$14:$AI$21, "Not found", 0), LOOKUP(K100,Manufacture!$C$24:$D$24,Manufacture!$C$26:$D$26) + _xlfn.XLOOKUP(J100,Manufacture!$C$18:$N$18,Manufacture!$C$20:$N$20) + _xlfn.XLOOKUP(B100&amp;"|"&amp;E100,
        Calculate_cap_emi_sens!$L$14:$L$21&amp;"|"&amp;Calculate_cap_emi_sens!$I$14:$I$21,
        Calculate_cap_emi_sens!$AI$14:$AI$21, "Not found", 0))</f>
        <v>3229.0311525848856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Calculate_cap_emi_sens!$L$14:$L$21&amp;"|"&amp;Calculate_cap_emi_sens!$I$14:$I$21,
        Calculate_cap_emi_sens!$AI$14:$AI$21, "Not found", 0)</f>
        <v>1527.2442702319445</v>
      </c>
      <c r="P100" s="8">
        <f>SUM(M100:O100)</f>
        <v>3229.0311525848856</v>
      </c>
      <c r="Q100" s="8" cm="1">
        <f t="array" ref="Q100">_xlfn.SWITCH(K100,200,_xlfn.XLOOKUP(J100,Distribution!$C$18:$N$18,Distribution!$C$20:$N$20) + _xlfn.XLOOKUP(B100&amp;"|"&amp;E100,
        Calculate_cap_emi_sens!$L$14:$L$21&amp;"|"&amp;Calculate_cap_emi_sens!$I$14:$I$21,
        Calculate_cap_emi_sens!$AP$14:$AP$21, "Not found", 0), LOOKUP(K100,Distribution!$C$24:$D$24,Distribution!$C$26:$D$26) + _xlfn.XLOOKUP(J100,Distribution!$C$18:$N$18,Distribution!$C$20:$N$20) + _xlfn.XLOOKUP(B100&amp;"|"&amp;E100,
        Calculate_cap_emi_sens!$L$14:$L$21&amp;"|"&amp;Calculate_cap_emi_sens!$I$14:$I$21,
        Calculate_cap_emi_sens!$AP$14:$AP$21, "Not found", 0))</f>
        <v>120.12862954050001</v>
      </c>
      <c r="R100" s="8" cm="1">
        <f t="array" ref="R100">_xlfn.SWITCH(K100,200,_xlfn.XLOOKUP(J100,Installation!$C$18:$N$18,Installation!$C$20:$N$20) + _xlfn.XLOOKUP(B100&amp;"|"&amp;E100,
        Calculate_cap_emi_sens!$L$14:$L$21&amp;"|"&amp;Calculate_cap_emi_sens!$I$14:$I$21,
        Calculate_cap_emi_sens!$AW$14:$AW$21, "Not found", 0), LOOKUP(K100,Installation!$C$24:$D$24,Installation!$C$26:$D$26) + _xlfn.XLOOKUP(J100,Installation!$C$18:$N$18,Installation!$C$20:$N$20) + _xlfn.XLOOKUP(B100&amp;"|"&amp;E100,
        Calculate_cap_emi_sens!$L$14:$L$21&amp;"|"&amp;Calculate_cap_emi_sens!$I$14:$I$21,
        Calculate_cap_emi_sens!$AW$14:$AW$21, "Not found", 0))</f>
        <v>123.41329411764707</v>
      </c>
      <c r="S100" s="8" cm="1">
        <f t="array" ref="S100">_xlfn.SWITCH(K100,200,_xlfn.XLOOKUP(J100,EOL!$C$18:$N$18,EOL!$C$20:$N$20) + _xlfn.XLOOKUP(B100&amp;"|"&amp;E100,
        Calculate_cap_emi_sens!$L$14:$L$21&amp;"|"&amp;Calculate_cap_emi_sens!$I$14:$I$21,
        Calculate_cap_emi_sens!$BD$14:$BD$21, "Not found", 0), LOOKUP(K100,EOL!$C$24:$D$24,EOL!$C$26:$D$26) + _xlfn.XLOOKUP(J100,EOL!$C$18:$N$18,EOL!$C$20:$N$20) + _xlfn.XLOOKUP(B100&amp;"|"&amp;E100,
        Calculate_cap_emi_sens!$L$14:$L$21&amp;"|"&amp;Calculate_cap_emi_sens!$I$14:$I$21,
        Calculate_cap_emi_sens!$BD$14:$BD$21, "Not found", 0))</f>
        <v>489.20858823529414</v>
      </c>
      <c r="T100" s="8" cm="1">
        <f t="array" ref="T100">_xlfn.SWITCH(K100,200,_xlfn.XLOOKUP(J100,Other!$C$18:$N$18,Other!$C$20:$N$20) + _xlfn.XLOOKUP(B100&amp;"|"&amp;E100,
        Calculate_cap_emi_sens!$L$14:$L$21&amp;"|"&amp;Calculate_cap_emi_sens!$I$14:$I$21,
        Calculate_cap_emi_sens!$BK$14:$BK$21, "Not found", 0), LOOKUP(K100,Other!$C$24:$D$24,Other!$C$26:$D$26) + _xlfn.XLOOKUP(J100,Other!$C$18:$N$18,Other!$C$20:$N$20) + _xlfn.XLOOKUP(B100&amp;"|"&amp;E100,
        Calculate_cap_emi_sens!$L$14:$L$21&amp;"|"&amp;Calculate_cap_emi_sens!$I$14:$I$21,
        Calculate_cap_emi_sens!$BK$14:$BK$21, "Not found", 0))</f>
        <v>2486.1702352941174</v>
      </c>
      <c r="U100" s="8" cm="1">
        <f t="array" ref="U100">_xlfn.SWITCH(K100,200,_xlfn.XLOOKUP(J100,EOL_R!$C$18:$N$18,EOL_R!$C$20:$N$20) + _xlfn.XLOOKUP(B100&amp;"|"&amp;E100,
        Calculate_cap_emi_sens!$L$14:$L$21&amp;"|"&amp;Calculate_cap_emi_sens!$I$14:$I$21,
        Calculate_cap_emi_sens!$BD$14:$BD$21, "Not found", 0), LOOKUP(K100,EOL_R!$C$24:$D$24,EOL_R!$C$26:$D$26) + _xlfn.XLOOKUP(J100,EOL_R!$C$18:$N$18,EOL_R!$C$20:$N$20) + _xlfn.XLOOKUP(B100&amp;"|"&amp;E100,
        Calculate_cap_emi_sens!$L$14:$L$21&amp;"|"&amp;Calculate_cap_emi_sens!$I$14:$I$21,
        Calculate_cap_emi_sens!$BD$14:$BD$21, "Not found", 0))</f>
        <v>339.14772987409265</v>
      </c>
      <c r="V100" s="8" cm="1">
        <f t="array" ref="V100">_xlfn.SWITCH(K100,200,_xlfn.XLOOKUP(J100,Other_R!$C$18:$N$18,Other_R!$C$20:$N$20) + _xlfn.XLOOKUP(B100&amp;"|"&amp;E100,
        Calculate_cap_emi_sens!$L$14:$L$21&amp;"|"&amp;Calculate_cap_emi_sens!$I$14:$I$21,
        Calculate_cap_emi_sens!$BK$14:$BK$21, "Not found", 0), LOOKUP(K100,Other_R!$C$24:$D$24,Other_R!$C$26:$D$26) + _xlfn.XLOOKUP(J100,Other_R!$C$18:$N$18,Other_R!$C$20:$N$20) + _xlfn.XLOOKUP(B100&amp;"|"&amp;E100,
        Calculate_cap_emi_sens!$L$14:$L$21&amp;"|"&amp;Calculate_cap_emi_sens!$I$14:$I$21,
        Calculate_cap_emi_sens!$BK$14:$BK$21, "Not found", 0))</f>
        <v>1978.2242042445912</v>
      </c>
    </row>
    <row r="101" spans="1:22" x14ac:dyDescent="0.25">
      <c r="A101" s="5"/>
      <c r="B101" s="5" t="str">
        <f t="shared" ref="B101:B126" si="7">CONCATENATE(C101, "-", "Nom")</f>
        <v>Mass-Nom</v>
      </c>
      <c r="C101" s="5" t="s">
        <v>37</v>
      </c>
      <c r="D101" s="5" t="str">
        <f t="shared" si="6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8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Calculate_cap_emi_sens!$L$14:$L$21&amp;"|"&amp;Calculate_cap_emi_sens!$I$14:$I$21,
        Calculate_cap_emi_sens!$AI$14:$AI$21, "Not found", 0), LOOKUP(K101,Manufacture!$C$24:$D$24,Manufacture!$C$26:$D$26) + _xlfn.XLOOKUP(J101,Manufacture!$C$18:$N$18,Manufacture!$C$20:$N$20) + _xlfn.XLOOKUP(B101&amp;"|"&amp;E101,
        Calculate_cap_emi_sens!$L$14:$L$21&amp;"|"&amp;Calculate_cap_emi_sens!$I$14:$I$21,
        Calculate_cap_emi_sens!$AI$14:$AI$21, "Not found", 0))</f>
        <v>3450.2463878790031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Calculate_cap_emi_sens!$L$14:$L$21&amp;"|"&amp;Calculate_cap_emi_sens!$I$14:$I$21,
        Calculate_cap_emi_sens!$AI$14:$AI$21, "Not found", 0)</f>
        <v>1527.2442702319445</v>
      </c>
      <c r="P101" s="8">
        <f t="shared" ref="P101:P106" si="9">SUM(M101:O101)</f>
        <v>3450.2463878790031</v>
      </c>
      <c r="Q101" s="8" cm="1">
        <f t="array" ref="Q101">_xlfn.SWITCH(K101,200,_xlfn.XLOOKUP(J101,Distribution!$C$18:$N$18,Distribution!$C$20:$N$20) + _xlfn.XLOOKUP(B101&amp;"|"&amp;E101,
        Calculate_cap_emi_sens!$L$14:$L$21&amp;"|"&amp;Calculate_cap_emi_sens!$I$14:$I$21,
        Calculate_cap_emi_sens!$AP$14:$AP$21, "Not found", 0), LOOKUP(K101,Distribution!$C$24:$D$24,Distribution!$C$26:$D$26) + _xlfn.XLOOKUP(J101,Distribution!$C$18:$N$18,Distribution!$C$20:$N$20) + _xlfn.XLOOKUP(B101&amp;"|"&amp;E101,
        Calculate_cap_emi_sens!$L$14:$L$21&amp;"|"&amp;Calculate_cap_emi_sens!$I$14:$I$21,
        Calculate_cap_emi_sens!$AP$14:$AP$21, "Not found", 0))</f>
        <v>124.76126228320589</v>
      </c>
      <c r="R101" s="8" cm="1">
        <f t="array" ref="R101">_xlfn.SWITCH(K101,200,_xlfn.XLOOKUP(J101,Installation!$C$18:$N$18,Installation!$C$20:$N$20) + _xlfn.XLOOKUP(B101&amp;"|"&amp;E101,
        Calculate_cap_emi_sens!$L$14:$L$21&amp;"|"&amp;Calculate_cap_emi_sens!$I$14:$I$21,
        Calculate_cap_emi_sens!$AW$14:$AW$21, "Not found", 0), LOOKUP(K101,Installation!$C$24:$D$24,Installation!$C$26:$D$26) + _xlfn.XLOOKUP(J101,Installation!$C$18:$N$18,Installation!$C$20:$N$20) + _xlfn.XLOOKUP(B101&amp;"|"&amp;E101,
        Calculate_cap_emi_sens!$L$14:$L$21&amp;"|"&amp;Calculate_cap_emi_sens!$I$14:$I$21,
        Calculate_cap_emi_sens!$AW$14:$AW$21, "Not found", 0))</f>
        <v>162.80682352941179</v>
      </c>
      <c r="S101" s="8" cm="1">
        <f t="array" ref="S101">_xlfn.SWITCH(K101,200,_xlfn.XLOOKUP(J101,EOL!$C$18:$N$18,EOL!$C$20:$N$20) + _xlfn.XLOOKUP(B101&amp;"|"&amp;E101,
        Calculate_cap_emi_sens!$L$14:$L$21&amp;"|"&amp;Calculate_cap_emi_sens!$I$14:$I$21,
        Calculate_cap_emi_sens!$BD$14:$BD$21, "Not found", 0), LOOKUP(K101,EOL!$C$24:$D$24,EOL!$C$26:$D$26) + _xlfn.XLOOKUP(J101,EOL!$C$18:$N$18,EOL!$C$20:$N$20) + _xlfn.XLOOKUP(B101&amp;"|"&amp;E101,
        Calculate_cap_emi_sens!$L$14:$L$21&amp;"|"&amp;Calculate_cap_emi_sens!$I$14:$I$21,
        Calculate_cap_emi_sens!$BD$14:$BD$21, "Not found", 0))</f>
        <v>533.87929411764708</v>
      </c>
      <c r="T101" s="8" cm="1">
        <f t="array" ref="T101">_xlfn.SWITCH(K101,200,_xlfn.XLOOKUP(J101,Other!$C$18:$N$18,Other!$C$20:$N$20) + _xlfn.XLOOKUP(B101&amp;"|"&amp;E101,
        Calculate_cap_emi_sens!$L$14:$L$21&amp;"|"&amp;Calculate_cap_emi_sens!$I$14:$I$21,
        Calculate_cap_emi_sens!$BK$14:$BK$21, "Not found", 0), LOOKUP(K101,Other!$C$24:$D$24,Other!$C$26:$D$26) + _xlfn.XLOOKUP(J101,Other!$C$18:$N$18,Other!$C$20:$N$20) + _xlfn.XLOOKUP(B101&amp;"|"&amp;E101,
        Calculate_cap_emi_sens!$L$14:$L$21&amp;"|"&amp;Calculate_cap_emi_sens!$I$14:$I$21,
        Calculate_cap_emi_sens!$BK$14:$BK$21, "Not found", 0))</f>
        <v>2589.7348235294116</v>
      </c>
      <c r="U101" s="8" cm="1">
        <f t="array" ref="U101">_xlfn.SWITCH(K101,200,_xlfn.XLOOKUP(J101,EOL_R!$C$18:$N$18,EOL_R!$C$20:$N$20) + _xlfn.XLOOKUP(B101&amp;"|"&amp;E101,
        Calculate_cap_emi_sens!$L$14:$L$21&amp;"|"&amp;Calculate_cap_emi_sens!$I$14:$I$21,
        Calculate_cap_emi_sens!$BD$14:$BD$21, "Not found", 0), LOOKUP(K101,EOL_R!$C$24:$D$24,EOL_R!$C$26:$D$26) + _xlfn.XLOOKUP(J101,EOL_R!$C$18:$N$18,EOL_R!$C$20:$N$20) + _xlfn.XLOOKUP(B101&amp;"|"&amp;E101,
        Calculate_cap_emi_sens!$L$14:$L$21&amp;"|"&amp;Calculate_cap_emi_sens!$I$14:$I$21,
        Calculate_cap_emi_sens!$BD$14:$BD$21, "Not found", 0))</f>
        <v>363.31803240297245</v>
      </c>
      <c r="V101" s="8" cm="1">
        <f t="array" ref="V101">_xlfn.SWITCH(K101,200,_xlfn.XLOOKUP(J101,Other_R!$C$18:$N$18,Other_R!$C$20:$N$20) + _xlfn.XLOOKUP(B101&amp;"|"&amp;E101,
        Calculate_cap_emi_sens!$L$14:$L$21&amp;"|"&amp;Calculate_cap_emi_sens!$I$14:$I$21,
        Calculate_cap_emi_sens!$BK$14:$BK$21, "Not found", 0), LOOKUP(K101,Other_R!$C$24:$D$24,Other_R!$C$26:$D$26) + _xlfn.XLOOKUP(J101,Other_R!$C$18:$N$18,Other_R!$C$20:$N$20) + _xlfn.XLOOKUP(B101&amp;"|"&amp;E101,
        Calculate_cap_emi_sens!$L$14:$L$21&amp;"|"&amp;Calculate_cap_emi_sens!$I$14:$I$21,
        Calculate_cap_emi_sens!$BK$14:$BK$21, "Not found", 0))</f>
        <v>2012.3962897844365</v>
      </c>
    </row>
    <row r="102" spans="1:22" x14ac:dyDescent="0.25">
      <c r="A102" s="5"/>
      <c r="B102" s="5" t="str">
        <f t="shared" si="7"/>
        <v>Mass-Nom</v>
      </c>
      <c r="C102" s="5" t="s">
        <v>37</v>
      </c>
      <c r="D102" s="5" t="str">
        <f t="shared" si="6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8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Calculate_cap_emi_sens!$L$14:$L$21&amp;"|"&amp;Calculate_cap_emi_sens!$I$14:$I$21,
        Calculate_cap_emi_sens!$AI$14:$AI$21, "Not found", 0), LOOKUP(K102,Manufacture!$C$24:$D$24,Manufacture!$C$26:$D$26) + _xlfn.XLOOKUP(J102,Manufacture!$C$18:$N$18,Manufacture!$C$20:$N$20) + _xlfn.XLOOKUP(B102&amp;"|"&amp;E102,
        Calculate_cap_emi_sens!$L$14:$L$21&amp;"|"&amp;Calculate_cap_emi_sens!$I$14:$I$21,
        Calculate_cap_emi_sens!$AI$14:$AI$21, "Not found", 0))</f>
        <v>3597.723211408415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Calculate_cap_emi_sens!$L$14:$L$21&amp;"|"&amp;Calculate_cap_emi_sens!$I$14:$I$21,
        Calculate_cap_emi_sens!$AI$14:$AI$21, "Not found", 0)</f>
        <v>1527.2442702319445</v>
      </c>
      <c r="P102" s="8">
        <f t="shared" si="9"/>
        <v>3597.723211408415</v>
      </c>
      <c r="Q102" s="8" cm="1">
        <f t="array" ref="Q102">_xlfn.SWITCH(K102,200,_xlfn.XLOOKUP(J102,Distribution!$C$18:$N$18,Distribution!$C$20:$N$20) + _xlfn.XLOOKUP(B102&amp;"|"&amp;E102,
        Calculate_cap_emi_sens!$L$14:$L$21&amp;"|"&amp;Calculate_cap_emi_sens!$I$14:$I$21,
        Calculate_cap_emi_sens!$AP$14:$AP$21, "Not found", 0), LOOKUP(K102,Distribution!$C$24:$D$24,Distribution!$C$26:$D$26) + _xlfn.XLOOKUP(J102,Distribution!$C$18:$N$18,Distribution!$C$20:$N$20) + _xlfn.XLOOKUP(B102&amp;"|"&amp;E102,
        Calculate_cap_emi_sens!$L$14:$L$21&amp;"|"&amp;Calculate_cap_emi_sens!$I$14:$I$21,
        Calculate_cap_emi_sens!$AP$14:$AP$21, "Not found", 0))</f>
        <v>127.84968411167645</v>
      </c>
      <c r="R102" s="8" cm="1">
        <f t="array" ref="R102">_xlfn.SWITCH(K102,200,_xlfn.XLOOKUP(J102,Installation!$C$18:$N$18,Installation!$C$20:$N$20) + _xlfn.XLOOKUP(B102&amp;"|"&amp;E102,
        Calculate_cap_emi_sens!$L$14:$L$21&amp;"|"&amp;Calculate_cap_emi_sens!$I$14:$I$21,
        Calculate_cap_emi_sens!$AW$14:$AW$21, "Not found", 0), LOOKUP(K102,Installation!$C$24:$D$24,Installation!$C$26:$D$26) + _xlfn.XLOOKUP(J102,Installation!$C$18:$N$18,Installation!$C$20:$N$20) + _xlfn.XLOOKUP(B102&amp;"|"&amp;E102,
        Calculate_cap_emi_sens!$L$14:$L$21&amp;"|"&amp;Calculate_cap_emi_sens!$I$14:$I$21,
        Calculate_cap_emi_sens!$AW$14:$AW$21, "Not found", 0))</f>
        <v>189.06917647058827</v>
      </c>
      <c r="S102" s="8" cm="1">
        <f t="array" ref="S102">_xlfn.SWITCH(K102,200,_xlfn.XLOOKUP(J102,EOL!$C$18:$N$18,EOL!$C$20:$N$20) + _xlfn.XLOOKUP(B102&amp;"|"&amp;E102,
        Calculate_cap_emi_sens!$L$14:$L$21&amp;"|"&amp;Calculate_cap_emi_sens!$I$14:$I$21,
        Calculate_cap_emi_sens!$BD$14:$BD$21, "Not found", 0), LOOKUP(K102,EOL!$C$24:$D$24,EOL!$C$26:$D$26) + _xlfn.XLOOKUP(J102,EOL!$C$18:$N$18,EOL!$C$20:$N$20) + _xlfn.XLOOKUP(B102&amp;"|"&amp;E102,
        Calculate_cap_emi_sens!$L$14:$L$21&amp;"|"&amp;Calculate_cap_emi_sens!$I$14:$I$21,
        Calculate_cap_emi_sens!$BD$14:$BD$21, "Not found", 0))</f>
        <v>563.65976470588225</v>
      </c>
      <c r="T102" s="8" cm="1">
        <f t="array" ref="T102">_xlfn.SWITCH(K102,200,_xlfn.XLOOKUP(J102,Other!$C$18:$N$18,Other!$C$20:$N$20) + _xlfn.XLOOKUP(B102&amp;"|"&amp;E102,
        Calculate_cap_emi_sens!$L$14:$L$21&amp;"|"&amp;Calculate_cap_emi_sens!$I$14:$I$21,
        Calculate_cap_emi_sens!$BK$14:$BK$21, "Not found", 0), LOOKUP(K102,Other!$C$24:$D$24,Other!$C$26:$D$26) + _xlfn.XLOOKUP(J102,Other!$C$18:$N$18,Other!$C$20:$N$20) + _xlfn.XLOOKUP(B102&amp;"|"&amp;E102,
        Calculate_cap_emi_sens!$L$14:$L$21&amp;"|"&amp;Calculate_cap_emi_sens!$I$14:$I$21,
        Calculate_cap_emi_sens!$BK$14:$BK$21, "Not found", 0))</f>
        <v>2658.7778823529416</v>
      </c>
      <c r="U102" s="8" cm="1">
        <f t="array" ref="U102">_xlfn.SWITCH(K102,200,_xlfn.XLOOKUP(J102,EOL_R!$C$18:$N$18,EOL_R!$C$20:$N$20) + _xlfn.XLOOKUP(B102&amp;"|"&amp;E102,
        Calculate_cap_emi_sens!$L$14:$L$21&amp;"|"&amp;Calculate_cap_emi_sens!$I$14:$I$21,
        Calculate_cap_emi_sens!$BD$14:$BD$21, "Not found", 0), LOOKUP(K102,EOL_R!$C$24:$D$24,EOL_R!$C$26:$D$26) + _xlfn.XLOOKUP(J102,EOL_R!$C$18:$N$18,EOL_R!$C$20:$N$20) + _xlfn.XLOOKUP(B102&amp;"|"&amp;E102,
        Calculate_cap_emi_sens!$L$14:$L$21&amp;"|"&amp;Calculate_cap_emi_sens!$I$14:$I$21,
        Calculate_cap_emi_sens!$BD$14:$BD$21, "Not found", 0))</f>
        <v>382.11362970126527</v>
      </c>
      <c r="V102" s="8" cm="1">
        <f t="array" ref="V102">_xlfn.SWITCH(K102,200,_xlfn.XLOOKUP(J102,Other_R!$C$18:$N$18,Other_R!$C$20:$N$20) + _xlfn.XLOOKUP(B102&amp;"|"&amp;E102,
        Calculate_cap_emi_sens!$L$14:$L$21&amp;"|"&amp;Calculate_cap_emi_sens!$I$14:$I$21,
        Calculate_cap_emi_sens!$BK$14:$BK$21, "Not found", 0), LOOKUP(K102,Other_R!$C$24:$D$24,Other_R!$C$26:$D$26) + _xlfn.XLOOKUP(J102,Other_R!$C$18:$N$18,Other_R!$C$20:$N$20) + _xlfn.XLOOKUP(B102&amp;"|"&amp;E102,
        Calculate_cap_emi_sens!$L$14:$L$21&amp;"|"&amp;Calculate_cap_emi_sens!$I$14:$I$21,
        Calculate_cap_emi_sens!$BK$14:$BK$21, "Not found", 0))</f>
        <v>2044.2562826829553</v>
      </c>
    </row>
    <row r="103" spans="1:22" x14ac:dyDescent="0.25">
      <c r="A103" s="5"/>
      <c r="B103" s="5" t="str">
        <f t="shared" si="7"/>
        <v>Mass-Nom</v>
      </c>
      <c r="C103" s="5" t="s">
        <v>37</v>
      </c>
      <c r="D103" s="5" t="str">
        <f t="shared" si="6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8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Calculate_cap_emi_sens!$L$14:$L$21&amp;"|"&amp;Calculate_cap_emi_sens!$I$14:$I$21,
        Calculate_cap_emi_sens!$AI$14:$AI$21, "Not found", 0), LOOKUP(K103,Manufacture!$C$24:$D$24,Manufacture!$C$26:$D$26) + _xlfn.XLOOKUP(J103,Manufacture!$C$18:$N$18,Manufacture!$C$20:$N$20) + _xlfn.XLOOKUP(B103&amp;"|"&amp;E103,
        Calculate_cap_emi_sens!$L$14:$L$21&amp;"|"&amp;Calculate_cap_emi_sens!$I$14:$I$21,
        Calculate_cap_emi_sens!$AI$14:$AI$21, "Not found", 0))</f>
        <v>3259.2911418896983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325.21363636363634</v>
      </c>
      <c r="O103" s="5" cm="1">
        <f t="array" ref="O103">_xlfn.XLOOKUP(B103&amp;"|"&amp;E103,
        Calculate_cap_emi_sens!$L$14:$L$21&amp;"|"&amp;Calculate_cap_emi_sens!$I$14:$I$21,
        Calculate_cap_emi_sens!$AI$14:$AI$21, "Not found", 0)</f>
        <v>1527.2442702319445</v>
      </c>
      <c r="P103" s="8">
        <f t="shared" si="9"/>
        <v>3259.2911418896983</v>
      </c>
      <c r="Q103" s="8" cm="1">
        <f t="array" ref="Q103">_xlfn.SWITCH(K103,200,_xlfn.XLOOKUP(J103,Distribution!$C$18:$N$18,Distribution!$C$20:$N$20) + _xlfn.XLOOKUP(B103&amp;"|"&amp;E103,
        Calculate_cap_emi_sens!$L$14:$L$21&amp;"|"&amp;Calculate_cap_emi_sens!$I$14:$I$21,
        Calculate_cap_emi_sens!$AP$14:$AP$21, "Not found", 0), LOOKUP(K103,Distribution!$C$24:$D$24,Distribution!$C$26:$D$26) + _xlfn.XLOOKUP(J103,Distribution!$C$18:$N$18,Distribution!$C$20:$N$20) + _xlfn.XLOOKUP(B103&amp;"|"&amp;E103,
        Calculate_cap_emi_sens!$L$14:$L$21&amp;"|"&amp;Calculate_cap_emi_sens!$I$14:$I$21,
        Calculate_cap_emi_sens!$AP$14:$AP$21, "Not found", 0))</f>
        <v>121.504747065377</v>
      </c>
      <c r="R103" s="8" cm="1">
        <f t="array" ref="R103">_xlfn.SWITCH(K103,200,_xlfn.XLOOKUP(J103,Installation!$C$18:$N$18,Installation!$C$20:$N$20) + _xlfn.XLOOKUP(B103&amp;"|"&amp;E103,
        Calculate_cap_emi_sens!$L$14:$L$21&amp;"|"&amp;Calculate_cap_emi_sens!$I$14:$I$21,
        Calculate_cap_emi_sens!$AW$14:$AW$21, "Not found", 0), LOOKUP(K103,Installation!$C$24:$D$24,Installation!$C$26:$D$26) + _xlfn.XLOOKUP(J103,Installation!$C$18:$N$18,Installation!$C$20:$N$20) + _xlfn.XLOOKUP(B103&amp;"|"&amp;E103,
        Calculate_cap_emi_sens!$L$14:$L$21&amp;"|"&amp;Calculate_cap_emi_sens!$I$14:$I$21,
        Calculate_cap_emi_sens!$AW$14:$AW$21, "Not found", 0))</f>
        <v>82.34313368983959</v>
      </c>
      <c r="S103" s="8" cm="1">
        <f t="array" ref="S103">_xlfn.SWITCH(K103,200,_xlfn.XLOOKUP(J103,EOL!$C$18:$N$18,EOL!$C$20:$N$20) + _xlfn.XLOOKUP(B103&amp;"|"&amp;E103,
        Calculate_cap_emi_sens!$L$14:$L$21&amp;"|"&amp;Calculate_cap_emi_sens!$I$14:$I$21,
        Calculate_cap_emi_sens!$BD$14:$BD$21, "Not found", 0), LOOKUP(K103,EOL!$C$24:$D$24,EOL!$C$26:$D$26) + _xlfn.XLOOKUP(J103,EOL!$C$18:$N$18,EOL!$C$20:$N$20) + _xlfn.XLOOKUP(B103&amp;"|"&amp;E103,
        Calculate_cap_emi_sens!$L$14:$L$21&amp;"|"&amp;Calculate_cap_emi_sens!$I$14:$I$21,
        Calculate_cap_emi_sens!$BD$14:$BD$21, "Not found", 0))</f>
        <v>560.42037433155087</v>
      </c>
      <c r="T103" s="8" cm="1">
        <f t="array" ref="T103">_xlfn.SWITCH(K103,200,_xlfn.XLOOKUP(J103,Other!$C$18:$N$18,Other!$C$20:$N$20) + _xlfn.XLOOKUP(B103&amp;"|"&amp;E103,
        Calculate_cap_emi_sens!$L$14:$L$21&amp;"|"&amp;Calculate_cap_emi_sens!$I$14:$I$21,
        Calculate_cap_emi_sens!$BK$14:$BK$21, "Not found", 0), LOOKUP(K103,Other!$C$24:$D$24,Other!$C$26:$D$26) + _xlfn.XLOOKUP(J103,Other!$C$18:$N$18,Other!$C$20:$N$20) + _xlfn.XLOOKUP(B103&amp;"|"&amp;E103,
        Calculate_cap_emi_sens!$L$14:$L$21&amp;"|"&amp;Calculate_cap_emi_sens!$I$14:$I$21,
        Calculate_cap_emi_sens!$BK$14:$BK$21, "Not found", 0))</f>
        <v>2348.084117647059</v>
      </c>
      <c r="U103" s="8" cm="1">
        <f t="array" ref="U103">_xlfn.SWITCH(K103,200,_xlfn.XLOOKUP(J103,EOL_R!$C$18:$N$18,EOL_R!$C$20:$N$20) + _xlfn.XLOOKUP(B103&amp;"|"&amp;E103,
        Calculate_cap_emi_sens!$L$14:$L$21&amp;"|"&amp;Calculate_cap_emi_sens!$I$14:$I$21,
        Calculate_cap_emi_sens!$BD$14:$BD$21, "Not found", 0), LOOKUP(K103,EOL_R!$C$24:$D$24,EOL_R!$C$26:$D$26) + _xlfn.XLOOKUP(J103,EOL_R!$C$18:$N$18,EOL_R!$C$20:$N$20) + _xlfn.XLOOKUP(B103&amp;"|"&amp;E103,
        Calculate_cap_emi_sens!$L$14:$L$21&amp;"|"&amp;Calculate_cap_emi_sens!$I$14:$I$21,
        Calculate_cap_emi_sens!$BD$14:$BD$21, "Not found", 0))</f>
        <v>452.2455591762772</v>
      </c>
      <c r="V103" s="8" cm="1">
        <f t="array" ref="V103">_xlfn.SWITCH(K103,200,_xlfn.XLOOKUP(J103,Other_R!$C$18:$N$18,Other_R!$C$20:$N$20) + _xlfn.XLOOKUP(B103&amp;"|"&amp;E103,
        Calculate_cap_emi_sens!$L$14:$L$21&amp;"|"&amp;Calculate_cap_emi_sens!$I$14:$I$21,
        Calculate_cap_emi_sens!$BK$14:$BK$21, "Not found", 0), LOOKUP(K103,Other_R!$C$24:$D$24,Other_R!$C$26:$D$26) + _xlfn.XLOOKUP(J103,Other_R!$C$18:$N$18,Other_R!$C$20:$N$20) + _xlfn.XLOOKUP(B103&amp;"|"&amp;E103,
        Calculate_cap_emi_sens!$L$14:$L$21&amp;"|"&amp;Calculate_cap_emi_sens!$I$14:$I$21,
        Calculate_cap_emi_sens!$BK$14:$BK$21, "Not found", 0))</f>
        <v>1981.511911637238</v>
      </c>
    </row>
    <row r="104" spans="1:22" x14ac:dyDescent="0.25">
      <c r="A104" s="5"/>
      <c r="B104" s="5" t="str">
        <f t="shared" si="7"/>
        <v>Mass-Nom</v>
      </c>
      <c r="C104" s="5" t="s">
        <v>37</v>
      </c>
      <c r="D104" s="5" t="str">
        <f t="shared" si="6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8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Calculate_cap_emi_sens!$L$14:$L$21&amp;"|"&amp;Calculate_cap_emi_sens!$I$14:$I$21,
        Calculate_cap_emi_sens!$AI$14:$AI$21, "Not found", 0), LOOKUP(K104,Manufacture!$C$24:$D$24,Manufacture!$C$26:$D$26) + _xlfn.XLOOKUP(J104,Manufacture!$C$18:$N$18,Manufacture!$C$20:$N$20) + _xlfn.XLOOKUP(B104&amp;"|"&amp;E104,
        Calculate_cap_emi_sens!$L$14:$L$21&amp;"|"&amp;Calculate_cap_emi_sens!$I$14:$I$21,
        Calculate_cap_emi_sens!$AI$14:$AI$21, "Not found", 0))</f>
        <v>3333.0295536544045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325.21363636363634</v>
      </c>
      <c r="O104" s="5" cm="1">
        <f t="array" ref="O104">_xlfn.XLOOKUP(B104&amp;"|"&amp;E104,
        Calculate_cap_emi_sens!$L$14:$L$21&amp;"|"&amp;Calculate_cap_emi_sens!$I$14:$I$21,
        Calculate_cap_emi_sens!$AI$14:$AI$21, "Not found", 0)</f>
        <v>1527.2442702319445</v>
      </c>
      <c r="P104" s="8">
        <f t="shared" si="9"/>
        <v>3333.0295536544045</v>
      </c>
      <c r="Q104" s="8" cm="1">
        <f t="array" ref="Q104">_xlfn.SWITCH(K104,200,_xlfn.XLOOKUP(J104,Distribution!$C$18:$N$18,Distribution!$C$20:$N$20) + _xlfn.XLOOKUP(B104&amp;"|"&amp;E104,
        Calculate_cap_emi_sens!$L$14:$L$21&amp;"|"&amp;Calculate_cap_emi_sens!$I$14:$I$21,
        Calculate_cap_emi_sens!$AP$14:$AP$21, "Not found", 0), LOOKUP(K104,Distribution!$C$24:$D$24,Distribution!$C$26:$D$26) + _xlfn.XLOOKUP(J104,Distribution!$C$18:$N$18,Distribution!$C$20:$N$20) + _xlfn.XLOOKUP(B104&amp;"|"&amp;E104,
        Calculate_cap_emi_sens!$L$14:$L$21&amp;"|"&amp;Calculate_cap_emi_sens!$I$14:$I$21,
        Calculate_cap_emi_sens!$AP$14:$AP$21, "Not found", 0))</f>
        <v>123.0489579796123</v>
      </c>
      <c r="R104" s="8" cm="1">
        <f t="array" ref="R104">_xlfn.SWITCH(K104,200,_xlfn.XLOOKUP(J104,Installation!$C$18:$N$18,Installation!$C$20:$N$20) + _xlfn.XLOOKUP(B104&amp;"|"&amp;E104,
        Calculate_cap_emi_sens!$L$14:$L$21&amp;"|"&amp;Calculate_cap_emi_sens!$I$14:$I$21,
        Calculate_cap_emi_sens!$AW$14:$AW$21, "Not found", 0), LOOKUP(K104,Installation!$C$24:$D$24,Installation!$C$26:$D$26) + _xlfn.XLOOKUP(J104,Installation!$C$18:$N$18,Installation!$C$20:$N$20) + _xlfn.XLOOKUP(B104&amp;"|"&amp;E104,
        Calculate_cap_emi_sens!$L$14:$L$21&amp;"|"&amp;Calculate_cap_emi_sens!$I$14:$I$21,
        Calculate_cap_emi_sens!$AW$14:$AW$21, "Not found", 0))</f>
        <v>95.474310160427805</v>
      </c>
      <c r="S104" s="8" cm="1">
        <f t="array" ref="S104">_xlfn.SWITCH(K104,200,_xlfn.XLOOKUP(J104,EOL!$C$18:$N$18,EOL!$C$20:$N$20) + _xlfn.XLOOKUP(B104&amp;"|"&amp;E104,
        Calculate_cap_emi_sens!$L$14:$L$21&amp;"|"&amp;Calculate_cap_emi_sens!$I$14:$I$21,
        Calculate_cap_emi_sens!$BD$14:$BD$21, "Not found", 0), LOOKUP(K104,EOL!$C$24:$D$24,EOL!$C$26:$D$26) + _xlfn.XLOOKUP(J104,EOL!$C$18:$N$18,EOL!$C$20:$N$20) + _xlfn.XLOOKUP(B104&amp;"|"&amp;E104,
        Calculate_cap_emi_sens!$L$14:$L$21&amp;"|"&amp;Calculate_cap_emi_sens!$I$14:$I$21,
        Calculate_cap_emi_sens!$BD$14:$BD$21, "Not found", 0))</f>
        <v>575.31060962566835</v>
      </c>
      <c r="T104" s="8" cm="1">
        <f t="array" ref="T104">_xlfn.SWITCH(K104,200,_xlfn.XLOOKUP(J104,Other!$C$18:$N$18,Other!$C$20:$N$20) + _xlfn.XLOOKUP(B104&amp;"|"&amp;E104,
        Calculate_cap_emi_sens!$L$14:$L$21&amp;"|"&amp;Calculate_cap_emi_sens!$I$14:$I$21,
        Calculate_cap_emi_sens!$BK$14:$BK$21, "Not found", 0), LOOKUP(K104,Other!$C$24:$D$24,Other!$C$26:$D$26) + _xlfn.XLOOKUP(J104,Other!$C$18:$N$18,Other!$C$20:$N$20) + _xlfn.XLOOKUP(B104&amp;"|"&amp;E104,
        Calculate_cap_emi_sens!$L$14:$L$21&amp;"|"&amp;Calculate_cap_emi_sens!$I$14:$I$21,
        Calculate_cap_emi_sens!$BK$14:$BK$21, "Not found", 0))</f>
        <v>2382.6056470588237</v>
      </c>
      <c r="U104" s="8" cm="1">
        <f t="array" ref="U104">_xlfn.SWITCH(K104,200,_xlfn.XLOOKUP(J104,EOL_R!$C$18:$N$18,EOL_R!$C$20:$N$20) + _xlfn.XLOOKUP(B104&amp;"|"&amp;E104,
        Calculate_cap_emi_sens!$L$14:$L$21&amp;"|"&amp;Calculate_cap_emi_sens!$I$14:$I$21,
        Calculate_cap_emi_sens!$BD$14:$BD$21, "Not found", 0), LOOKUP(K104,EOL_R!$C$24:$D$24,EOL_R!$C$26:$D$26) + _xlfn.XLOOKUP(J104,EOL_R!$C$18:$N$18,EOL_R!$C$20:$N$20) + _xlfn.XLOOKUP(B104&amp;"|"&amp;E104,
        Calculate_cap_emi_sens!$L$14:$L$21&amp;"|"&amp;Calculate_cap_emi_sens!$I$14:$I$21,
        Calculate_cap_emi_sens!$BD$14:$BD$21, "Not found", 0))</f>
        <v>454.14344697214847</v>
      </c>
      <c r="V104" s="8" cm="1">
        <f t="array" ref="V104">_xlfn.SWITCH(K104,200,_xlfn.XLOOKUP(J104,Other_R!$C$18:$N$18,Other_R!$C$20:$N$20) + _xlfn.XLOOKUP(B104&amp;"|"&amp;E104,
        Calculate_cap_emi_sens!$L$14:$L$21&amp;"|"&amp;Calculate_cap_emi_sens!$I$14:$I$21,
        Calculate_cap_emi_sens!$BK$14:$BK$21, "Not found", 0), LOOKUP(K104,Other_R!$C$24:$D$24,Other_R!$C$26:$D$26) + _xlfn.XLOOKUP(J104,Other_R!$C$18:$N$18,Other_R!$C$20:$N$20) + _xlfn.XLOOKUP(B104&amp;"|"&amp;E104,
        Calculate_cap_emi_sens!$L$14:$L$21&amp;"|"&amp;Calculate_cap_emi_sens!$I$14:$I$21,
        Calculate_cap_emi_sens!$BK$14:$BK$21, "Not found", 0))</f>
        <v>1972.4628554239544</v>
      </c>
    </row>
    <row r="105" spans="1:22" x14ac:dyDescent="0.25">
      <c r="A105" s="5"/>
      <c r="B105" s="5" t="str">
        <f t="shared" si="7"/>
        <v>Mass-Nom</v>
      </c>
      <c r="C105" s="5" t="s">
        <v>37</v>
      </c>
      <c r="D105" s="5" t="str">
        <f t="shared" si="6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8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Calculate_cap_emi_sens!$L$14:$L$21&amp;"|"&amp;Calculate_cap_emi_sens!$I$14:$I$21,
        Calculate_cap_emi_sens!$AI$14:$AI$21, "Not found", 0), LOOKUP(K105,Manufacture!$C$24:$D$24,Manufacture!$C$26:$D$26) + _xlfn.XLOOKUP(J105,Manufacture!$C$18:$N$18,Manufacture!$C$20:$N$20) + _xlfn.XLOOKUP(B105&amp;"|"&amp;E105,
        Calculate_cap_emi_sens!$L$14:$L$21&amp;"|"&amp;Calculate_cap_emi_sens!$I$14:$I$21,
        Calculate_cap_emi_sens!$AI$14:$AI$21, "Not found", 0))</f>
        <v>3554.244788948522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325.21363636363634</v>
      </c>
      <c r="O105" s="5" cm="1">
        <f t="array" ref="O105">_xlfn.XLOOKUP(B105&amp;"|"&amp;E105,
        Calculate_cap_emi_sens!$L$14:$L$21&amp;"|"&amp;Calculate_cap_emi_sens!$I$14:$I$21,
        Calculate_cap_emi_sens!$AI$14:$AI$21, "Not found", 0)</f>
        <v>1527.2442702319445</v>
      </c>
      <c r="P105" s="8">
        <f t="shared" si="9"/>
        <v>3554.244788948522</v>
      </c>
      <c r="Q105" s="8" cm="1">
        <f t="array" ref="Q105">_xlfn.SWITCH(K105,200,_xlfn.XLOOKUP(J105,Distribution!$C$18:$N$18,Distribution!$C$20:$N$20) + _xlfn.XLOOKUP(B105&amp;"|"&amp;E105,
        Calculate_cap_emi_sens!$L$14:$L$21&amp;"|"&amp;Calculate_cap_emi_sens!$I$14:$I$21,
        Calculate_cap_emi_sens!$AP$14:$AP$21, "Not found", 0), LOOKUP(K105,Distribution!$C$24:$D$24,Distribution!$C$26:$D$26) + _xlfn.XLOOKUP(J105,Distribution!$C$18:$N$18,Distribution!$C$20:$N$20) + _xlfn.XLOOKUP(B105&amp;"|"&amp;E105,
        Calculate_cap_emi_sens!$L$14:$L$21&amp;"|"&amp;Calculate_cap_emi_sens!$I$14:$I$21,
        Calculate_cap_emi_sens!$AP$14:$AP$21, "Not found", 0))</f>
        <v>127.68159072231819</v>
      </c>
      <c r="R105" s="8" cm="1">
        <f t="array" ref="R105">_xlfn.SWITCH(K105,200,_xlfn.XLOOKUP(J105,Installation!$C$18:$N$18,Installation!$C$20:$N$20) + _xlfn.XLOOKUP(B105&amp;"|"&amp;E105,
        Calculate_cap_emi_sens!$L$14:$L$21&amp;"|"&amp;Calculate_cap_emi_sens!$I$14:$I$21,
        Calculate_cap_emi_sens!$AW$14:$AW$21, "Not found", 0), LOOKUP(K105,Installation!$C$24:$D$24,Installation!$C$26:$D$26) + _xlfn.XLOOKUP(J105,Installation!$C$18:$N$18,Installation!$C$20:$N$20) + _xlfn.XLOOKUP(B105&amp;"|"&amp;E105,
        Calculate_cap_emi_sens!$L$14:$L$21&amp;"|"&amp;Calculate_cap_emi_sens!$I$14:$I$21,
        Calculate_cap_emi_sens!$AW$14:$AW$21, "Not found", 0))</f>
        <v>134.86783957219251</v>
      </c>
      <c r="S105" s="8" cm="1">
        <f t="array" ref="S105">_xlfn.SWITCH(K105,200,_xlfn.XLOOKUP(J105,EOL!$C$18:$N$18,EOL!$C$20:$N$20) + _xlfn.XLOOKUP(B105&amp;"|"&amp;E105,
        Calculate_cap_emi_sens!$L$14:$L$21&amp;"|"&amp;Calculate_cap_emi_sens!$I$14:$I$21,
        Calculate_cap_emi_sens!$BD$14:$BD$21, "Not found", 0), LOOKUP(K105,EOL!$C$24:$D$24,EOL!$C$26:$D$26) + _xlfn.XLOOKUP(J105,EOL!$C$18:$N$18,EOL!$C$20:$N$20) + _xlfn.XLOOKUP(B105&amp;"|"&amp;E105,
        Calculate_cap_emi_sens!$L$14:$L$21&amp;"|"&amp;Calculate_cap_emi_sens!$I$14:$I$21,
        Calculate_cap_emi_sens!$BD$14:$BD$21, "Not found", 0))</f>
        <v>619.98131550802145</v>
      </c>
      <c r="T105" s="8" cm="1">
        <f t="array" ref="T105">_xlfn.SWITCH(K105,200,_xlfn.XLOOKUP(J105,Other!$C$18:$N$18,Other!$C$20:$N$20) + _xlfn.XLOOKUP(B105&amp;"|"&amp;E105,
        Calculate_cap_emi_sens!$L$14:$L$21&amp;"|"&amp;Calculate_cap_emi_sens!$I$14:$I$21,
        Calculate_cap_emi_sens!$BK$14:$BK$21, "Not found", 0), LOOKUP(K105,Other!$C$24:$D$24,Other!$C$26:$D$26) + _xlfn.XLOOKUP(J105,Other!$C$18:$N$18,Other!$C$20:$N$20) + _xlfn.XLOOKUP(B105&amp;"|"&amp;E105,
        Calculate_cap_emi_sens!$L$14:$L$21&amp;"|"&amp;Calculate_cap_emi_sens!$I$14:$I$21,
        Calculate_cap_emi_sens!$BK$14:$BK$21, "Not found", 0))</f>
        <v>2486.1702352941174</v>
      </c>
      <c r="U105" s="8" cm="1">
        <f t="array" ref="U105">_xlfn.SWITCH(K105,200,_xlfn.XLOOKUP(J105,EOL_R!$C$18:$N$18,EOL_R!$C$20:$N$20) + _xlfn.XLOOKUP(B105&amp;"|"&amp;E105,
        Calculate_cap_emi_sens!$L$14:$L$21&amp;"|"&amp;Calculate_cap_emi_sens!$I$14:$I$21,
        Calculate_cap_emi_sens!$BD$14:$BD$21, "Not found", 0), LOOKUP(K105,EOL_R!$C$24:$D$24,EOL_R!$C$26:$D$26) + _xlfn.XLOOKUP(J105,EOL_R!$C$18:$N$18,EOL_R!$C$20:$N$20) + _xlfn.XLOOKUP(B105&amp;"|"&amp;E105,
        Calculate_cap_emi_sens!$L$14:$L$21&amp;"|"&amp;Calculate_cap_emi_sens!$I$14:$I$21,
        Calculate_cap_emi_sens!$BD$14:$BD$21, "Not found", 0))</f>
        <v>469.9204571468199</v>
      </c>
      <c r="V105" s="8" cm="1">
        <f t="array" ref="V105">_xlfn.SWITCH(K105,200,_xlfn.XLOOKUP(J105,Other_R!$C$18:$N$18,Other_R!$C$20:$N$20) + _xlfn.XLOOKUP(B105&amp;"|"&amp;E105,
        Calculate_cap_emi_sens!$L$14:$L$21&amp;"|"&amp;Calculate_cap_emi_sens!$I$14:$I$21,
        Calculate_cap_emi_sens!$BK$14:$BK$21, "Not found", 0), LOOKUP(K105,Other_R!$C$24:$D$24,Other_R!$C$26:$D$26) + _xlfn.XLOOKUP(J105,Other_R!$C$18:$N$18,Other_R!$C$20:$N$20) + _xlfn.XLOOKUP(B105&amp;"|"&amp;E105,
        Calculate_cap_emi_sens!$L$14:$L$21&amp;"|"&amp;Calculate_cap_emi_sens!$I$14:$I$21,
        Calculate_cap_emi_sens!$BK$14:$BK$21, "Not found", 0))</f>
        <v>1978.2242042445912</v>
      </c>
    </row>
    <row r="106" spans="1:22" x14ac:dyDescent="0.25">
      <c r="A106" s="5"/>
      <c r="B106" s="5" t="str">
        <f t="shared" si="7"/>
        <v>Mass-Nom</v>
      </c>
      <c r="C106" s="5" t="s">
        <v>37</v>
      </c>
      <c r="D106" s="5" t="str">
        <f t="shared" si="6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8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Calculate_cap_emi_sens!$L$14:$L$21&amp;"|"&amp;Calculate_cap_emi_sens!$I$14:$I$21,
        Calculate_cap_emi_sens!$AI$14:$AI$21, "Not found", 0), LOOKUP(K106,Manufacture!$C$24:$D$24,Manufacture!$C$26:$D$26) + _xlfn.XLOOKUP(J106,Manufacture!$C$18:$N$18,Manufacture!$C$20:$N$20) + _xlfn.XLOOKUP(B106&amp;"|"&amp;E106,
        Calculate_cap_emi_sens!$L$14:$L$21&amp;"|"&amp;Calculate_cap_emi_sens!$I$14:$I$21,
        Calculate_cap_emi_sens!$AI$14:$AI$21, "Not found", 0))</f>
        <v>3922.9368477720514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325.21363636363634</v>
      </c>
      <c r="O106" s="5" cm="1">
        <f t="array" ref="O106">_xlfn.XLOOKUP(B106&amp;"|"&amp;E106,
        Calculate_cap_emi_sens!$L$14:$L$21&amp;"|"&amp;Calculate_cap_emi_sens!$I$14:$I$21,
        Calculate_cap_emi_sens!$AI$14:$AI$21, "Not found", 0)</f>
        <v>1527.2442702319445</v>
      </c>
      <c r="P106" s="8">
        <f t="shared" si="9"/>
        <v>3922.9368477720514</v>
      </c>
      <c r="Q106" s="8" cm="1">
        <f t="array" ref="Q106">_xlfn.SWITCH(K106,200,_xlfn.XLOOKUP(J106,Distribution!$C$18:$N$18,Distribution!$C$20:$N$20) + _xlfn.XLOOKUP(B106&amp;"|"&amp;E106,
        Calculate_cap_emi_sens!$L$14:$L$21&amp;"|"&amp;Calculate_cap_emi_sens!$I$14:$I$21,
        Calculate_cap_emi_sens!$AP$14:$AP$21, "Not found", 0), LOOKUP(K106,Distribution!$C$24:$D$24,Distribution!$C$26:$D$26) + _xlfn.XLOOKUP(J106,Distribution!$C$18:$N$18,Distribution!$C$20:$N$20) + _xlfn.XLOOKUP(B106&amp;"|"&amp;E106,
        Calculate_cap_emi_sens!$L$14:$L$21&amp;"|"&amp;Calculate_cap_emi_sens!$I$14:$I$21,
        Calculate_cap_emi_sens!$AP$14:$AP$21, "Not found", 0))</f>
        <v>135.40264529349463</v>
      </c>
      <c r="R106" s="8" cm="1">
        <f t="array" ref="R106">_xlfn.SWITCH(K106,200,_xlfn.XLOOKUP(J106,Installation!$C$18:$N$18,Installation!$C$20:$N$20) + _xlfn.XLOOKUP(B106&amp;"|"&amp;E106,
        Calculate_cap_emi_sens!$L$14:$L$21&amp;"|"&amp;Calculate_cap_emi_sens!$I$14:$I$21,
        Calculate_cap_emi_sens!$AW$14:$AW$21, "Not found", 0), LOOKUP(K106,Installation!$C$24:$D$24,Installation!$C$26:$D$26) + _xlfn.XLOOKUP(J106,Installation!$C$18:$N$18,Installation!$C$20:$N$20) + _xlfn.XLOOKUP(B106&amp;"|"&amp;E106,
        Calculate_cap_emi_sens!$L$14:$L$21&amp;"|"&amp;Calculate_cap_emi_sens!$I$14:$I$21,
        Calculate_cap_emi_sens!$AW$14:$AW$21, "Not found", 0))</f>
        <v>200.52372192513374</v>
      </c>
      <c r="S106" s="8" cm="1">
        <f t="array" ref="S106">_xlfn.SWITCH(K106,200,_xlfn.XLOOKUP(J106,EOL!$C$18:$N$18,EOL!$C$20:$N$20) + _xlfn.XLOOKUP(B106&amp;"|"&amp;E106,
        Calculate_cap_emi_sens!$L$14:$L$21&amp;"|"&amp;Calculate_cap_emi_sens!$I$14:$I$21,
        Calculate_cap_emi_sens!$BD$14:$BD$21, "Not found", 0), LOOKUP(K106,EOL!$C$24:$D$24,EOL!$C$26:$D$26) + _xlfn.XLOOKUP(J106,EOL!$C$18:$N$18,EOL!$C$20:$N$20) + _xlfn.XLOOKUP(B106&amp;"|"&amp;E106,
        Calculate_cap_emi_sens!$L$14:$L$21&amp;"|"&amp;Calculate_cap_emi_sens!$I$14:$I$21,
        Calculate_cap_emi_sens!$BD$14:$BD$21, "Not found", 0))</f>
        <v>694.43249197860962</v>
      </c>
      <c r="T106" s="8" cm="1">
        <f t="array" ref="T106">_xlfn.SWITCH(K106,200,_xlfn.XLOOKUP(J106,Other!$C$18:$N$18,Other!$C$20:$N$20) + _xlfn.XLOOKUP(B106&amp;"|"&amp;E106,
        Calculate_cap_emi_sens!$L$14:$L$21&amp;"|"&amp;Calculate_cap_emi_sens!$I$14:$I$21,
        Calculate_cap_emi_sens!$BK$14:$BK$21, "Not found", 0), LOOKUP(K106,Other!$C$24:$D$24,Other!$C$26:$D$26) + _xlfn.XLOOKUP(J106,Other!$C$18:$N$18,Other!$C$20:$N$20) + _xlfn.XLOOKUP(B106&amp;"|"&amp;E106,
        Calculate_cap_emi_sens!$L$14:$L$21&amp;"|"&amp;Calculate_cap_emi_sens!$I$14:$I$21,
        Calculate_cap_emi_sens!$BK$14:$BK$21, "Not found", 0))</f>
        <v>2658.7778823529416</v>
      </c>
      <c r="U106" s="8" cm="1">
        <f t="array" ref="U106">_xlfn.SWITCH(K106,200,_xlfn.XLOOKUP(J106,EOL_R!$C$18:$N$18,EOL_R!$C$20:$N$20) + _xlfn.XLOOKUP(B106&amp;"|"&amp;E106,
        Calculate_cap_emi_sens!$L$14:$L$21&amp;"|"&amp;Calculate_cap_emi_sens!$I$14:$I$21,
        Calculate_cap_emi_sens!$BD$14:$BD$21, "Not found", 0), LOOKUP(K106,EOL_R!$C$24:$D$24,EOL_R!$C$26:$D$26) + _xlfn.XLOOKUP(J106,EOL_R!$C$18:$N$18,EOL_R!$C$20:$N$20) + _xlfn.XLOOKUP(B106&amp;"|"&amp;E106,
        Calculate_cap_emi_sens!$L$14:$L$21&amp;"|"&amp;Calculate_cap_emi_sens!$I$14:$I$21,
        Calculate_cap_emi_sens!$BD$14:$BD$21, "Not found", 0))</f>
        <v>512.88635697399252</v>
      </c>
      <c r="V106" s="8" cm="1">
        <f t="array" ref="V106">_xlfn.SWITCH(K106,200,_xlfn.XLOOKUP(J106,Other_R!$C$18:$N$18,Other_R!$C$20:$N$20) + _xlfn.XLOOKUP(B106&amp;"|"&amp;E106,
        Calculate_cap_emi_sens!$L$14:$L$21&amp;"|"&amp;Calculate_cap_emi_sens!$I$14:$I$21,
        Calculate_cap_emi_sens!$BK$14:$BK$21, "Not found", 0), LOOKUP(K106,Other_R!$C$24:$D$24,Other_R!$C$26:$D$26) + _xlfn.XLOOKUP(J106,Other_R!$C$18:$N$18,Other_R!$C$20:$N$20) + _xlfn.XLOOKUP(B106&amp;"|"&amp;E106,
        Calculate_cap_emi_sens!$L$14:$L$21&amp;"|"&amp;Calculate_cap_emi_sens!$I$14:$I$21,
        Calculate_cap_emi_sens!$BK$14:$BK$21, "Not found", 0))</f>
        <v>2044.2562826829553</v>
      </c>
    </row>
    <row r="107" spans="1:22" x14ac:dyDescent="0.25">
      <c r="A107" s="5"/>
      <c r="B107" s="5" t="str">
        <f t="shared" si="7"/>
        <v>Mass-Nom</v>
      </c>
      <c r="C107" s="5" t="s">
        <v>37</v>
      </c>
      <c r="D107" s="5" t="str">
        <f t="shared" si="6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8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Calculate_cap_emi_sens!$L$14:$L$21&amp;"|"&amp;Calculate_cap_emi_sens!$I$14:$I$21,
        Calculate_cap_emi_sens!$AI$14:$AI$21, "Not found", 0), LOOKUP(K107,Manufacture!$C$24:$D$24,Manufacture!$C$26:$D$26) + _xlfn.XLOOKUP(J107,Manufacture!$C$18:$N$18,Manufacture!$C$20:$N$20) + _xlfn.XLOOKUP(B107&amp;"|"&amp;E107,
        Calculate_cap_emi_sens!$L$14:$L$21&amp;"|"&amp;Calculate_cap_emi_sens!$I$14:$I$21,
        Calculate_cap_emi_sens!$AI$14:$AI$21, "Not found", 0))</f>
        <v>3573.6229600715169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639.5454545454545</v>
      </c>
      <c r="O107" s="5" cm="1">
        <f t="array" ref="O107">_xlfn.XLOOKUP(B107&amp;"|"&amp;E107,
        Calculate_cap_emi_sens!$L$14:$L$21&amp;"|"&amp;Calculate_cap_emi_sens!$I$14:$I$21,
        Calculate_cap_emi_sens!$AI$14:$AI$21, "Not found", 0)</f>
        <v>1527.2442702319445</v>
      </c>
      <c r="P107" s="8">
        <f>SUM(M107:O107)</f>
        <v>3573.6229600715169</v>
      </c>
      <c r="Q107" s="8" cm="1">
        <f t="array" ref="Q107">_xlfn.SWITCH(K107,200,_xlfn.XLOOKUP(J107,Distribution!$C$18:$N$18,Distribution!$C$20:$N$20) + _xlfn.XLOOKUP(B107&amp;"|"&amp;E107,
        Calculate_cap_emi_sens!$L$14:$L$21&amp;"|"&amp;Calculate_cap_emi_sens!$I$14:$I$21,
        Calculate_cap_emi_sens!$AP$14:$AP$21, "Not found", 0), LOOKUP(K107,Distribution!$C$24:$D$24,Distribution!$C$26:$D$26) + _xlfn.XLOOKUP(J107,Distribution!$C$18:$N$18,Distribution!$C$20:$N$20) + _xlfn.XLOOKUP(B107&amp;"|"&amp;E107,
        Calculate_cap_emi_sens!$L$14:$L$21&amp;"|"&amp;Calculate_cap_emi_sens!$I$14:$I$21,
        Calculate_cap_emi_sens!$AP$14:$AP$21, "Not found", 0))</f>
        <v>128.80431858174063</v>
      </c>
      <c r="R107" s="8" cm="1">
        <f t="array" ref="R107">_xlfn.SWITCH(K107,200,_xlfn.XLOOKUP(J107,Installation!$C$18:$N$18,Installation!$C$20:$N$20) + _xlfn.XLOOKUP(B107&amp;"|"&amp;E107,
        Calculate_cap_emi_sens!$L$14:$L$21&amp;"|"&amp;Calculate_cap_emi_sens!$I$14:$I$21,
        Calculate_cap_emi_sens!$AW$14:$AW$21, "Not found", 0), LOOKUP(K107,Installation!$C$24:$D$24,Installation!$C$26:$D$26) + _xlfn.XLOOKUP(J107,Installation!$C$18:$N$18,Installation!$C$20:$N$20) + _xlfn.XLOOKUP(B107&amp;"|"&amp;E107,
        Calculate_cap_emi_sens!$L$14:$L$21&amp;"|"&amp;Calculate_cap_emi_sens!$I$14:$I$21,
        Calculate_cap_emi_sens!$AW$14:$AW$21, "Not found", 0))</f>
        <v>82.34313368983959</v>
      </c>
      <c r="S107" s="8" cm="1">
        <f t="array" ref="S107">_xlfn.SWITCH(K107,200,_xlfn.XLOOKUP(J107,EOL!$C$18:$N$18,EOL!$C$20:$N$20) + _xlfn.XLOOKUP(B107&amp;"|"&amp;E107,
        Calculate_cap_emi_sens!$L$14:$L$21&amp;"|"&amp;Calculate_cap_emi_sens!$I$14:$I$21,
        Calculate_cap_emi_sens!$BD$14:$BD$21, "Not found", 0), LOOKUP(K107,EOL!$C$24:$D$24,EOL!$C$26:$D$26) + _xlfn.XLOOKUP(J107,EOL!$C$18:$N$18,EOL!$C$20:$N$20) + _xlfn.XLOOKUP(B107&amp;"|"&amp;E107,
        Calculate_cap_emi_sens!$L$14:$L$21&amp;"|"&amp;Calculate_cap_emi_sens!$I$14:$I$21,
        Calculate_cap_emi_sens!$BD$14:$BD$21, "Not found", 0))</f>
        <v>698.82946524064175</v>
      </c>
      <c r="T107" s="8" cm="1">
        <f t="array" ref="T107">_xlfn.SWITCH(K107,200,_xlfn.XLOOKUP(J107,Other!$C$18:$N$18,Other!$C$20:$N$20) + _xlfn.XLOOKUP(B107&amp;"|"&amp;E107,
        Calculate_cap_emi_sens!$L$14:$L$21&amp;"|"&amp;Calculate_cap_emi_sens!$I$14:$I$21,
        Calculate_cap_emi_sens!$BK$14:$BK$21, "Not found", 0), LOOKUP(K107,Other!$C$24:$D$24,Other!$C$26:$D$26) + _xlfn.XLOOKUP(J107,Other!$C$18:$N$18,Other!$C$20:$N$20) + _xlfn.XLOOKUP(B107&amp;"|"&amp;E107,
        Calculate_cap_emi_sens!$L$14:$L$21&amp;"|"&amp;Calculate_cap_emi_sens!$I$14:$I$21,
        Calculate_cap_emi_sens!$BK$14:$BK$21, "Not found", 0))</f>
        <v>2348.084117647059</v>
      </c>
      <c r="U107" s="8" cm="1">
        <f t="array" ref="U107">_xlfn.SWITCH(K107,200,_xlfn.XLOOKUP(J107,EOL_R!$C$18:$N$18,EOL_R!$C$20:$N$20) + _xlfn.XLOOKUP(B107&amp;"|"&amp;E107,
        Calculate_cap_emi_sens!$L$14:$L$21&amp;"|"&amp;Calculate_cap_emi_sens!$I$14:$I$21,
        Calculate_cap_emi_sens!$BD$14:$BD$21, "Not found", 0), LOOKUP(K107,EOL_R!$C$24:$D$24,EOL_R!$C$26:$D$26) + _xlfn.XLOOKUP(J107,EOL_R!$C$18:$N$18,EOL_R!$C$20:$N$20) + _xlfn.XLOOKUP(B107&amp;"|"&amp;E107,
        Calculate_cap_emi_sens!$L$14:$L$21&amp;"|"&amp;Calculate_cap_emi_sens!$I$14:$I$21,
        Calculate_cap_emi_sens!$BD$14:$BD$21, "Not found", 0))</f>
        <v>590.65465008536808</v>
      </c>
      <c r="V107" s="8" cm="1">
        <f t="array" ref="V107">_xlfn.SWITCH(K107,200,_xlfn.XLOOKUP(J107,Other_R!$C$18:$N$18,Other_R!$C$20:$N$20) + _xlfn.XLOOKUP(B107&amp;"|"&amp;E107,
        Calculate_cap_emi_sens!$L$14:$L$21&amp;"|"&amp;Calculate_cap_emi_sens!$I$14:$I$21,
        Calculate_cap_emi_sens!$BK$14:$BK$21, "Not found", 0), LOOKUP(K107,Other_R!$C$24:$D$24,Other_R!$C$26:$D$26) + _xlfn.XLOOKUP(J107,Other_R!$C$18:$N$18,Other_R!$C$20:$N$20) + _xlfn.XLOOKUP(B107&amp;"|"&amp;E107,
        Calculate_cap_emi_sens!$L$14:$L$21&amp;"|"&amp;Calculate_cap_emi_sens!$I$14:$I$21,
        Calculate_cap_emi_sens!$BK$14:$BK$21, "Not found", 0))</f>
        <v>1981.511911637238</v>
      </c>
    </row>
    <row r="108" spans="1:22" x14ac:dyDescent="0.25">
      <c r="A108" s="5"/>
      <c r="B108" s="5" t="str">
        <f t="shared" si="7"/>
        <v>Mass-Nom</v>
      </c>
      <c r="C108" s="5" t="s">
        <v>37</v>
      </c>
      <c r="D108" s="5" t="str">
        <f t="shared" si="6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8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Calculate_cap_emi_sens!$L$14:$L$21&amp;"|"&amp;Calculate_cap_emi_sens!$I$14:$I$21,
        Calculate_cap_emi_sens!$AI$14:$AI$21, "Not found", 0), LOOKUP(K108,Manufacture!$C$24:$D$24,Manufacture!$C$26:$D$26) + _xlfn.XLOOKUP(J108,Manufacture!$C$18:$N$18,Manufacture!$C$20:$N$20) + _xlfn.XLOOKUP(B108&amp;"|"&amp;E108,
        Calculate_cap_emi_sens!$L$14:$L$21&amp;"|"&amp;Calculate_cap_emi_sens!$I$14:$I$21,
        Calculate_cap_emi_sens!$AI$14:$AI$21, "Not found", 0))</f>
        <v>3647.3613718362226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639.5454545454545</v>
      </c>
      <c r="O108" s="5" cm="1">
        <f t="array" ref="O108">_xlfn.XLOOKUP(B108&amp;"|"&amp;E108,
        Calculate_cap_emi_sens!$L$14:$L$21&amp;"|"&amp;Calculate_cap_emi_sens!$I$14:$I$21,
        Calculate_cap_emi_sens!$AI$14:$AI$21, "Not found", 0)</f>
        <v>1527.2442702319445</v>
      </c>
      <c r="P108" s="8">
        <f t="shared" ref="P108:P114" si="10">SUM(M108:O108)</f>
        <v>3647.3613718362226</v>
      </c>
      <c r="Q108" s="8" cm="1">
        <f t="array" ref="Q108">_xlfn.SWITCH(K108,200,_xlfn.XLOOKUP(J108,Distribution!$C$18:$N$18,Distribution!$C$20:$N$20) + _xlfn.XLOOKUP(B108&amp;"|"&amp;E108,
        Calculate_cap_emi_sens!$L$14:$L$21&amp;"|"&amp;Calculate_cap_emi_sens!$I$14:$I$21,
        Calculate_cap_emi_sens!$AP$14:$AP$21, "Not found", 0), LOOKUP(K108,Distribution!$C$24:$D$24,Distribution!$C$26:$D$26) + _xlfn.XLOOKUP(J108,Distribution!$C$18:$N$18,Distribution!$C$20:$N$20) + _xlfn.XLOOKUP(B108&amp;"|"&amp;E108,
        Calculate_cap_emi_sens!$L$14:$L$21&amp;"|"&amp;Calculate_cap_emi_sens!$I$14:$I$21,
        Calculate_cap_emi_sens!$AP$14:$AP$21, "Not found", 0))</f>
        <v>130.34852949597592</v>
      </c>
      <c r="R108" s="8" cm="1">
        <f t="array" ref="R108">_xlfn.SWITCH(K108,200,_xlfn.XLOOKUP(J108,Installation!$C$18:$N$18,Installation!$C$20:$N$20) + _xlfn.XLOOKUP(B108&amp;"|"&amp;E108,
        Calculate_cap_emi_sens!$L$14:$L$21&amp;"|"&amp;Calculate_cap_emi_sens!$I$14:$I$21,
        Calculate_cap_emi_sens!$AW$14:$AW$21, "Not found", 0), LOOKUP(K108,Installation!$C$24:$D$24,Installation!$C$26:$D$26) + _xlfn.XLOOKUP(J108,Installation!$C$18:$N$18,Installation!$C$20:$N$20) + _xlfn.XLOOKUP(B108&amp;"|"&amp;E108,
        Calculate_cap_emi_sens!$L$14:$L$21&amp;"|"&amp;Calculate_cap_emi_sens!$I$14:$I$21,
        Calculate_cap_emi_sens!$AW$14:$AW$21, "Not found", 0))</f>
        <v>95.474310160427805</v>
      </c>
      <c r="S108" s="8" cm="1">
        <f t="array" ref="S108">_xlfn.SWITCH(K108,200,_xlfn.XLOOKUP(J108,EOL!$C$18:$N$18,EOL!$C$20:$N$20) + _xlfn.XLOOKUP(B108&amp;"|"&amp;E108,
        Calculate_cap_emi_sens!$L$14:$L$21&amp;"|"&amp;Calculate_cap_emi_sens!$I$14:$I$21,
        Calculate_cap_emi_sens!$BD$14:$BD$21, "Not found", 0), LOOKUP(K108,EOL!$C$24:$D$24,EOL!$C$26:$D$26) + _xlfn.XLOOKUP(J108,EOL!$C$18:$N$18,EOL!$C$20:$N$20) + _xlfn.XLOOKUP(B108&amp;"|"&amp;E108,
        Calculate_cap_emi_sens!$L$14:$L$21&amp;"|"&amp;Calculate_cap_emi_sens!$I$14:$I$21,
        Calculate_cap_emi_sens!$BD$14:$BD$21, "Not found", 0))</f>
        <v>713.71970053475934</v>
      </c>
      <c r="T108" s="8" cm="1">
        <f t="array" ref="T108">_xlfn.SWITCH(K108,200,_xlfn.XLOOKUP(J108,Other!$C$18:$N$18,Other!$C$20:$N$20) + _xlfn.XLOOKUP(B108&amp;"|"&amp;E108,
        Calculate_cap_emi_sens!$L$14:$L$21&amp;"|"&amp;Calculate_cap_emi_sens!$I$14:$I$21,
        Calculate_cap_emi_sens!$BK$14:$BK$21, "Not found", 0), LOOKUP(K108,Other!$C$24:$D$24,Other!$C$26:$D$26) + _xlfn.XLOOKUP(J108,Other!$C$18:$N$18,Other!$C$20:$N$20) + _xlfn.XLOOKUP(B108&amp;"|"&amp;E108,
        Calculate_cap_emi_sens!$L$14:$L$21&amp;"|"&amp;Calculate_cap_emi_sens!$I$14:$I$21,
        Calculate_cap_emi_sens!$BK$14:$BK$21, "Not found", 0))</f>
        <v>2382.6056470588237</v>
      </c>
      <c r="U108" s="8" cm="1">
        <f t="array" ref="U108">_xlfn.SWITCH(K108,200,_xlfn.XLOOKUP(J108,EOL_R!$C$18:$N$18,EOL_R!$C$20:$N$20) + _xlfn.XLOOKUP(B108&amp;"|"&amp;E108,
        Calculate_cap_emi_sens!$L$14:$L$21&amp;"|"&amp;Calculate_cap_emi_sens!$I$14:$I$21,
        Calculate_cap_emi_sens!$BD$14:$BD$21, "Not found", 0), LOOKUP(K108,EOL_R!$C$24:$D$24,EOL_R!$C$26:$D$26) + _xlfn.XLOOKUP(J108,EOL_R!$C$18:$N$18,EOL_R!$C$20:$N$20) + _xlfn.XLOOKUP(B108&amp;"|"&amp;E108,
        Calculate_cap_emi_sens!$L$14:$L$21&amp;"|"&amp;Calculate_cap_emi_sens!$I$14:$I$21,
        Calculate_cap_emi_sens!$BD$14:$BD$21, "Not found", 0))</f>
        <v>592.55253788123935</v>
      </c>
      <c r="V108" s="8" cm="1">
        <f t="array" ref="V108">_xlfn.SWITCH(K108,200,_xlfn.XLOOKUP(J108,Other_R!$C$18:$N$18,Other_R!$C$20:$N$20) + _xlfn.XLOOKUP(B108&amp;"|"&amp;E108,
        Calculate_cap_emi_sens!$L$14:$L$21&amp;"|"&amp;Calculate_cap_emi_sens!$I$14:$I$21,
        Calculate_cap_emi_sens!$BK$14:$BK$21, "Not found", 0), LOOKUP(K108,Other_R!$C$24:$D$24,Other_R!$C$26:$D$26) + _xlfn.XLOOKUP(J108,Other_R!$C$18:$N$18,Other_R!$C$20:$N$20) + _xlfn.XLOOKUP(B108&amp;"|"&amp;E108,
        Calculate_cap_emi_sens!$L$14:$L$21&amp;"|"&amp;Calculate_cap_emi_sens!$I$14:$I$21,
        Calculate_cap_emi_sens!$BK$14:$BK$21, "Not found", 0))</f>
        <v>1972.4628554239544</v>
      </c>
    </row>
    <row r="109" spans="1:22" x14ac:dyDescent="0.25">
      <c r="A109" s="5"/>
      <c r="B109" s="5" t="str">
        <f t="shared" si="7"/>
        <v>Mass-Nom</v>
      </c>
      <c r="C109" s="5" t="s">
        <v>37</v>
      </c>
      <c r="D109" s="5" t="str">
        <f t="shared" si="6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8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Calculate_cap_emi_sens!$L$14:$L$21&amp;"|"&amp;Calculate_cap_emi_sens!$I$14:$I$21,
        Calculate_cap_emi_sens!$AI$14:$AI$21, "Not found", 0), LOOKUP(K109,Manufacture!$C$24:$D$24,Manufacture!$C$26:$D$26) + _xlfn.XLOOKUP(J109,Manufacture!$C$18:$N$18,Manufacture!$C$20:$N$20) + _xlfn.XLOOKUP(B109&amp;"|"&amp;E109,
        Calculate_cap_emi_sens!$L$14:$L$21&amp;"|"&amp;Calculate_cap_emi_sens!$I$14:$I$21,
        Calculate_cap_emi_sens!$AI$14:$AI$21, "Not found", 0))</f>
        <v>3868.5766071303401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639.5454545454545</v>
      </c>
      <c r="O109" s="5" cm="1">
        <f t="array" ref="O109">_xlfn.XLOOKUP(B109&amp;"|"&amp;E109,
        Calculate_cap_emi_sens!$L$14:$L$21&amp;"|"&amp;Calculate_cap_emi_sens!$I$14:$I$21,
        Calculate_cap_emi_sens!$AI$14:$AI$21, "Not found", 0)</f>
        <v>1527.2442702319445</v>
      </c>
      <c r="P109" s="8">
        <f t="shared" si="10"/>
        <v>3868.5766071303401</v>
      </c>
      <c r="Q109" s="8" cm="1">
        <f t="array" ref="Q109">_xlfn.SWITCH(K109,200,_xlfn.XLOOKUP(J109,Distribution!$C$18:$N$18,Distribution!$C$20:$N$20) + _xlfn.XLOOKUP(B109&amp;"|"&amp;E109,
        Calculate_cap_emi_sens!$L$14:$L$21&amp;"|"&amp;Calculate_cap_emi_sens!$I$14:$I$21,
        Calculate_cap_emi_sens!$AP$14:$AP$21, "Not found", 0), LOOKUP(K109,Distribution!$C$24:$D$24,Distribution!$C$26:$D$26) + _xlfn.XLOOKUP(J109,Distribution!$C$18:$N$18,Distribution!$C$20:$N$20) + _xlfn.XLOOKUP(B109&amp;"|"&amp;E109,
        Calculate_cap_emi_sens!$L$14:$L$21&amp;"|"&amp;Calculate_cap_emi_sens!$I$14:$I$21,
        Calculate_cap_emi_sens!$AP$14:$AP$21, "Not found", 0))</f>
        <v>134.98116223868183</v>
      </c>
      <c r="R109" s="8" cm="1">
        <f t="array" ref="R109">_xlfn.SWITCH(K109,200,_xlfn.XLOOKUP(J109,Installation!$C$18:$N$18,Installation!$C$20:$N$20) + _xlfn.XLOOKUP(B109&amp;"|"&amp;E109,
        Calculate_cap_emi_sens!$L$14:$L$21&amp;"|"&amp;Calculate_cap_emi_sens!$I$14:$I$21,
        Calculate_cap_emi_sens!$AW$14:$AW$21, "Not found", 0), LOOKUP(K109,Installation!$C$24:$D$24,Installation!$C$26:$D$26) + _xlfn.XLOOKUP(J109,Installation!$C$18:$N$18,Installation!$C$20:$N$20) + _xlfn.XLOOKUP(B109&amp;"|"&amp;E109,
        Calculate_cap_emi_sens!$L$14:$L$21&amp;"|"&amp;Calculate_cap_emi_sens!$I$14:$I$21,
        Calculate_cap_emi_sens!$AW$14:$AW$21, "Not found", 0))</f>
        <v>134.86783957219251</v>
      </c>
      <c r="S109" s="8" cm="1">
        <f t="array" ref="S109">_xlfn.SWITCH(K109,200,_xlfn.XLOOKUP(J109,EOL!$C$18:$N$18,EOL!$C$20:$N$20) + _xlfn.XLOOKUP(B109&amp;"|"&amp;E109,
        Calculate_cap_emi_sens!$L$14:$L$21&amp;"|"&amp;Calculate_cap_emi_sens!$I$14:$I$21,
        Calculate_cap_emi_sens!$BD$14:$BD$21, "Not found", 0), LOOKUP(K109,EOL!$C$24:$D$24,EOL!$C$26:$D$26) + _xlfn.XLOOKUP(J109,EOL!$C$18:$N$18,EOL!$C$20:$N$20) + _xlfn.XLOOKUP(B109&amp;"|"&amp;E109,
        Calculate_cap_emi_sens!$L$14:$L$21&amp;"|"&amp;Calculate_cap_emi_sens!$I$14:$I$21,
        Calculate_cap_emi_sens!$BD$14:$BD$21, "Not found", 0))</f>
        <v>758.39040641711233</v>
      </c>
      <c r="T109" s="8" cm="1">
        <f t="array" ref="T109">_xlfn.SWITCH(K109,200,_xlfn.XLOOKUP(J109,Other!$C$18:$N$18,Other!$C$20:$N$20) + _xlfn.XLOOKUP(B109&amp;"|"&amp;E109,
        Calculate_cap_emi_sens!$L$14:$L$21&amp;"|"&amp;Calculate_cap_emi_sens!$I$14:$I$21,
        Calculate_cap_emi_sens!$BK$14:$BK$21, "Not found", 0), LOOKUP(K109,Other!$C$24:$D$24,Other!$C$26:$D$26) + _xlfn.XLOOKUP(J109,Other!$C$18:$N$18,Other!$C$20:$N$20) + _xlfn.XLOOKUP(B109&amp;"|"&amp;E109,
        Calculate_cap_emi_sens!$L$14:$L$21&amp;"|"&amp;Calculate_cap_emi_sens!$I$14:$I$21,
        Calculate_cap_emi_sens!$BK$14:$BK$21, "Not found", 0))</f>
        <v>2486.1702352941174</v>
      </c>
      <c r="U109" s="8" cm="1">
        <f t="array" ref="U109">_xlfn.SWITCH(K109,200,_xlfn.XLOOKUP(J109,EOL_R!$C$18:$N$18,EOL_R!$C$20:$N$20) + _xlfn.XLOOKUP(B109&amp;"|"&amp;E109,
        Calculate_cap_emi_sens!$L$14:$L$21&amp;"|"&amp;Calculate_cap_emi_sens!$I$14:$I$21,
        Calculate_cap_emi_sens!$BD$14:$BD$21, "Not found", 0), LOOKUP(K109,EOL_R!$C$24:$D$24,EOL_R!$C$26:$D$26) + _xlfn.XLOOKUP(J109,EOL_R!$C$18:$N$18,EOL_R!$C$20:$N$20) + _xlfn.XLOOKUP(B109&amp;"|"&amp;E109,
        Calculate_cap_emi_sens!$L$14:$L$21&amp;"|"&amp;Calculate_cap_emi_sens!$I$14:$I$21,
        Calculate_cap_emi_sens!$BD$14:$BD$21, "Not found", 0))</f>
        <v>608.32954805591089</v>
      </c>
      <c r="V109" s="8" cm="1">
        <f t="array" ref="V109">_xlfn.SWITCH(K109,200,_xlfn.XLOOKUP(J109,Other_R!$C$18:$N$18,Other_R!$C$20:$N$20) + _xlfn.XLOOKUP(B109&amp;"|"&amp;E109,
        Calculate_cap_emi_sens!$L$14:$L$21&amp;"|"&amp;Calculate_cap_emi_sens!$I$14:$I$21,
        Calculate_cap_emi_sens!$BK$14:$BK$21, "Not found", 0), LOOKUP(K109,Other_R!$C$24:$D$24,Other_R!$C$26:$D$26) + _xlfn.XLOOKUP(J109,Other_R!$C$18:$N$18,Other_R!$C$20:$N$20) + _xlfn.XLOOKUP(B109&amp;"|"&amp;E109,
        Calculate_cap_emi_sens!$L$14:$L$21&amp;"|"&amp;Calculate_cap_emi_sens!$I$14:$I$21,
        Calculate_cap_emi_sens!$BK$14:$BK$21, "Not found", 0))</f>
        <v>1978.2242042445912</v>
      </c>
    </row>
    <row r="110" spans="1:22" x14ac:dyDescent="0.25">
      <c r="A110" s="5"/>
      <c r="B110" s="5" t="str">
        <f t="shared" si="7"/>
        <v>Mass-Nom</v>
      </c>
      <c r="C110" s="5" t="s">
        <v>37</v>
      </c>
      <c r="D110" s="5" t="str">
        <f t="shared" si="6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8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Calculate_cap_emi_sens!$L$14:$L$21&amp;"|"&amp;Calculate_cap_emi_sens!$I$14:$I$21,
        Calculate_cap_emi_sens!$AI$14:$AI$21, "Not found", 0), LOOKUP(K110,Manufacture!$C$24:$D$24,Manufacture!$C$26:$D$26) + _xlfn.XLOOKUP(J110,Manufacture!$C$18:$N$18,Manufacture!$C$20:$N$20) + _xlfn.XLOOKUP(B110&amp;"|"&amp;E110,
        Calculate_cap_emi_sens!$L$14:$L$21&amp;"|"&amp;Calculate_cap_emi_sens!$I$14:$I$21,
        Calculate_cap_emi_sens!$AI$14:$AI$21, "Not found", 0))</f>
        <v>4089.7918424244576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639.5454545454545</v>
      </c>
      <c r="O110" s="5" cm="1">
        <f t="array" ref="O110">_xlfn.XLOOKUP(B110&amp;"|"&amp;E110,
        Calculate_cap_emi_sens!$L$14:$L$21&amp;"|"&amp;Calculate_cap_emi_sens!$I$14:$I$21,
        Calculate_cap_emi_sens!$AI$14:$AI$21, "Not found", 0)</f>
        <v>1527.2442702319445</v>
      </c>
      <c r="P110" s="8">
        <f t="shared" si="10"/>
        <v>4089.7918424244576</v>
      </c>
      <c r="Q110" s="8" cm="1">
        <f t="array" ref="Q110">_xlfn.SWITCH(K110,200,_xlfn.XLOOKUP(J110,Distribution!$C$18:$N$18,Distribution!$C$20:$N$20) + _xlfn.XLOOKUP(B110&amp;"|"&amp;E110,
        Calculate_cap_emi_sens!$L$14:$L$21&amp;"|"&amp;Calculate_cap_emi_sens!$I$14:$I$21,
        Calculate_cap_emi_sens!$AP$14:$AP$21, "Not found", 0), LOOKUP(K110,Distribution!$C$24:$D$24,Distribution!$C$26:$D$26) + _xlfn.XLOOKUP(J110,Distribution!$C$18:$N$18,Distribution!$C$20:$N$20) + _xlfn.XLOOKUP(B110&amp;"|"&amp;E110,
        Calculate_cap_emi_sens!$L$14:$L$21&amp;"|"&amp;Calculate_cap_emi_sens!$I$14:$I$21,
        Calculate_cap_emi_sens!$AP$14:$AP$21, "Not found", 0))</f>
        <v>139.61379498138771</v>
      </c>
      <c r="R110" s="8" cm="1">
        <f t="array" ref="R110">_xlfn.SWITCH(K110,200,_xlfn.XLOOKUP(J110,Installation!$C$18:$N$18,Installation!$C$20:$N$20) + _xlfn.XLOOKUP(B110&amp;"|"&amp;E110,
        Calculate_cap_emi_sens!$L$14:$L$21&amp;"|"&amp;Calculate_cap_emi_sens!$I$14:$I$21,
        Calculate_cap_emi_sens!$AW$14:$AW$21, "Not found", 0), LOOKUP(K110,Installation!$C$24:$D$24,Installation!$C$26:$D$26) + _xlfn.XLOOKUP(J110,Installation!$C$18:$N$18,Installation!$C$20:$N$20) + _xlfn.XLOOKUP(B110&amp;"|"&amp;E110,
        Calculate_cap_emi_sens!$L$14:$L$21&amp;"|"&amp;Calculate_cap_emi_sens!$I$14:$I$21,
        Calculate_cap_emi_sens!$AW$14:$AW$21, "Not found", 0))</f>
        <v>174.26136898395725</v>
      </c>
      <c r="S110" s="8" cm="1">
        <f t="array" ref="S110">_xlfn.SWITCH(K110,200,_xlfn.XLOOKUP(J110,EOL!$C$18:$N$18,EOL!$C$20:$N$20) + _xlfn.XLOOKUP(B110&amp;"|"&amp;E110,
        Calculate_cap_emi_sens!$L$14:$L$21&amp;"|"&amp;Calculate_cap_emi_sens!$I$14:$I$21,
        Calculate_cap_emi_sens!$BD$14:$BD$21, "Not found", 0), LOOKUP(K110,EOL!$C$24:$D$24,EOL!$C$26:$D$26) + _xlfn.XLOOKUP(J110,EOL!$C$18:$N$18,EOL!$C$20:$N$20) + _xlfn.XLOOKUP(B110&amp;"|"&amp;E110,
        Calculate_cap_emi_sens!$L$14:$L$21&amp;"|"&amp;Calculate_cap_emi_sens!$I$14:$I$21,
        Calculate_cap_emi_sens!$BD$14:$BD$21, "Not found", 0))</f>
        <v>803.06111229946521</v>
      </c>
      <c r="T110" s="8" cm="1">
        <f t="array" ref="T110">_xlfn.SWITCH(K110,200,_xlfn.XLOOKUP(J110,Other!$C$18:$N$18,Other!$C$20:$N$20) + _xlfn.XLOOKUP(B110&amp;"|"&amp;E110,
        Calculate_cap_emi_sens!$L$14:$L$21&amp;"|"&amp;Calculate_cap_emi_sens!$I$14:$I$21,
        Calculate_cap_emi_sens!$BK$14:$BK$21, "Not found", 0), LOOKUP(K110,Other!$C$24:$D$24,Other!$C$26:$D$26) + _xlfn.XLOOKUP(J110,Other!$C$18:$N$18,Other!$C$20:$N$20) + _xlfn.XLOOKUP(B110&amp;"|"&amp;E110,
        Calculate_cap_emi_sens!$L$14:$L$21&amp;"|"&amp;Calculate_cap_emi_sens!$I$14:$I$21,
        Calculate_cap_emi_sens!$BK$14:$BK$21, "Not found", 0))</f>
        <v>2589.7348235294116</v>
      </c>
      <c r="U110" s="8" cm="1">
        <f t="array" ref="U110">_xlfn.SWITCH(K110,200,_xlfn.XLOOKUP(J110,EOL_R!$C$18:$N$18,EOL_R!$C$20:$N$20) + _xlfn.XLOOKUP(B110&amp;"|"&amp;E110,
        Calculate_cap_emi_sens!$L$14:$L$21&amp;"|"&amp;Calculate_cap_emi_sens!$I$14:$I$21,
        Calculate_cap_emi_sens!$BD$14:$BD$21, "Not found", 0), LOOKUP(K110,EOL_R!$C$24:$D$24,EOL_R!$C$26:$D$26) + _xlfn.XLOOKUP(J110,EOL_R!$C$18:$N$18,EOL_R!$C$20:$N$20) + _xlfn.XLOOKUP(B110&amp;"|"&amp;E110,
        Calculate_cap_emi_sens!$L$14:$L$21&amp;"|"&amp;Calculate_cap_emi_sens!$I$14:$I$21,
        Calculate_cap_emi_sens!$BD$14:$BD$21, "Not found", 0))</f>
        <v>632.49985058479069</v>
      </c>
      <c r="V110" s="8" cm="1">
        <f t="array" ref="V110">_xlfn.SWITCH(K110,200,_xlfn.XLOOKUP(J110,Other_R!$C$18:$N$18,Other_R!$C$20:$N$20) + _xlfn.XLOOKUP(B110&amp;"|"&amp;E110,
        Calculate_cap_emi_sens!$L$14:$L$21&amp;"|"&amp;Calculate_cap_emi_sens!$I$14:$I$21,
        Calculate_cap_emi_sens!$BK$14:$BK$21, "Not found", 0), LOOKUP(K110,Other_R!$C$24:$D$24,Other_R!$C$26:$D$26) + _xlfn.XLOOKUP(J110,Other_R!$C$18:$N$18,Other_R!$C$20:$N$20) + _xlfn.XLOOKUP(B110&amp;"|"&amp;E110,
        Calculate_cap_emi_sens!$L$14:$L$21&amp;"|"&amp;Calculate_cap_emi_sens!$I$14:$I$21,
        Calculate_cap_emi_sens!$BK$14:$BK$21, "Not found", 0))</f>
        <v>2012.3962897844365</v>
      </c>
    </row>
    <row r="111" spans="1:22" x14ac:dyDescent="0.25">
      <c r="A111" s="5"/>
      <c r="B111" s="5" t="str">
        <f t="shared" si="7"/>
        <v>Mass-Nom</v>
      </c>
      <c r="C111" s="5" t="s">
        <v>37</v>
      </c>
      <c r="D111" s="5" t="str">
        <f t="shared" si="6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8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Calculate_cap_emi_sens!$L$14:$L$21&amp;"|"&amp;Calculate_cap_emi_sens!$I$14:$I$21,
        Calculate_cap_emi_sens!$AI$14:$AI$21, "Not found", 0), LOOKUP(K111,Manufacture!$C$24:$D$24,Manufacture!$C$26:$D$26) + _xlfn.XLOOKUP(J111,Manufacture!$C$18:$N$18,Manufacture!$C$20:$N$20) + _xlfn.XLOOKUP(B111&amp;"|"&amp;E111,
        Calculate_cap_emi_sens!$L$14:$L$21&amp;"|"&amp;Calculate_cap_emi_sens!$I$14:$I$21,
        Calculate_cap_emi_sens!$AI$14:$AI$21, "Not found", 0))</f>
        <v>4237.2686659538695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639.5454545454545</v>
      </c>
      <c r="O111" s="5" cm="1">
        <f t="array" ref="O111">_xlfn.XLOOKUP(B111&amp;"|"&amp;E111,
        Calculate_cap_emi_sens!$L$14:$L$21&amp;"|"&amp;Calculate_cap_emi_sens!$I$14:$I$21,
        Calculate_cap_emi_sens!$AI$14:$AI$21, "Not found", 0)</f>
        <v>1527.2442702319445</v>
      </c>
      <c r="P111" s="8">
        <f t="shared" si="10"/>
        <v>4237.2686659538695</v>
      </c>
      <c r="Q111" s="8" cm="1">
        <f t="array" ref="Q111">_xlfn.SWITCH(K111,200,_xlfn.XLOOKUP(J111,Distribution!$C$18:$N$18,Distribution!$C$20:$N$20) + _xlfn.XLOOKUP(B111&amp;"|"&amp;E111,
        Calculate_cap_emi_sens!$L$14:$L$21&amp;"|"&amp;Calculate_cap_emi_sens!$I$14:$I$21,
        Calculate_cap_emi_sens!$AP$14:$AP$21, "Not found", 0), LOOKUP(K111,Distribution!$C$24:$D$24,Distribution!$C$26:$D$26) + _xlfn.XLOOKUP(J111,Distribution!$C$18:$N$18,Distribution!$C$20:$N$20) + _xlfn.XLOOKUP(B111&amp;"|"&amp;E111,
        Calculate_cap_emi_sens!$L$14:$L$21&amp;"|"&amp;Calculate_cap_emi_sens!$I$14:$I$21,
        Calculate_cap_emi_sens!$AP$14:$AP$21, "Not found", 0))</f>
        <v>142.70221680985827</v>
      </c>
      <c r="R111" s="8" cm="1">
        <f t="array" ref="R111">_xlfn.SWITCH(K111,200,_xlfn.XLOOKUP(J111,Installation!$C$18:$N$18,Installation!$C$20:$N$20) + _xlfn.XLOOKUP(B111&amp;"|"&amp;E111,
        Calculate_cap_emi_sens!$L$14:$L$21&amp;"|"&amp;Calculate_cap_emi_sens!$I$14:$I$21,
        Calculate_cap_emi_sens!$AW$14:$AW$21, "Not found", 0), LOOKUP(K111,Installation!$C$24:$D$24,Installation!$C$26:$D$26) + _xlfn.XLOOKUP(J111,Installation!$C$18:$N$18,Installation!$C$20:$N$20) + _xlfn.XLOOKUP(B111&amp;"|"&amp;E111,
        Calculate_cap_emi_sens!$L$14:$L$21&amp;"|"&amp;Calculate_cap_emi_sens!$I$14:$I$21,
        Calculate_cap_emi_sens!$AW$14:$AW$21, "Not found", 0))</f>
        <v>200.52372192513374</v>
      </c>
      <c r="S111" s="8" cm="1">
        <f t="array" ref="S111">_xlfn.SWITCH(K111,200,_xlfn.XLOOKUP(J111,EOL!$C$18:$N$18,EOL!$C$20:$N$20) + _xlfn.XLOOKUP(B111&amp;"|"&amp;E111,
        Calculate_cap_emi_sens!$L$14:$L$21&amp;"|"&amp;Calculate_cap_emi_sens!$I$14:$I$21,
        Calculate_cap_emi_sens!$BD$14:$BD$21, "Not found", 0), LOOKUP(K111,EOL!$C$24:$D$24,EOL!$C$26:$D$26) + _xlfn.XLOOKUP(J111,EOL!$C$18:$N$18,EOL!$C$20:$N$20) + _xlfn.XLOOKUP(B111&amp;"|"&amp;E111,
        Calculate_cap_emi_sens!$L$14:$L$21&amp;"|"&amp;Calculate_cap_emi_sens!$I$14:$I$21,
        Calculate_cap_emi_sens!$BD$14:$BD$21, "Not found", 0))</f>
        <v>832.8415828877005</v>
      </c>
      <c r="T111" s="8" cm="1">
        <f t="array" ref="T111">_xlfn.SWITCH(K111,200,_xlfn.XLOOKUP(J111,Other!$C$18:$N$18,Other!$C$20:$N$20) + _xlfn.XLOOKUP(B111&amp;"|"&amp;E111,
        Calculate_cap_emi_sens!$L$14:$L$21&amp;"|"&amp;Calculate_cap_emi_sens!$I$14:$I$21,
        Calculate_cap_emi_sens!$BK$14:$BK$21, "Not found", 0), LOOKUP(K111,Other!$C$24:$D$24,Other!$C$26:$D$26) + _xlfn.XLOOKUP(J111,Other!$C$18:$N$18,Other!$C$20:$N$20) + _xlfn.XLOOKUP(B111&amp;"|"&amp;E111,
        Calculate_cap_emi_sens!$L$14:$L$21&amp;"|"&amp;Calculate_cap_emi_sens!$I$14:$I$21,
        Calculate_cap_emi_sens!$BK$14:$BK$21, "Not found", 0))</f>
        <v>2658.7778823529416</v>
      </c>
      <c r="U111" s="8" cm="1">
        <f t="array" ref="U111">_xlfn.SWITCH(K111,200,_xlfn.XLOOKUP(J111,EOL_R!$C$18:$N$18,EOL_R!$C$20:$N$20) + _xlfn.XLOOKUP(B111&amp;"|"&amp;E111,
        Calculate_cap_emi_sens!$L$14:$L$21&amp;"|"&amp;Calculate_cap_emi_sens!$I$14:$I$21,
        Calculate_cap_emi_sens!$BD$14:$BD$21, "Not found", 0), LOOKUP(K111,EOL_R!$C$24:$D$24,EOL_R!$C$26:$D$26) + _xlfn.XLOOKUP(J111,EOL_R!$C$18:$N$18,EOL_R!$C$20:$N$20) + _xlfn.XLOOKUP(B111&amp;"|"&amp;E111,
        Calculate_cap_emi_sens!$L$14:$L$21&amp;"|"&amp;Calculate_cap_emi_sens!$I$14:$I$21,
        Calculate_cap_emi_sens!$BD$14:$BD$21, "Not found", 0))</f>
        <v>651.2954478830834</v>
      </c>
      <c r="V111" s="8" cm="1">
        <f t="array" ref="V111">_xlfn.SWITCH(K111,200,_xlfn.XLOOKUP(J111,Other_R!$C$18:$N$18,Other_R!$C$20:$N$20) + _xlfn.XLOOKUP(B111&amp;"|"&amp;E111,
        Calculate_cap_emi_sens!$L$14:$L$21&amp;"|"&amp;Calculate_cap_emi_sens!$I$14:$I$21,
        Calculate_cap_emi_sens!$BK$14:$BK$21, "Not found", 0), LOOKUP(K111,Other_R!$C$24:$D$24,Other_R!$C$26:$D$26) + _xlfn.XLOOKUP(J111,Other_R!$C$18:$N$18,Other_R!$C$20:$N$20) + _xlfn.XLOOKUP(B111&amp;"|"&amp;E111,
        Calculate_cap_emi_sens!$L$14:$L$21&amp;"|"&amp;Calculate_cap_emi_sens!$I$14:$I$21,
        Calculate_cap_emi_sens!$BK$14:$BK$21, "Not found", 0))</f>
        <v>2044.2562826829553</v>
      </c>
    </row>
    <row r="112" spans="1:22" x14ac:dyDescent="0.25">
      <c r="A112" s="5"/>
      <c r="B112" s="5" t="str">
        <f t="shared" si="7"/>
        <v>Mod-Nom</v>
      </c>
      <c r="C112" s="5" t="s">
        <v>38</v>
      </c>
      <c r="D112" s="5" t="str">
        <f t="shared" si="6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8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Calculate_cap_emi_sens!$L$14:$L$21&amp;"|"&amp;Calculate_cap_emi_sens!$I$14:$I$21,
        Calculate_cap_emi_sens!$AI$14:$AI$21, "Not found", 0), LOOKUP(K112,Manufacture!$C$24:$D$24,Manufacture!$C$26:$D$26) + _xlfn.XLOOKUP(J112,Manufacture!$C$18:$N$18,Manufacture!$C$20:$N$20) + _xlfn.XLOOKUP(B112&amp;"|"&amp;E112,
        Calculate_cap_emi_sens!$L$14:$L$21&amp;"|"&amp;Calculate_cap_emi_sens!$I$14:$I$21,
        Calculate_cap_emi_sens!$AI$14:$AI$21, "Not found", 0))</f>
        <v>3651.1221711911357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Calculate_cap_emi_sens!$L$14:$L$21&amp;"|"&amp;Calculate_cap_emi_sens!$I$14:$I$21,
        Calculate_cap_emi_sens!$AI$14:$AI$21, "Not found", 0)</f>
        <v>1949.3352888381944</v>
      </c>
      <c r="P112" s="8">
        <f t="shared" si="10"/>
        <v>3651.1221711911357</v>
      </c>
      <c r="Q112" s="8" cm="1">
        <f t="array" ref="Q112">_xlfn.SWITCH(K112,200,_xlfn.XLOOKUP(J112,Distribution!$C$18:$N$18,Distribution!$C$20:$N$20) + _xlfn.XLOOKUP(B112&amp;"|"&amp;E112,
        Calculate_cap_emi_sens!$L$14:$L$21&amp;"|"&amp;Calculate_cap_emi_sens!$I$14:$I$21,
        Calculate_cap_emi_sens!$AP$14:$AP$21, "Not found", 0), LOOKUP(K112,Distribution!$C$24:$D$24,Distribution!$C$26:$D$26) + _xlfn.XLOOKUP(J112,Distribution!$C$18:$N$18,Distribution!$C$20:$N$20) + _xlfn.XLOOKUP(B112&amp;"|"&amp;E112,
        Calculate_cap_emi_sens!$L$14:$L$21&amp;"|"&amp;Calculate_cap_emi_sens!$I$14:$I$21,
        Calculate_cap_emi_sens!$AP$14:$AP$21, "Not found", 0))</f>
        <v>129.70781978175</v>
      </c>
      <c r="R112" s="8" cm="1">
        <f t="array" ref="R112">_xlfn.SWITCH(K112,200,_xlfn.XLOOKUP(J112,Installation!$C$18:$N$18,Installation!$C$20:$N$20) + _xlfn.XLOOKUP(B112&amp;"|"&amp;E112,
        Calculate_cap_emi_sens!$L$14:$L$21&amp;"|"&amp;Calculate_cap_emi_sens!$I$14:$I$21,
        Calculate_cap_emi_sens!$AW$14:$AW$21, "Not found", 0), LOOKUP(K112,Installation!$C$24:$D$24,Installation!$C$26:$D$26) + _xlfn.XLOOKUP(J112,Installation!$C$18:$N$18,Installation!$C$20:$N$20) + _xlfn.XLOOKUP(B112&amp;"|"&amp;E112,
        Calculate_cap_emi_sens!$L$14:$L$21&amp;"|"&amp;Calculate_cap_emi_sens!$I$14:$I$21,
        Calculate_cap_emi_sens!$AW$14:$AW$21, "Not found", 0))</f>
        <v>139.68829411764708</v>
      </c>
      <c r="S112" s="8" cm="1">
        <f t="array" ref="S112">_xlfn.SWITCH(K112,200,_xlfn.XLOOKUP(J112,EOL!$C$18:$N$18,EOL!$C$20:$N$20) + _xlfn.XLOOKUP(B112&amp;"|"&amp;E112,
        Calculate_cap_emi_sens!$L$14:$L$21&amp;"|"&amp;Calculate_cap_emi_sens!$I$14:$I$21,
        Calculate_cap_emi_sens!$BD$14:$BD$21, "Not found", 0), LOOKUP(K112,EOL!$C$24:$D$24,EOL!$C$26:$D$26) + _xlfn.XLOOKUP(J112,EOL!$C$18:$N$18,EOL!$C$20:$N$20) + _xlfn.XLOOKUP(B112&amp;"|"&amp;E112,
        Calculate_cap_emi_sens!$L$14:$L$21&amp;"|"&amp;Calculate_cap_emi_sens!$I$14:$I$21,
        Calculate_cap_emi_sens!$BD$14:$BD$21, "Not found", 0))</f>
        <v>524.6460882352942</v>
      </c>
      <c r="T112" s="8" cm="1">
        <f t="array" ref="T112">_xlfn.SWITCH(K112,200,_xlfn.XLOOKUP(J112,Other!$C$18:$N$18,Other!$C$20:$N$20) + _xlfn.XLOOKUP(B112&amp;"|"&amp;E112,
        Calculate_cap_emi_sens!$L$14:$L$21&amp;"|"&amp;Calculate_cap_emi_sens!$I$14:$I$21,
        Calculate_cap_emi_sens!$BK$14:$BK$21, "Not found", 0), LOOKUP(K112,Other!$C$24:$D$24,Other!$C$26:$D$26) + _xlfn.XLOOKUP(J112,Other!$C$18:$N$18,Other!$C$20:$N$20) + _xlfn.XLOOKUP(B112&amp;"|"&amp;E112,
        Calculate_cap_emi_sens!$L$14:$L$21&amp;"|"&amp;Calculate_cap_emi_sens!$I$14:$I$21,
        Calculate_cap_emi_sens!$BK$14:$BK$21, "Not found", 0))</f>
        <v>2772.2952352941174</v>
      </c>
      <c r="U112" s="8" cm="1">
        <f t="array" ref="U112">_xlfn.SWITCH(K112,200,_xlfn.XLOOKUP(J112,EOL_R!$C$18:$N$18,EOL_R!$C$20:$N$20) + _xlfn.XLOOKUP(B112&amp;"|"&amp;E112,
        Calculate_cap_emi_sens!$L$14:$L$21&amp;"|"&amp;Calculate_cap_emi_sens!$I$14:$I$21,
        Calculate_cap_emi_sens!$BD$14:$BD$21, "Not found", 0), LOOKUP(K112,EOL_R!$C$24:$D$24,EOL_R!$C$26:$D$26) + _xlfn.XLOOKUP(J112,EOL_R!$C$18:$N$18,EOL_R!$C$20:$N$20) + _xlfn.XLOOKUP(B112&amp;"|"&amp;E112,
        Calculate_cap_emi_sens!$L$14:$L$21&amp;"|"&amp;Calculate_cap_emi_sens!$I$14:$I$21,
        Calculate_cap_emi_sens!$BD$14:$BD$21, "Not found", 0))</f>
        <v>374.58522987409265</v>
      </c>
      <c r="V112" s="8" cm="1">
        <f t="array" ref="V112">_xlfn.SWITCH(K112,200,_xlfn.XLOOKUP(J112,Other_R!$C$18:$N$18,Other_R!$C$20:$N$20) + _xlfn.XLOOKUP(B112&amp;"|"&amp;E112,
        Calculate_cap_emi_sens!$L$14:$L$21&amp;"|"&amp;Calculate_cap_emi_sens!$I$14:$I$21,
        Calculate_cap_emi_sens!$BK$14:$BK$21, "Not found", 0), LOOKUP(K112,Other_R!$C$24:$D$24,Other_R!$C$26:$D$26) + _xlfn.XLOOKUP(J112,Other_R!$C$18:$N$18,Other_R!$C$20:$N$20) + _xlfn.XLOOKUP(B112&amp;"|"&amp;E112,
        Calculate_cap_emi_sens!$L$14:$L$21&amp;"|"&amp;Calculate_cap_emi_sens!$I$14:$I$21,
        Calculate_cap_emi_sens!$BK$14:$BK$21, "Not found", 0))</f>
        <v>2264.3492042445914</v>
      </c>
    </row>
    <row r="113" spans="1:22" x14ac:dyDescent="0.25">
      <c r="A113" s="5"/>
      <c r="B113" s="5" t="str">
        <f t="shared" si="7"/>
        <v>Mod-Nom</v>
      </c>
      <c r="C113" s="5" t="s">
        <v>38</v>
      </c>
      <c r="D113" s="5" t="str">
        <f t="shared" si="6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8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Calculate_cap_emi_sens!$L$14:$L$21&amp;"|"&amp;Calculate_cap_emi_sens!$I$14:$I$21,
        Calculate_cap_emi_sens!$AI$14:$AI$21, "Not found", 0), LOOKUP(K113,Manufacture!$C$24:$D$24,Manufacture!$C$26:$D$26) + _xlfn.XLOOKUP(J113,Manufacture!$C$18:$N$18,Manufacture!$C$20:$N$20) + _xlfn.XLOOKUP(B113&amp;"|"&amp;E113,
        Calculate_cap_emi_sens!$L$14:$L$21&amp;"|"&amp;Calculate_cap_emi_sens!$I$14:$I$21,
        Calculate_cap_emi_sens!$AI$14:$AI$21, "Not found", 0))</f>
        <v>3872.3374064852533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Calculate_cap_emi_sens!$L$14:$L$21&amp;"|"&amp;Calculate_cap_emi_sens!$I$14:$I$21,
        Calculate_cap_emi_sens!$AI$14:$AI$21, "Not found", 0)</f>
        <v>1949.3352888381944</v>
      </c>
      <c r="P113" s="8">
        <f t="shared" si="10"/>
        <v>3872.3374064852533</v>
      </c>
      <c r="Q113" s="8" cm="1">
        <f t="array" ref="Q113">_xlfn.SWITCH(K113,200,_xlfn.XLOOKUP(J113,Distribution!$C$18:$N$18,Distribution!$C$20:$N$20) + _xlfn.XLOOKUP(B113&amp;"|"&amp;E113,
        Calculate_cap_emi_sens!$L$14:$L$21&amp;"|"&amp;Calculate_cap_emi_sens!$I$14:$I$21,
        Calculate_cap_emi_sens!$AP$14:$AP$21, "Not found", 0), LOOKUP(K113,Distribution!$C$24:$D$24,Distribution!$C$26:$D$26) + _xlfn.XLOOKUP(J113,Distribution!$C$18:$N$18,Distribution!$C$20:$N$20) + _xlfn.XLOOKUP(B113&amp;"|"&amp;E113,
        Calculate_cap_emi_sens!$L$14:$L$21&amp;"|"&amp;Calculate_cap_emi_sens!$I$14:$I$21,
        Calculate_cap_emi_sens!$AP$14:$AP$21, "Not found", 0))</f>
        <v>134.34045252445588</v>
      </c>
      <c r="R113" s="8" cm="1">
        <f t="array" ref="R113">_xlfn.SWITCH(K113,200,_xlfn.XLOOKUP(J113,Installation!$C$18:$N$18,Installation!$C$20:$N$20) + _xlfn.XLOOKUP(B113&amp;"|"&amp;E113,
        Calculate_cap_emi_sens!$L$14:$L$21&amp;"|"&amp;Calculate_cap_emi_sens!$I$14:$I$21,
        Calculate_cap_emi_sens!$AW$14:$AW$21, "Not found", 0), LOOKUP(K113,Installation!$C$24:$D$24,Installation!$C$26:$D$26) + _xlfn.XLOOKUP(J113,Installation!$C$18:$N$18,Installation!$C$20:$N$20) + _xlfn.XLOOKUP(B113&amp;"|"&amp;E113,
        Calculate_cap_emi_sens!$L$14:$L$21&amp;"|"&amp;Calculate_cap_emi_sens!$I$14:$I$21,
        Calculate_cap_emi_sens!$AW$14:$AW$21, "Not found", 0))</f>
        <v>179.08182352941179</v>
      </c>
      <c r="S113" s="8" cm="1">
        <f t="array" ref="S113">_xlfn.SWITCH(K113,200,_xlfn.XLOOKUP(J113,EOL!$C$18:$N$18,EOL!$C$20:$N$20) + _xlfn.XLOOKUP(B113&amp;"|"&amp;E113,
        Calculate_cap_emi_sens!$L$14:$L$21&amp;"|"&amp;Calculate_cap_emi_sens!$I$14:$I$21,
        Calculate_cap_emi_sens!$BD$14:$BD$21, "Not found", 0), LOOKUP(K113,EOL!$C$24:$D$24,EOL!$C$26:$D$26) + _xlfn.XLOOKUP(J113,EOL!$C$18:$N$18,EOL!$C$20:$N$20) + _xlfn.XLOOKUP(B113&amp;"|"&amp;E113,
        Calculate_cap_emi_sens!$L$14:$L$21&amp;"|"&amp;Calculate_cap_emi_sens!$I$14:$I$21,
        Calculate_cap_emi_sens!$BD$14:$BD$21, "Not found", 0))</f>
        <v>569.31679411764708</v>
      </c>
      <c r="T113" s="8" cm="1">
        <f t="array" ref="T113">_xlfn.SWITCH(K113,200,_xlfn.XLOOKUP(J113,Other!$C$18:$N$18,Other!$C$20:$N$20) + _xlfn.XLOOKUP(B113&amp;"|"&amp;E113,
        Calculate_cap_emi_sens!$L$14:$L$21&amp;"|"&amp;Calculate_cap_emi_sens!$I$14:$I$21,
        Calculate_cap_emi_sens!$BK$14:$BK$21, "Not found", 0), LOOKUP(K113,Other!$C$24:$D$24,Other!$C$26:$D$26) + _xlfn.XLOOKUP(J113,Other!$C$18:$N$18,Other!$C$20:$N$20) + _xlfn.XLOOKUP(B113&amp;"|"&amp;E113,
        Calculate_cap_emi_sens!$L$14:$L$21&amp;"|"&amp;Calculate_cap_emi_sens!$I$14:$I$21,
        Calculate_cap_emi_sens!$BK$14:$BK$21, "Not found", 0))</f>
        <v>2875.8598235294116</v>
      </c>
      <c r="U113" s="8" cm="1">
        <f t="array" ref="U113">_xlfn.SWITCH(K113,200,_xlfn.XLOOKUP(J113,EOL_R!$C$18:$N$18,EOL_R!$C$20:$N$20) + _xlfn.XLOOKUP(B113&amp;"|"&amp;E113,
        Calculate_cap_emi_sens!$L$14:$L$21&amp;"|"&amp;Calculate_cap_emi_sens!$I$14:$I$21,
        Calculate_cap_emi_sens!$BD$14:$BD$21, "Not found", 0), LOOKUP(K113,EOL_R!$C$24:$D$24,EOL_R!$C$26:$D$26) + _xlfn.XLOOKUP(J113,EOL_R!$C$18:$N$18,EOL_R!$C$20:$N$20) + _xlfn.XLOOKUP(B113&amp;"|"&amp;E113,
        Calculate_cap_emi_sens!$L$14:$L$21&amp;"|"&amp;Calculate_cap_emi_sens!$I$14:$I$21,
        Calculate_cap_emi_sens!$BD$14:$BD$21, "Not found", 0))</f>
        <v>398.75553240297245</v>
      </c>
      <c r="V113" s="8" cm="1">
        <f t="array" ref="V113">_xlfn.SWITCH(K113,200,_xlfn.XLOOKUP(J113,Other_R!$C$18:$N$18,Other_R!$C$20:$N$20) + _xlfn.XLOOKUP(B113&amp;"|"&amp;E113,
        Calculate_cap_emi_sens!$L$14:$L$21&amp;"|"&amp;Calculate_cap_emi_sens!$I$14:$I$21,
        Calculate_cap_emi_sens!$BK$14:$BK$21, "Not found", 0), LOOKUP(K113,Other_R!$C$24:$D$24,Other_R!$C$26:$D$26) + _xlfn.XLOOKUP(J113,Other_R!$C$18:$N$18,Other_R!$C$20:$N$20) + _xlfn.XLOOKUP(B113&amp;"|"&amp;E113,
        Calculate_cap_emi_sens!$L$14:$L$21&amp;"|"&amp;Calculate_cap_emi_sens!$I$14:$I$21,
        Calculate_cap_emi_sens!$BK$14:$BK$21, "Not found", 0))</f>
        <v>2298.5212897844367</v>
      </c>
    </row>
    <row r="114" spans="1:22" x14ac:dyDescent="0.25">
      <c r="A114" s="5"/>
      <c r="B114" s="5" t="str">
        <f t="shared" si="7"/>
        <v>Mod-Nom</v>
      </c>
      <c r="C114" s="5" t="s">
        <v>38</v>
      </c>
      <c r="D114" s="5" t="str">
        <f t="shared" si="6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8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Calculate_cap_emi_sens!$L$14:$L$21&amp;"|"&amp;Calculate_cap_emi_sens!$I$14:$I$21,
        Calculate_cap_emi_sens!$AI$14:$AI$21, "Not found", 0), LOOKUP(K114,Manufacture!$C$24:$D$24,Manufacture!$C$26:$D$26) + _xlfn.XLOOKUP(J114,Manufacture!$C$18:$N$18,Manufacture!$C$20:$N$20) + _xlfn.XLOOKUP(B114&amp;"|"&amp;E114,
        Calculate_cap_emi_sens!$L$14:$L$21&amp;"|"&amp;Calculate_cap_emi_sens!$I$14:$I$21,
        Calculate_cap_emi_sens!$AI$14:$AI$21, "Not found", 0))</f>
        <v>4019.8142300146646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Calculate_cap_emi_sens!$L$14:$L$21&amp;"|"&amp;Calculate_cap_emi_sens!$I$14:$I$21,
        Calculate_cap_emi_sens!$AI$14:$AI$21, "Not found", 0)</f>
        <v>1949.3352888381944</v>
      </c>
      <c r="P114" s="8">
        <f t="shared" si="10"/>
        <v>4019.8142300146646</v>
      </c>
      <c r="Q114" s="8" cm="1">
        <f t="array" ref="Q114">_xlfn.SWITCH(K114,200,_xlfn.XLOOKUP(J114,Distribution!$C$18:$N$18,Distribution!$C$20:$N$20) + _xlfn.XLOOKUP(B114&amp;"|"&amp;E114,
        Calculate_cap_emi_sens!$L$14:$L$21&amp;"|"&amp;Calculate_cap_emi_sens!$I$14:$I$21,
        Calculate_cap_emi_sens!$AP$14:$AP$21, "Not found", 0), LOOKUP(K114,Distribution!$C$24:$D$24,Distribution!$C$26:$D$26) + _xlfn.XLOOKUP(J114,Distribution!$C$18:$N$18,Distribution!$C$20:$N$20) + _xlfn.XLOOKUP(B114&amp;"|"&amp;E114,
        Calculate_cap_emi_sens!$L$14:$L$21&amp;"|"&amp;Calculate_cap_emi_sens!$I$14:$I$21,
        Calculate_cap_emi_sens!$AP$14:$AP$21, "Not found", 0))</f>
        <v>137.42887435292644</v>
      </c>
      <c r="R114" s="8" cm="1">
        <f t="array" ref="R114">_xlfn.SWITCH(K114,200,_xlfn.XLOOKUP(J114,Installation!$C$18:$N$18,Installation!$C$20:$N$20) + _xlfn.XLOOKUP(B114&amp;"|"&amp;E114,
        Calculate_cap_emi_sens!$L$14:$L$21&amp;"|"&amp;Calculate_cap_emi_sens!$I$14:$I$21,
        Calculate_cap_emi_sens!$AW$14:$AW$21, "Not found", 0), LOOKUP(K114,Installation!$C$24:$D$24,Installation!$C$26:$D$26) + _xlfn.XLOOKUP(J114,Installation!$C$18:$N$18,Installation!$C$20:$N$20) + _xlfn.XLOOKUP(B114&amp;"|"&amp;E114,
        Calculate_cap_emi_sens!$L$14:$L$21&amp;"|"&amp;Calculate_cap_emi_sens!$I$14:$I$21,
        Calculate_cap_emi_sens!$AW$14:$AW$21, "Not found", 0))</f>
        <v>205.34417647058828</v>
      </c>
      <c r="S114" s="8" cm="1">
        <f t="array" ref="S114">_xlfn.SWITCH(K114,200,_xlfn.XLOOKUP(J114,EOL!$C$18:$N$18,EOL!$C$20:$N$20) + _xlfn.XLOOKUP(B114&amp;"|"&amp;E114,
        Calculate_cap_emi_sens!$L$14:$L$21&amp;"|"&amp;Calculate_cap_emi_sens!$I$14:$I$21,
        Calculate_cap_emi_sens!$BD$14:$BD$21, "Not found", 0), LOOKUP(K114,EOL!$C$24:$D$24,EOL!$C$26:$D$26) + _xlfn.XLOOKUP(J114,EOL!$C$18:$N$18,EOL!$C$20:$N$20) + _xlfn.XLOOKUP(B114&amp;"|"&amp;E114,
        Calculate_cap_emi_sens!$L$14:$L$21&amp;"|"&amp;Calculate_cap_emi_sens!$I$14:$I$21,
        Calculate_cap_emi_sens!$BD$14:$BD$21, "Not found", 0))</f>
        <v>599.09726470588225</v>
      </c>
      <c r="T114" s="8" cm="1">
        <f t="array" ref="T114">_xlfn.SWITCH(K114,200,_xlfn.XLOOKUP(J114,Other!$C$18:$N$18,Other!$C$20:$N$20) + _xlfn.XLOOKUP(B114&amp;"|"&amp;E114,
        Calculate_cap_emi_sens!$L$14:$L$21&amp;"|"&amp;Calculate_cap_emi_sens!$I$14:$I$21,
        Calculate_cap_emi_sens!$BK$14:$BK$21, "Not found", 0), LOOKUP(K114,Other!$C$24:$D$24,Other!$C$26:$D$26) + _xlfn.XLOOKUP(J114,Other!$C$18:$N$18,Other!$C$20:$N$20) + _xlfn.XLOOKUP(B114&amp;"|"&amp;E114,
        Calculate_cap_emi_sens!$L$14:$L$21&amp;"|"&amp;Calculate_cap_emi_sens!$I$14:$I$21,
        Calculate_cap_emi_sens!$BK$14:$BK$21, "Not found", 0))</f>
        <v>2944.9028823529416</v>
      </c>
      <c r="U114" s="8" cm="1">
        <f t="array" ref="U114">_xlfn.SWITCH(K114,200,_xlfn.XLOOKUP(J114,EOL_R!$C$18:$N$18,EOL_R!$C$20:$N$20) + _xlfn.XLOOKUP(B114&amp;"|"&amp;E114,
        Calculate_cap_emi_sens!$L$14:$L$21&amp;"|"&amp;Calculate_cap_emi_sens!$I$14:$I$21,
        Calculate_cap_emi_sens!$BD$14:$BD$21, "Not found", 0), LOOKUP(K114,EOL_R!$C$24:$D$24,EOL_R!$C$26:$D$26) + _xlfn.XLOOKUP(J114,EOL_R!$C$18:$N$18,EOL_R!$C$20:$N$20) + _xlfn.XLOOKUP(B114&amp;"|"&amp;E114,
        Calculate_cap_emi_sens!$L$14:$L$21&amp;"|"&amp;Calculate_cap_emi_sens!$I$14:$I$21,
        Calculate_cap_emi_sens!$BD$14:$BD$21, "Not found", 0))</f>
        <v>417.55112970126527</v>
      </c>
      <c r="V114" s="8" cm="1">
        <f t="array" ref="V114">_xlfn.SWITCH(K114,200,_xlfn.XLOOKUP(J114,Other_R!$C$18:$N$18,Other_R!$C$20:$N$20) + _xlfn.XLOOKUP(B114&amp;"|"&amp;E114,
        Calculate_cap_emi_sens!$L$14:$L$21&amp;"|"&amp;Calculate_cap_emi_sens!$I$14:$I$21,
        Calculate_cap_emi_sens!$BK$14:$BK$21, "Not found", 0), LOOKUP(K114,Other_R!$C$24:$D$24,Other_R!$C$26:$D$26) + _xlfn.XLOOKUP(J114,Other_R!$C$18:$N$18,Other_R!$C$20:$N$20) + _xlfn.XLOOKUP(B114&amp;"|"&amp;E114,
        Calculate_cap_emi_sens!$L$14:$L$21&amp;"|"&amp;Calculate_cap_emi_sens!$I$14:$I$21,
        Calculate_cap_emi_sens!$BK$14:$BK$21, "Not found", 0))</f>
        <v>2330.3812826829553</v>
      </c>
    </row>
    <row r="115" spans="1:22" x14ac:dyDescent="0.25">
      <c r="A115" s="5"/>
      <c r="B115" s="5" t="str">
        <f t="shared" si="7"/>
        <v>Mod-Nom</v>
      </c>
      <c r="C115" s="5" t="s">
        <v>38</v>
      </c>
      <c r="D115" s="5" t="str">
        <f t="shared" si="6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8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Calculate_cap_emi_sens!$L$14:$L$21&amp;"|"&amp;Calculate_cap_emi_sens!$I$14:$I$21,
        Calculate_cap_emi_sens!$AI$14:$AI$21, "Not found", 0), LOOKUP(K115,Manufacture!$C$24:$D$24,Manufacture!$C$26:$D$26) + _xlfn.XLOOKUP(J115,Manufacture!$C$18:$N$18,Manufacture!$C$20:$N$20) + _xlfn.XLOOKUP(B115&amp;"|"&amp;E115,
        Calculate_cap_emi_sens!$L$14:$L$21&amp;"|"&amp;Calculate_cap_emi_sens!$I$14:$I$21,
        Calculate_cap_emi_sens!$AI$14:$AI$21, "Not found", 0))</f>
        <v>3681.3821604959485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325.21363636363634</v>
      </c>
      <c r="O115" s="5" cm="1">
        <f t="array" ref="O115">_xlfn.XLOOKUP(B115&amp;"|"&amp;E115,
        Calculate_cap_emi_sens!$L$14:$L$21&amp;"|"&amp;Calculate_cap_emi_sens!$I$14:$I$21,
        Calculate_cap_emi_sens!$AI$14:$AI$21, "Not found", 0)</f>
        <v>1949.3352888381944</v>
      </c>
      <c r="P115" s="8">
        <f>SUM(M115:O115)</f>
        <v>3681.3821604959485</v>
      </c>
      <c r="Q115" s="8" cm="1">
        <f t="array" ref="Q115">_xlfn.SWITCH(K115,200,_xlfn.XLOOKUP(J115,Distribution!$C$18:$N$18,Distribution!$C$20:$N$20) + _xlfn.XLOOKUP(B115&amp;"|"&amp;E115,
        Calculate_cap_emi_sens!$L$14:$L$21&amp;"|"&amp;Calculate_cap_emi_sens!$I$14:$I$21,
        Calculate_cap_emi_sens!$AP$14:$AP$21, "Not found", 0), LOOKUP(K115,Distribution!$C$24:$D$24,Distribution!$C$26:$D$26) + _xlfn.XLOOKUP(J115,Distribution!$C$18:$N$18,Distribution!$C$20:$N$20) + _xlfn.XLOOKUP(B115&amp;"|"&amp;E115,
        Calculate_cap_emi_sens!$L$14:$L$21&amp;"|"&amp;Calculate_cap_emi_sens!$I$14:$I$21,
        Calculate_cap_emi_sens!$AP$14:$AP$21, "Not found", 0))</f>
        <v>131.08393730662701</v>
      </c>
      <c r="R115" s="8" cm="1">
        <f t="array" ref="R115">_xlfn.SWITCH(K115,200,_xlfn.XLOOKUP(J115,Installation!$C$18:$N$18,Installation!$C$20:$N$20) + _xlfn.XLOOKUP(B115&amp;"|"&amp;E115,
        Calculate_cap_emi_sens!$L$14:$L$21&amp;"|"&amp;Calculate_cap_emi_sens!$I$14:$I$21,
        Calculate_cap_emi_sens!$AW$14:$AW$21, "Not found", 0), LOOKUP(K115,Installation!$C$24:$D$24,Installation!$C$26:$D$26) + _xlfn.XLOOKUP(J115,Installation!$C$18:$N$18,Installation!$C$20:$N$20) + _xlfn.XLOOKUP(B115&amp;"|"&amp;E115,
        Calculate_cap_emi_sens!$L$14:$L$21&amp;"|"&amp;Calculate_cap_emi_sens!$I$14:$I$21,
        Calculate_cap_emi_sens!$AW$14:$AW$21, "Not found", 0))</f>
        <v>98.618133689839595</v>
      </c>
      <c r="S115" s="8" cm="1">
        <f t="array" ref="S115">_xlfn.SWITCH(K115,200,_xlfn.XLOOKUP(J115,EOL!$C$18:$N$18,EOL!$C$20:$N$20) + _xlfn.XLOOKUP(B115&amp;"|"&amp;E115,
        Calculate_cap_emi_sens!$L$14:$L$21&amp;"|"&amp;Calculate_cap_emi_sens!$I$14:$I$21,
        Calculate_cap_emi_sens!$BD$14:$BD$21, "Not found", 0), LOOKUP(K115,EOL!$C$24:$D$24,EOL!$C$26:$D$26) + _xlfn.XLOOKUP(J115,EOL!$C$18:$N$18,EOL!$C$20:$N$20) + _xlfn.XLOOKUP(B115&amp;"|"&amp;E115,
        Calculate_cap_emi_sens!$L$14:$L$21&amp;"|"&amp;Calculate_cap_emi_sens!$I$14:$I$21,
        Calculate_cap_emi_sens!$BD$14:$BD$21, "Not found", 0))</f>
        <v>595.85787433155087</v>
      </c>
      <c r="T115" s="8" cm="1">
        <f t="array" ref="T115">_xlfn.SWITCH(K115,200,_xlfn.XLOOKUP(J115,Other!$C$18:$N$18,Other!$C$20:$N$20) + _xlfn.XLOOKUP(B115&amp;"|"&amp;E115,
        Calculate_cap_emi_sens!$L$14:$L$21&amp;"|"&amp;Calculate_cap_emi_sens!$I$14:$I$21,
        Calculate_cap_emi_sens!$BK$14:$BK$21, "Not found", 0), LOOKUP(K115,Other!$C$24:$D$24,Other!$C$26:$D$26) + _xlfn.XLOOKUP(J115,Other!$C$18:$N$18,Other!$C$20:$N$20) + _xlfn.XLOOKUP(B115&amp;"|"&amp;E115,
        Calculate_cap_emi_sens!$L$14:$L$21&amp;"|"&amp;Calculate_cap_emi_sens!$I$14:$I$21,
        Calculate_cap_emi_sens!$BK$14:$BK$21, "Not found", 0))</f>
        <v>2634.209117647059</v>
      </c>
      <c r="U115" s="8" cm="1">
        <f t="array" ref="U115">_xlfn.SWITCH(K115,200,_xlfn.XLOOKUP(J115,EOL_R!$C$18:$N$18,EOL_R!$C$20:$N$20) + _xlfn.XLOOKUP(B115&amp;"|"&amp;E115,
        Calculate_cap_emi_sens!$L$14:$L$21&amp;"|"&amp;Calculate_cap_emi_sens!$I$14:$I$21,
        Calculate_cap_emi_sens!$BD$14:$BD$21, "Not found", 0), LOOKUP(K115,EOL_R!$C$24:$D$24,EOL_R!$C$26:$D$26) + _xlfn.XLOOKUP(J115,EOL_R!$C$18:$N$18,EOL_R!$C$20:$N$20) + _xlfn.XLOOKUP(B115&amp;"|"&amp;E115,
        Calculate_cap_emi_sens!$L$14:$L$21&amp;"|"&amp;Calculate_cap_emi_sens!$I$14:$I$21,
        Calculate_cap_emi_sens!$BD$14:$BD$21, "Not found", 0))</f>
        <v>487.6830591762772</v>
      </c>
      <c r="V115" s="8" cm="1">
        <f t="array" ref="V115">_xlfn.SWITCH(K115,200,_xlfn.XLOOKUP(J115,Other_R!$C$18:$N$18,Other_R!$C$20:$N$20) + _xlfn.XLOOKUP(B115&amp;"|"&amp;E115,
        Calculate_cap_emi_sens!$L$14:$L$21&amp;"|"&amp;Calculate_cap_emi_sens!$I$14:$I$21,
        Calculate_cap_emi_sens!$BK$14:$BK$21, "Not found", 0), LOOKUP(K115,Other_R!$C$24:$D$24,Other_R!$C$26:$D$26) + _xlfn.XLOOKUP(J115,Other_R!$C$18:$N$18,Other_R!$C$20:$N$20) + _xlfn.XLOOKUP(B115&amp;"|"&amp;E115,
        Calculate_cap_emi_sens!$L$14:$L$21&amp;"|"&amp;Calculate_cap_emi_sens!$I$14:$I$21,
        Calculate_cap_emi_sens!$BK$14:$BK$21, "Not found", 0))</f>
        <v>2267.636911637238</v>
      </c>
    </row>
    <row r="116" spans="1:22" x14ac:dyDescent="0.25">
      <c r="A116" s="5"/>
      <c r="B116" s="5" t="str">
        <f t="shared" si="7"/>
        <v>Mod-Nom</v>
      </c>
      <c r="C116" s="5" t="s">
        <v>38</v>
      </c>
      <c r="D116" s="5" t="str">
        <f t="shared" si="6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8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Calculate_cap_emi_sens!$L$14:$L$21&amp;"|"&amp;Calculate_cap_emi_sens!$I$14:$I$21,
        Calculate_cap_emi_sens!$AI$14:$AI$21, "Not found", 0), LOOKUP(K116,Manufacture!$C$24:$D$24,Manufacture!$C$26:$D$26) + _xlfn.XLOOKUP(J116,Manufacture!$C$18:$N$18,Manufacture!$C$20:$N$20) + _xlfn.XLOOKUP(B116&amp;"|"&amp;E116,
        Calculate_cap_emi_sens!$L$14:$L$21&amp;"|"&amp;Calculate_cap_emi_sens!$I$14:$I$21,
        Calculate_cap_emi_sens!$AI$14:$AI$21, "Not found", 0))</f>
        <v>3755.1205722606546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325.21363636363634</v>
      </c>
      <c r="O116" s="5" cm="1">
        <f t="array" ref="O116">_xlfn.XLOOKUP(B116&amp;"|"&amp;E116,
        Calculate_cap_emi_sens!$L$14:$L$21&amp;"|"&amp;Calculate_cap_emi_sens!$I$14:$I$21,
        Calculate_cap_emi_sens!$AI$14:$AI$21, "Not found", 0)</f>
        <v>1949.3352888381944</v>
      </c>
      <c r="P116" s="8">
        <f t="shared" ref="P116:P118" si="11">SUM(M116:O116)</f>
        <v>3755.1205722606546</v>
      </c>
      <c r="Q116" s="8" cm="1">
        <f t="array" ref="Q116">_xlfn.SWITCH(K116,200,_xlfn.XLOOKUP(J116,Distribution!$C$18:$N$18,Distribution!$C$20:$N$20) + _xlfn.XLOOKUP(B116&amp;"|"&amp;E116,
        Calculate_cap_emi_sens!$L$14:$L$21&amp;"|"&amp;Calculate_cap_emi_sens!$I$14:$I$21,
        Calculate_cap_emi_sens!$AP$14:$AP$21, "Not found", 0), LOOKUP(K116,Distribution!$C$24:$D$24,Distribution!$C$26:$D$26) + _xlfn.XLOOKUP(J116,Distribution!$C$18:$N$18,Distribution!$C$20:$N$20) + _xlfn.XLOOKUP(B116&amp;"|"&amp;E116,
        Calculate_cap_emi_sens!$L$14:$L$21&amp;"|"&amp;Calculate_cap_emi_sens!$I$14:$I$21,
        Calculate_cap_emi_sens!$AP$14:$AP$21, "Not found", 0))</f>
        <v>132.6281482208623</v>
      </c>
      <c r="R116" s="8" cm="1">
        <f t="array" ref="R116">_xlfn.SWITCH(K116,200,_xlfn.XLOOKUP(J116,Installation!$C$18:$N$18,Installation!$C$20:$N$20) + _xlfn.XLOOKUP(B116&amp;"|"&amp;E116,
        Calculate_cap_emi_sens!$L$14:$L$21&amp;"|"&amp;Calculate_cap_emi_sens!$I$14:$I$21,
        Calculate_cap_emi_sens!$AW$14:$AW$21, "Not found", 0), LOOKUP(K116,Installation!$C$24:$D$24,Installation!$C$26:$D$26) + _xlfn.XLOOKUP(J116,Installation!$C$18:$N$18,Installation!$C$20:$N$20) + _xlfn.XLOOKUP(B116&amp;"|"&amp;E116,
        Calculate_cap_emi_sens!$L$14:$L$21&amp;"|"&amp;Calculate_cap_emi_sens!$I$14:$I$21,
        Calculate_cap_emi_sens!$AW$14:$AW$21, "Not found", 0))</f>
        <v>111.74931016042781</v>
      </c>
      <c r="S116" s="8" cm="1">
        <f t="array" ref="S116">_xlfn.SWITCH(K116,200,_xlfn.XLOOKUP(J116,EOL!$C$18:$N$18,EOL!$C$20:$N$20) + _xlfn.XLOOKUP(B116&amp;"|"&amp;E116,
        Calculate_cap_emi_sens!$L$14:$L$21&amp;"|"&amp;Calculate_cap_emi_sens!$I$14:$I$21,
        Calculate_cap_emi_sens!$BD$14:$BD$21, "Not found", 0), LOOKUP(K116,EOL!$C$24:$D$24,EOL!$C$26:$D$26) + _xlfn.XLOOKUP(J116,EOL!$C$18:$N$18,EOL!$C$20:$N$20) + _xlfn.XLOOKUP(B116&amp;"|"&amp;E116,
        Calculate_cap_emi_sens!$L$14:$L$21&amp;"|"&amp;Calculate_cap_emi_sens!$I$14:$I$21,
        Calculate_cap_emi_sens!$BD$14:$BD$21, "Not found", 0))</f>
        <v>610.74810962566835</v>
      </c>
      <c r="T116" s="8" cm="1">
        <f t="array" ref="T116">_xlfn.SWITCH(K116,200,_xlfn.XLOOKUP(J116,Other!$C$18:$N$18,Other!$C$20:$N$20) + _xlfn.XLOOKUP(B116&amp;"|"&amp;E116,
        Calculate_cap_emi_sens!$L$14:$L$21&amp;"|"&amp;Calculate_cap_emi_sens!$I$14:$I$21,
        Calculate_cap_emi_sens!$BK$14:$BK$21, "Not found", 0), LOOKUP(K116,Other!$C$24:$D$24,Other!$C$26:$D$26) + _xlfn.XLOOKUP(J116,Other!$C$18:$N$18,Other!$C$20:$N$20) + _xlfn.XLOOKUP(B116&amp;"|"&amp;E116,
        Calculate_cap_emi_sens!$L$14:$L$21&amp;"|"&amp;Calculate_cap_emi_sens!$I$14:$I$21,
        Calculate_cap_emi_sens!$BK$14:$BK$21, "Not found", 0))</f>
        <v>2668.7306470588237</v>
      </c>
      <c r="U116" s="8" cm="1">
        <f t="array" ref="U116">_xlfn.SWITCH(K116,200,_xlfn.XLOOKUP(J116,EOL_R!$C$18:$N$18,EOL_R!$C$20:$N$20) + _xlfn.XLOOKUP(B116&amp;"|"&amp;E116,
        Calculate_cap_emi_sens!$L$14:$L$21&amp;"|"&amp;Calculate_cap_emi_sens!$I$14:$I$21,
        Calculate_cap_emi_sens!$BD$14:$BD$21, "Not found", 0), LOOKUP(K116,EOL_R!$C$24:$D$24,EOL_R!$C$26:$D$26) + _xlfn.XLOOKUP(J116,EOL_R!$C$18:$N$18,EOL_R!$C$20:$N$20) + _xlfn.XLOOKUP(B116&amp;"|"&amp;E116,
        Calculate_cap_emi_sens!$L$14:$L$21&amp;"|"&amp;Calculate_cap_emi_sens!$I$14:$I$21,
        Calculate_cap_emi_sens!$BD$14:$BD$21, "Not found", 0))</f>
        <v>489.58094697214847</v>
      </c>
      <c r="V116" s="8" cm="1">
        <f t="array" ref="V116">_xlfn.SWITCH(K116,200,_xlfn.XLOOKUP(J116,Other_R!$C$18:$N$18,Other_R!$C$20:$N$20) + _xlfn.XLOOKUP(B116&amp;"|"&amp;E116,
        Calculate_cap_emi_sens!$L$14:$L$21&amp;"|"&amp;Calculate_cap_emi_sens!$I$14:$I$21,
        Calculate_cap_emi_sens!$BK$14:$BK$21, "Not found", 0), LOOKUP(K116,Other_R!$C$24:$D$24,Other_R!$C$26:$D$26) + _xlfn.XLOOKUP(J116,Other_R!$C$18:$N$18,Other_R!$C$20:$N$20) + _xlfn.XLOOKUP(B116&amp;"|"&amp;E116,
        Calculate_cap_emi_sens!$L$14:$L$21&amp;"|"&amp;Calculate_cap_emi_sens!$I$14:$I$21,
        Calculate_cap_emi_sens!$BK$14:$BK$21, "Not found", 0))</f>
        <v>2258.5878554239544</v>
      </c>
    </row>
    <row r="117" spans="1:22" x14ac:dyDescent="0.25">
      <c r="A117" s="5"/>
      <c r="B117" s="5" t="str">
        <f t="shared" si="7"/>
        <v>Mod-Nom</v>
      </c>
      <c r="C117" s="5" t="s">
        <v>38</v>
      </c>
      <c r="D117" s="5" t="str">
        <f t="shared" si="6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8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Calculate_cap_emi_sens!$L$14:$L$21&amp;"|"&amp;Calculate_cap_emi_sens!$I$14:$I$21,
        Calculate_cap_emi_sens!$AI$14:$AI$21, "Not found", 0), LOOKUP(K117,Manufacture!$C$24:$D$24,Manufacture!$C$26:$D$26) + _xlfn.XLOOKUP(J117,Manufacture!$C$18:$N$18,Manufacture!$C$20:$N$20) + _xlfn.XLOOKUP(B117&amp;"|"&amp;E117,
        Calculate_cap_emi_sens!$L$14:$L$21&amp;"|"&amp;Calculate_cap_emi_sens!$I$14:$I$21,
        Calculate_cap_emi_sens!$AI$14:$AI$21, "Not found", 0))</f>
        <v>3976.3358075547721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325.21363636363634</v>
      </c>
      <c r="O117" s="5" cm="1">
        <f t="array" ref="O117">_xlfn.XLOOKUP(B117&amp;"|"&amp;E117,
        Calculate_cap_emi_sens!$L$14:$L$21&amp;"|"&amp;Calculate_cap_emi_sens!$I$14:$I$21,
        Calculate_cap_emi_sens!$AI$14:$AI$21, "Not found", 0)</f>
        <v>1949.3352888381944</v>
      </c>
      <c r="P117" s="8">
        <f t="shared" si="11"/>
        <v>3976.3358075547721</v>
      </c>
      <c r="Q117" s="8" cm="1">
        <f t="array" ref="Q117">_xlfn.SWITCH(K117,200,_xlfn.XLOOKUP(J117,Distribution!$C$18:$N$18,Distribution!$C$20:$N$20) + _xlfn.XLOOKUP(B117&amp;"|"&amp;E117,
        Calculate_cap_emi_sens!$L$14:$L$21&amp;"|"&amp;Calculate_cap_emi_sens!$I$14:$I$21,
        Calculate_cap_emi_sens!$AP$14:$AP$21, "Not found", 0), LOOKUP(K117,Distribution!$C$24:$D$24,Distribution!$C$26:$D$26) + _xlfn.XLOOKUP(J117,Distribution!$C$18:$N$18,Distribution!$C$20:$N$20) + _xlfn.XLOOKUP(B117&amp;"|"&amp;E117,
        Calculate_cap_emi_sens!$L$14:$L$21&amp;"|"&amp;Calculate_cap_emi_sens!$I$14:$I$21,
        Calculate_cap_emi_sens!$AP$14:$AP$21, "Not found", 0))</f>
        <v>137.26078096356818</v>
      </c>
      <c r="R117" s="8" cm="1">
        <f t="array" ref="R117">_xlfn.SWITCH(K117,200,_xlfn.XLOOKUP(J117,Installation!$C$18:$N$18,Installation!$C$20:$N$20) + _xlfn.XLOOKUP(B117&amp;"|"&amp;E117,
        Calculate_cap_emi_sens!$L$14:$L$21&amp;"|"&amp;Calculate_cap_emi_sens!$I$14:$I$21,
        Calculate_cap_emi_sens!$AW$14:$AW$21, "Not found", 0), LOOKUP(K117,Installation!$C$24:$D$24,Installation!$C$26:$D$26) + _xlfn.XLOOKUP(J117,Installation!$C$18:$N$18,Installation!$C$20:$N$20) + _xlfn.XLOOKUP(B117&amp;"|"&amp;E117,
        Calculate_cap_emi_sens!$L$14:$L$21&amp;"|"&amp;Calculate_cap_emi_sens!$I$14:$I$21,
        Calculate_cap_emi_sens!$AW$14:$AW$21, "Not found", 0))</f>
        <v>151.14283957219251</v>
      </c>
      <c r="S117" s="8" cm="1">
        <f t="array" ref="S117">_xlfn.SWITCH(K117,200,_xlfn.XLOOKUP(J117,EOL!$C$18:$N$18,EOL!$C$20:$N$20) + _xlfn.XLOOKUP(B117&amp;"|"&amp;E117,
        Calculate_cap_emi_sens!$L$14:$L$21&amp;"|"&amp;Calculate_cap_emi_sens!$I$14:$I$21,
        Calculate_cap_emi_sens!$BD$14:$BD$21, "Not found", 0), LOOKUP(K117,EOL!$C$24:$D$24,EOL!$C$26:$D$26) + _xlfn.XLOOKUP(J117,EOL!$C$18:$N$18,EOL!$C$20:$N$20) + _xlfn.XLOOKUP(B117&amp;"|"&amp;E117,
        Calculate_cap_emi_sens!$L$14:$L$21&amp;"|"&amp;Calculate_cap_emi_sens!$I$14:$I$21,
        Calculate_cap_emi_sens!$BD$14:$BD$21, "Not found", 0))</f>
        <v>655.41881550802145</v>
      </c>
      <c r="T117" s="8" cm="1">
        <f t="array" ref="T117">_xlfn.SWITCH(K117,200,_xlfn.XLOOKUP(J117,Other!$C$18:$N$18,Other!$C$20:$N$20) + _xlfn.XLOOKUP(B117&amp;"|"&amp;E117,
        Calculate_cap_emi_sens!$L$14:$L$21&amp;"|"&amp;Calculate_cap_emi_sens!$I$14:$I$21,
        Calculate_cap_emi_sens!$BK$14:$BK$21, "Not found", 0), LOOKUP(K117,Other!$C$24:$D$24,Other!$C$26:$D$26) + _xlfn.XLOOKUP(J117,Other!$C$18:$N$18,Other!$C$20:$N$20) + _xlfn.XLOOKUP(B117&amp;"|"&amp;E117,
        Calculate_cap_emi_sens!$L$14:$L$21&amp;"|"&amp;Calculate_cap_emi_sens!$I$14:$I$21,
        Calculate_cap_emi_sens!$BK$14:$BK$21, "Not found", 0))</f>
        <v>2772.2952352941174</v>
      </c>
      <c r="U117" s="8" cm="1">
        <f t="array" ref="U117">_xlfn.SWITCH(K117,200,_xlfn.XLOOKUP(J117,EOL_R!$C$18:$N$18,EOL_R!$C$20:$N$20) + _xlfn.XLOOKUP(B117&amp;"|"&amp;E117,
        Calculate_cap_emi_sens!$L$14:$L$21&amp;"|"&amp;Calculate_cap_emi_sens!$I$14:$I$21,
        Calculate_cap_emi_sens!$BD$14:$BD$21, "Not found", 0), LOOKUP(K117,EOL_R!$C$24:$D$24,EOL_R!$C$26:$D$26) + _xlfn.XLOOKUP(J117,EOL_R!$C$18:$N$18,EOL_R!$C$20:$N$20) + _xlfn.XLOOKUP(B117&amp;"|"&amp;E117,
        Calculate_cap_emi_sens!$L$14:$L$21&amp;"|"&amp;Calculate_cap_emi_sens!$I$14:$I$21,
        Calculate_cap_emi_sens!$BD$14:$BD$21, "Not found", 0))</f>
        <v>505.3579571468199</v>
      </c>
      <c r="V117" s="8" cm="1">
        <f t="array" ref="V117">_xlfn.SWITCH(K117,200,_xlfn.XLOOKUP(J117,Other_R!$C$18:$N$18,Other_R!$C$20:$N$20) + _xlfn.XLOOKUP(B117&amp;"|"&amp;E117,
        Calculate_cap_emi_sens!$L$14:$L$21&amp;"|"&amp;Calculate_cap_emi_sens!$I$14:$I$21,
        Calculate_cap_emi_sens!$BK$14:$BK$21, "Not found", 0), LOOKUP(K117,Other_R!$C$24:$D$24,Other_R!$C$26:$D$26) + _xlfn.XLOOKUP(J117,Other_R!$C$18:$N$18,Other_R!$C$20:$N$20) + _xlfn.XLOOKUP(B117&amp;"|"&amp;E117,
        Calculate_cap_emi_sens!$L$14:$L$21&amp;"|"&amp;Calculate_cap_emi_sens!$I$14:$I$21,
        Calculate_cap_emi_sens!$BK$14:$BK$21, "Not found", 0))</f>
        <v>2264.3492042445914</v>
      </c>
    </row>
    <row r="118" spans="1:22" x14ac:dyDescent="0.25">
      <c r="A118" s="5"/>
      <c r="B118" s="5" t="str">
        <f t="shared" si="7"/>
        <v>Mod-Nom</v>
      </c>
      <c r="C118" s="5" t="s">
        <v>38</v>
      </c>
      <c r="D118" s="5" t="str">
        <f t="shared" si="6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8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Calculate_cap_emi_sens!$L$14:$L$21&amp;"|"&amp;Calculate_cap_emi_sens!$I$14:$I$21,
        Calculate_cap_emi_sens!$AI$14:$AI$21, "Not found", 0), LOOKUP(K118,Manufacture!$C$24:$D$24,Manufacture!$C$26:$D$26) + _xlfn.XLOOKUP(J118,Manufacture!$C$18:$N$18,Manufacture!$C$20:$N$20) + _xlfn.XLOOKUP(B118&amp;"|"&amp;E118,
        Calculate_cap_emi_sens!$L$14:$L$21&amp;"|"&amp;Calculate_cap_emi_sens!$I$14:$I$21,
        Calculate_cap_emi_sens!$AI$14:$AI$21, "Not found", 0))</f>
        <v>4345.027866378301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325.21363636363634</v>
      </c>
      <c r="O118" s="5" cm="1">
        <f t="array" ref="O118">_xlfn.XLOOKUP(B118&amp;"|"&amp;E118,
        Calculate_cap_emi_sens!$L$14:$L$21&amp;"|"&amp;Calculate_cap_emi_sens!$I$14:$I$21,
        Calculate_cap_emi_sens!$AI$14:$AI$21, "Not found", 0)</f>
        <v>1949.3352888381944</v>
      </c>
      <c r="P118" s="8">
        <f t="shared" si="11"/>
        <v>4345.027866378301</v>
      </c>
      <c r="Q118" s="8" cm="1">
        <f t="array" ref="Q118">_xlfn.SWITCH(K118,200,_xlfn.XLOOKUP(J118,Distribution!$C$18:$N$18,Distribution!$C$20:$N$20) + _xlfn.XLOOKUP(B118&amp;"|"&amp;E118,
        Calculate_cap_emi_sens!$L$14:$L$21&amp;"|"&amp;Calculate_cap_emi_sens!$I$14:$I$21,
        Calculate_cap_emi_sens!$AP$14:$AP$21, "Not found", 0), LOOKUP(K118,Distribution!$C$24:$D$24,Distribution!$C$26:$D$26) + _xlfn.XLOOKUP(J118,Distribution!$C$18:$N$18,Distribution!$C$20:$N$20) + _xlfn.XLOOKUP(B118&amp;"|"&amp;E118,
        Calculate_cap_emi_sens!$L$14:$L$21&amp;"|"&amp;Calculate_cap_emi_sens!$I$14:$I$21,
        Calculate_cap_emi_sens!$AP$14:$AP$21, "Not found", 0))</f>
        <v>144.98183553474462</v>
      </c>
      <c r="R118" s="8" cm="1">
        <f t="array" ref="R118">_xlfn.SWITCH(K118,200,_xlfn.XLOOKUP(J118,Installation!$C$18:$N$18,Installation!$C$20:$N$20) + _xlfn.XLOOKUP(B118&amp;"|"&amp;E118,
        Calculate_cap_emi_sens!$L$14:$L$21&amp;"|"&amp;Calculate_cap_emi_sens!$I$14:$I$21,
        Calculate_cap_emi_sens!$AW$14:$AW$21, "Not found", 0), LOOKUP(K118,Installation!$C$24:$D$24,Installation!$C$26:$D$26) + _xlfn.XLOOKUP(J118,Installation!$C$18:$N$18,Installation!$C$20:$N$20) + _xlfn.XLOOKUP(B118&amp;"|"&amp;E118,
        Calculate_cap_emi_sens!$L$14:$L$21&amp;"|"&amp;Calculate_cap_emi_sens!$I$14:$I$21,
        Calculate_cap_emi_sens!$AW$14:$AW$21, "Not found", 0))</f>
        <v>216.79872192513375</v>
      </c>
      <c r="S118" s="8" cm="1">
        <f t="array" ref="S118">_xlfn.SWITCH(K118,200,_xlfn.XLOOKUP(J118,EOL!$C$18:$N$18,EOL!$C$20:$N$20) + _xlfn.XLOOKUP(B118&amp;"|"&amp;E118,
        Calculate_cap_emi_sens!$L$14:$L$21&amp;"|"&amp;Calculate_cap_emi_sens!$I$14:$I$21,
        Calculate_cap_emi_sens!$BD$14:$BD$21, "Not found", 0), LOOKUP(K118,EOL!$C$24:$D$24,EOL!$C$26:$D$26) + _xlfn.XLOOKUP(J118,EOL!$C$18:$N$18,EOL!$C$20:$N$20) + _xlfn.XLOOKUP(B118&amp;"|"&amp;E118,
        Calculate_cap_emi_sens!$L$14:$L$21&amp;"|"&amp;Calculate_cap_emi_sens!$I$14:$I$21,
        Calculate_cap_emi_sens!$BD$14:$BD$21, "Not found", 0))</f>
        <v>729.86999197860962</v>
      </c>
      <c r="T118" s="8" cm="1">
        <f t="array" ref="T118">_xlfn.SWITCH(K118,200,_xlfn.XLOOKUP(J118,Other!$C$18:$N$18,Other!$C$20:$N$20) + _xlfn.XLOOKUP(B118&amp;"|"&amp;E118,
        Calculate_cap_emi_sens!$L$14:$L$21&amp;"|"&amp;Calculate_cap_emi_sens!$I$14:$I$21,
        Calculate_cap_emi_sens!$BK$14:$BK$21, "Not found", 0), LOOKUP(K118,Other!$C$24:$D$24,Other!$C$26:$D$26) + _xlfn.XLOOKUP(J118,Other!$C$18:$N$18,Other!$C$20:$N$20) + _xlfn.XLOOKUP(B118&amp;"|"&amp;E118,
        Calculate_cap_emi_sens!$L$14:$L$21&amp;"|"&amp;Calculate_cap_emi_sens!$I$14:$I$21,
        Calculate_cap_emi_sens!$BK$14:$BK$21, "Not found", 0))</f>
        <v>2944.9028823529416</v>
      </c>
      <c r="U118" s="8" cm="1">
        <f t="array" ref="U118">_xlfn.SWITCH(K118,200,_xlfn.XLOOKUP(J118,EOL_R!$C$18:$N$18,EOL_R!$C$20:$N$20) + _xlfn.XLOOKUP(B118&amp;"|"&amp;E118,
        Calculate_cap_emi_sens!$L$14:$L$21&amp;"|"&amp;Calculate_cap_emi_sens!$I$14:$I$21,
        Calculate_cap_emi_sens!$BD$14:$BD$21, "Not found", 0), LOOKUP(K118,EOL_R!$C$24:$D$24,EOL_R!$C$26:$D$26) + _xlfn.XLOOKUP(J118,EOL_R!$C$18:$N$18,EOL_R!$C$20:$N$20) + _xlfn.XLOOKUP(B118&amp;"|"&amp;E118,
        Calculate_cap_emi_sens!$L$14:$L$21&amp;"|"&amp;Calculate_cap_emi_sens!$I$14:$I$21,
        Calculate_cap_emi_sens!$BD$14:$BD$21, "Not found", 0))</f>
        <v>548.32385697399252</v>
      </c>
      <c r="V118" s="8" cm="1">
        <f t="array" ref="V118">_xlfn.SWITCH(K118,200,_xlfn.XLOOKUP(J118,Other_R!$C$18:$N$18,Other_R!$C$20:$N$20) + _xlfn.XLOOKUP(B118&amp;"|"&amp;E118,
        Calculate_cap_emi_sens!$L$14:$L$21&amp;"|"&amp;Calculate_cap_emi_sens!$I$14:$I$21,
        Calculate_cap_emi_sens!$BK$14:$BK$21, "Not found", 0), LOOKUP(K118,Other_R!$C$24:$D$24,Other_R!$C$26:$D$26) + _xlfn.XLOOKUP(J118,Other_R!$C$18:$N$18,Other_R!$C$20:$N$20) + _xlfn.XLOOKUP(B118&amp;"|"&amp;E118,
        Calculate_cap_emi_sens!$L$14:$L$21&amp;"|"&amp;Calculate_cap_emi_sens!$I$14:$I$21,
        Calculate_cap_emi_sens!$BK$14:$BK$21, "Not found", 0))</f>
        <v>2330.3812826829553</v>
      </c>
    </row>
    <row r="119" spans="1:22" x14ac:dyDescent="0.25">
      <c r="A119" s="5"/>
      <c r="B119" s="5" t="str">
        <f t="shared" si="7"/>
        <v>Mod-Nom</v>
      </c>
      <c r="C119" s="5" t="s">
        <v>38</v>
      </c>
      <c r="D119" s="5" t="str">
        <f t="shared" si="6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8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Calculate_cap_emi_sens!$L$14:$L$21&amp;"|"&amp;Calculate_cap_emi_sens!$I$14:$I$21,
        Calculate_cap_emi_sens!$AI$14:$AI$21, "Not found", 0), LOOKUP(K119,Manufacture!$C$24:$D$24,Manufacture!$C$26:$D$26) + _xlfn.XLOOKUP(J119,Manufacture!$C$18:$N$18,Manufacture!$C$20:$N$20) + _xlfn.XLOOKUP(B119&amp;"|"&amp;E119,
        Calculate_cap_emi_sens!$L$14:$L$21&amp;"|"&amp;Calculate_cap_emi_sens!$I$14:$I$21,
        Calculate_cap_emi_sens!$AI$14:$AI$21, "Not found", 0))</f>
        <v>3995.7139786777666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639.5454545454545</v>
      </c>
      <c r="O119" s="5" cm="1">
        <f t="array" ref="O119">_xlfn.XLOOKUP(B119&amp;"|"&amp;E119,
        Calculate_cap_emi_sens!$L$14:$L$21&amp;"|"&amp;Calculate_cap_emi_sens!$I$14:$I$21,
        Calculate_cap_emi_sens!$AI$14:$AI$21, "Not found", 0)</f>
        <v>1949.3352888381944</v>
      </c>
      <c r="P119" s="8">
        <f>SUM(M119:O119)</f>
        <v>3995.7139786777666</v>
      </c>
      <c r="Q119" s="8" cm="1">
        <f t="array" ref="Q119">_xlfn.SWITCH(K119,200,_xlfn.XLOOKUP(J119,Distribution!$C$18:$N$18,Distribution!$C$20:$N$20) + _xlfn.XLOOKUP(B119&amp;"|"&amp;E119,
        Calculate_cap_emi_sens!$L$14:$L$21&amp;"|"&amp;Calculate_cap_emi_sens!$I$14:$I$21,
        Calculate_cap_emi_sens!$AP$14:$AP$21, "Not found", 0), LOOKUP(K119,Distribution!$C$24:$D$24,Distribution!$C$26:$D$26) + _xlfn.XLOOKUP(J119,Distribution!$C$18:$N$18,Distribution!$C$20:$N$20) + _xlfn.XLOOKUP(B119&amp;"|"&amp;E119,
        Calculate_cap_emi_sens!$L$14:$L$21&amp;"|"&amp;Calculate_cap_emi_sens!$I$14:$I$21,
        Calculate_cap_emi_sens!$AP$14:$AP$21, "Not found", 0))</f>
        <v>138.38350882299065</v>
      </c>
      <c r="R119" s="8" cm="1">
        <f t="array" ref="R119">_xlfn.SWITCH(K119,200,_xlfn.XLOOKUP(J119,Installation!$C$18:$N$18,Installation!$C$20:$N$20) + _xlfn.XLOOKUP(B119&amp;"|"&amp;E119,
        Calculate_cap_emi_sens!$L$14:$L$21&amp;"|"&amp;Calculate_cap_emi_sens!$I$14:$I$21,
        Calculate_cap_emi_sens!$AW$14:$AW$21, "Not found", 0), LOOKUP(K119,Installation!$C$24:$D$24,Installation!$C$26:$D$26) + _xlfn.XLOOKUP(J119,Installation!$C$18:$N$18,Installation!$C$20:$N$20) + _xlfn.XLOOKUP(B119&amp;"|"&amp;E119,
        Calculate_cap_emi_sens!$L$14:$L$21&amp;"|"&amp;Calculate_cap_emi_sens!$I$14:$I$21,
        Calculate_cap_emi_sens!$AW$14:$AW$21, "Not found", 0))</f>
        <v>98.618133689839595</v>
      </c>
      <c r="S119" s="8" cm="1">
        <f t="array" ref="S119">_xlfn.SWITCH(K119,200,_xlfn.XLOOKUP(J119,EOL!$C$18:$N$18,EOL!$C$20:$N$20) + _xlfn.XLOOKUP(B119&amp;"|"&amp;E119,
        Calculate_cap_emi_sens!$L$14:$L$21&amp;"|"&amp;Calculate_cap_emi_sens!$I$14:$I$21,
        Calculate_cap_emi_sens!$BD$14:$BD$21, "Not found", 0), LOOKUP(K119,EOL!$C$24:$D$24,EOL!$C$26:$D$26) + _xlfn.XLOOKUP(J119,EOL!$C$18:$N$18,EOL!$C$20:$N$20) + _xlfn.XLOOKUP(B119&amp;"|"&amp;E119,
        Calculate_cap_emi_sens!$L$14:$L$21&amp;"|"&amp;Calculate_cap_emi_sens!$I$14:$I$21,
        Calculate_cap_emi_sens!$BD$14:$BD$21, "Not found", 0))</f>
        <v>734.26696524064175</v>
      </c>
      <c r="T119" s="8" cm="1">
        <f t="array" ref="T119">_xlfn.SWITCH(K119,200,_xlfn.XLOOKUP(J119,Other!$C$18:$N$18,Other!$C$20:$N$20) + _xlfn.XLOOKUP(B119&amp;"|"&amp;E119,
        Calculate_cap_emi_sens!$L$14:$L$21&amp;"|"&amp;Calculate_cap_emi_sens!$I$14:$I$21,
        Calculate_cap_emi_sens!$BK$14:$BK$21, "Not found", 0), LOOKUP(K119,Other!$C$24:$D$24,Other!$C$26:$D$26) + _xlfn.XLOOKUP(J119,Other!$C$18:$N$18,Other!$C$20:$N$20) + _xlfn.XLOOKUP(B119&amp;"|"&amp;E119,
        Calculate_cap_emi_sens!$L$14:$L$21&amp;"|"&amp;Calculate_cap_emi_sens!$I$14:$I$21,
        Calculate_cap_emi_sens!$BK$14:$BK$21, "Not found", 0))</f>
        <v>2634.209117647059</v>
      </c>
      <c r="U119" s="8" cm="1">
        <f t="array" ref="U119">_xlfn.SWITCH(K119,200,_xlfn.XLOOKUP(J119,EOL_R!$C$18:$N$18,EOL_R!$C$20:$N$20) + _xlfn.XLOOKUP(B119&amp;"|"&amp;E119,
        Calculate_cap_emi_sens!$L$14:$L$21&amp;"|"&amp;Calculate_cap_emi_sens!$I$14:$I$21,
        Calculate_cap_emi_sens!$BD$14:$BD$21, "Not found", 0), LOOKUP(K119,EOL_R!$C$24:$D$24,EOL_R!$C$26:$D$26) + _xlfn.XLOOKUP(J119,EOL_R!$C$18:$N$18,EOL_R!$C$20:$N$20) + _xlfn.XLOOKUP(B119&amp;"|"&amp;E119,
        Calculate_cap_emi_sens!$L$14:$L$21&amp;"|"&amp;Calculate_cap_emi_sens!$I$14:$I$21,
        Calculate_cap_emi_sens!$BD$14:$BD$21, "Not found", 0))</f>
        <v>626.09215008536808</v>
      </c>
      <c r="V119" s="8" cm="1">
        <f t="array" ref="V119">_xlfn.SWITCH(K119,200,_xlfn.XLOOKUP(J119,Other_R!$C$18:$N$18,Other_R!$C$20:$N$20) + _xlfn.XLOOKUP(B119&amp;"|"&amp;E119,
        Calculate_cap_emi_sens!$L$14:$L$21&amp;"|"&amp;Calculate_cap_emi_sens!$I$14:$I$21,
        Calculate_cap_emi_sens!$BK$14:$BK$21, "Not found", 0), LOOKUP(K119,Other_R!$C$24:$D$24,Other_R!$C$26:$D$26) + _xlfn.XLOOKUP(J119,Other_R!$C$18:$N$18,Other_R!$C$20:$N$20) + _xlfn.XLOOKUP(B119&amp;"|"&amp;E119,
        Calculate_cap_emi_sens!$L$14:$L$21&amp;"|"&amp;Calculate_cap_emi_sens!$I$14:$I$21,
        Calculate_cap_emi_sens!$BK$14:$BK$21, "Not found", 0))</f>
        <v>2267.636911637238</v>
      </c>
    </row>
    <row r="120" spans="1:22" x14ac:dyDescent="0.25">
      <c r="A120" s="5"/>
      <c r="B120" s="5" t="str">
        <f t="shared" si="7"/>
        <v>Mod-Nom</v>
      </c>
      <c r="C120" s="5" t="s">
        <v>38</v>
      </c>
      <c r="D120" s="5" t="str">
        <f t="shared" si="6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8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Calculate_cap_emi_sens!$L$14:$L$21&amp;"|"&amp;Calculate_cap_emi_sens!$I$14:$I$21,
        Calculate_cap_emi_sens!$AI$14:$AI$21, "Not found", 0), LOOKUP(K120,Manufacture!$C$24:$D$24,Manufacture!$C$26:$D$26) + _xlfn.XLOOKUP(J120,Manufacture!$C$18:$N$18,Manufacture!$C$20:$N$20) + _xlfn.XLOOKUP(B120&amp;"|"&amp;E120,
        Calculate_cap_emi_sens!$L$14:$L$21&amp;"|"&amp;Calculate_cap_emi_sens!$I$14:$I$21,
        Calculate_cap_emi_sens!$AI$14:$AI$21, "Not found", 0))</f>
        <v>4069.4523904424723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639.5454545454545</v>
      </c>
      <c r="O120" s="5" cm="1">
        <f t="array" ref="O120">_xlfn.XLOOKUP(B120&amp;"|"&amp;E120,
        Calculate_cap_emi_sens!$L$14:$L$21&amp;"|"&amp;Calculate_cap_emi_sens!$I$14:$I$21,
        Calculate_cap_emi_sens!$AI$14:$AI$21, "Not found", 0)</f>
        <v>1949.3352888381944</v>
      </c>
      <c r="P120" s="8">
        <f t="shared" ref="P120:P147" si="12">SUM(M120:O120)</f>
        <v>4069.4523904424723</v>
      </c>
      <c r="Q120" s="8" cm="1">
        <f t="array" ref="Q120">_xlfn.SWITCH(K120,200,_xlfn.XLOOKUP(J120,Distribution!$C$18:$N$18,Distribution!$C$20:$N$20) + _xlfn.XLOOKUP(B120&amp;"|"&amp;E120,
        Calculate_cap_emi_sens!$L$14:$L$21&amp;"|"&amp;Calculate_cap_emi_sens!$I$14:$I$21,
        Calculate_cap_emi_sens!$AP$14:$AP$21, "Not found", 0), LOOKUP(K120,Distribution!$C$24:$D$24,Distribution!$C$26:$D$26) + _xlfn.XLOOKUP(J120,Distribution!$C$18:$N$18,Distribution!$C$20:$N$20) + _xlfn.XLOOKUP(B120&amp;"|"&amp;E120,
        Calculate_cap_emi_sens!$L$14:$L$21&amp;"|"&amp;Calculate_cap_emi_sens!$I$14:$I$21,
        Calculate_cap_emi_sens!$AP$14:$AP$21, "Not found", 0))</f>
        <v>139.92771973722594</v>
      </c>
      <c r="R120" s="8" cm="1">
        <f t="array" ref="R120">_xlfn.SWITCH(K120,200,_xlfn.XLOOKUP(J120,Installation!$C$18:$N$18,Installation!$C$20:$N$20) + _xlfn.XLOOKUP(B120&amp;"|"&amp;E120,
        Calculate_cap_emi_sens!$L$14:$L$21&amp;"|"&amp;Calculate_cap_emi_sens!$I$14:$I$21,
        Calculate_cap_emi_sens!$AW$14:$AW$21, "Not found", 0), LOOKUP(K120,Installation!$C$24:$D$24,Installation!$C$26:$D$26) + _xlfn.XLOOKUP(J120,Installation!$C$18:$N$18,Installation!$C$20:$N$20) + _xlfn.XLOOKUP(B120&amp;"|"&amp;E120,
        Calculate_cap_emi_sens!$L$14:$L$21&amp;"|"&amp;Calculate_cap_emi_sens!$I$14:$I$21,
        Calculate_cap_emi_sens!$AW$14:$AW$21, "Not found", 0))</f>
        <v>111.74931016042781</v>
      </c>
      <c r="S120" s="8" cm="1">
        <f t="array" ref="S120">_xlfn.SWITCH(K120,200,_xlfn.XLOOKUP(J120,EOL!$C$18:$N$18,EOL!$C$20:$N$20) + _xlfn.XLOOKUP(B120&amp;"|"&amp;E120,
        Calculate_cap_emi_sens!$L$14:$L$21&amp;"|"&amp;Calculate_cap_emi_sens!$I$14:$I$21,
        Calculate_cap_emi_sens!$BD$14:$BD$21, "Not found", 0), LOOKUP(K120,EOL!$C$24:$D$24,EOL!$C$26:$D$26) + _xlfn.XLOOKUP(J120,EOL!$C$18:$N$18,EOL!$C$20:$N$20) + _xlfn.XLOOKUP(B120&amp;"|"&amp;E120,
        Calculate_cap_emi_sens!$L$14:$L$21&amp;"|"&amp;Calculate_cap_emi_sens!$I$14:$I$21,
        Calculate_cap_emi_sens!$BD$14:$BD$21, "Not found", 0))</f>
        <v>749.15720053475934</v>
      </c>
      <c r="T120" s="8" cm="1">
        <f t="array" ref="T120">_xlfn.SWITCH(K120,200,_xlfn.XLOOKUP(J120,Other!$C$18:$N$18,Other!$C$20:$N$20) + _xlfn.XLOOKUP(B120&amp;"|"&amp;E120,
        Calculate_cap_emi_sens!$L$14:$L$21&amp;"|"&amp;Calculate_cap_emi_sens!$I$14:$I$21,
        Calculate_cap_emi_sens!$BK$14:$BK$21, "Not found", 0), LOOKUP(K120,Other!$C$24:$D$24,Other!$C$26:$D$26) + _xlfn.XLOOKUP(J120,Other!$C$18:$N$18,Other!$C$20:$N$20) + _xlfn.XLOOKUP(B120&amp;"|"&amp;E120,
        Calculate_cap_emi_sens!$L$14:$L$21&amp;"|"&amp;Calculate_cap_emi_sens!$I$14:$I$21,
        Calculate_cap_emi_sens!$BK$14:$BK$21, "Not found", 0))</f>
        <v>2668.7306470588237</v>
      </c>
      <c r="U120" s="8" cm="1">
        <f t="array" ref="U120">_xlfn.SWITCH(K120,200,_xlfn.XLOOKUP(J120,EOL_R!$C$18:$N$18,EOL_R!$C$20:$N$20) + _xlfn.XLOOKUP(B120&amp;"|"&amp;E120,
        Calculate_cap_emi_sens!$L$14:$L$21&amp;"|"&amp;Calculate_cap_emi_sens!$I$14:$I$21,
        Calculate_cap_emi_sens!$BD$14:$BD$21, "Not found", 0), LOOKUP(K120,EOL_R!$C$24:$D$24,EOL_R!$C$26:$D$26) + _xlfn.XLOOKUP(J120,EOL_R!$C$18:$N$18,EOL_R!$C$20:$N$20) + _xlfn.XLOOKUP(B120&amp;"|"&amp;E120,
        Calculate_cap_emi_sens!$L$14:$L$21&amp;"|"&amp;Calculate_cap_emi_sens!$I$14:$I$21,
        Calculate_cap_emi_sens!$BD$14:$BD$21, "Not found", 0))</f>
        <v>627.99003788123935</v>
      </c>
      <c r="V120" s="8" cm="1">
        <f t="array" ref="V120">_xlfn.SWITCH(K120,200,_xlfn.XLOOKUP(J120,Other_R!$C$18:$N$18,Other_R!$C$20:$N$20) + _xlfn.XLOOKUP(B120&amp;"|"&amp;E120,
        Calculate_cap_emi_sens!$L$14:$L$21&amp;"|"&amp;Calculate_cap_emi_sens!$I$14:$I$21,
        Calculate_cap_emi_sens!$BK$14:$BK$21, "Not found", 0), LOOKUP(K120,Other_R!$C$24:$D$24,Other_R!$C$26:$D$26) + _xlfn.XLOOKUP(J120,Other_R!$C$18:$N$18,Other_R!$C$20:$N$20) + _xlfn.XLOOKUP(B120&amp;"|"&amp;E120,
        Calculate_cap_emi_sens!$L$14:$L$21&amp;"|"&amp;Calculate_cap_emi_sens!$I$14:$I$21,
        Calculate_cap_emi_sens!$BK$14:$BK$21, "Not found", 0))</f>
        <v>2258.5878554239544</v>
      </c>
    </row>
    <row r="121" spans="1:22" x14ac:dyDescent="0.25">
      <c r="A121" s="5"/>
      <c r="B121" s="5" t="str">
        <f t="shared" si="7"/>
        <v>Mod-Nom</v>
      </c>
      <c r="C121" s="5" t="s">
        <v>38</v>
      </c>
      <c r="D121" s="5" t="str">
        <f t="shared" si="6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8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Calculate_cap_emi_sens!$L$14:$L$21&amp;"|"&amp;Calculate_cap_emi_sens!$I$14:$I$21,
        Calculate_cap_emi_sens!$AI$14:$AI$21, "Not found", 0), LOOKUP(K121,Manufacture!$C$24:$D$24,Manufacture!$C$26:$D$26) + _xlfn.XLOOKUP(J121,Manufacture!$C$18:$N$18,Manufacture!$C$20:$N$20) + _xlfn.XLOOKUP(B121&amp;"|"&amp;E121,
        Calculate_cap_emi_sens!$L$14:$L$21&amp;"|"&amp;Calculate_cap_emi_sens!$I$14:$I$21,
        Calculate_cap_emi_sens!$AI$14:$AI$21, "Not found", 0))</f>
        <v>4290.6676257365898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639.5454545454545</v>
      </c>
      <c r="O121" s="5" cm="1">
        <f t="array" ref="O121">_xlfn.XLOOKUP(B121&amp;"|"&amp;E121,
        Calculate_cap_emi_sens!$L$14:$L$21&amp;"|"&amp;Calculate_cap_emi_sens!$I$14:$I$21,
        Calculate_cap_emi_sens!$AI$14:$AI$21, "Not found", 0)</f>
        <v>1949.3352888381944</v>
      </c>
      <c r="P121" s="8">
        <f t="shared" si="12"/>
        <v>4290.6676257365898</v>
      </c>
      <c r="Q121" s="8" cm="1">
        <f t="array" ref="Q121">_xlfn.SWITCH(K121,200,_xlfn.XLOOKUP(J121,Distribution!$C$18:$N$18,Distribution!$C$20:$N$20) + _xlfn.XLOOKUP(B121&amp;"|"&amp;E121,
        Calculate_cap_emi_sens!$L$14:$L$21&amp;"|"&amp;Calculate_cap_emi_sens!$I$14:$I$21,
        Calculate_cap_emi_sens!$AP$14:$AP$21, "Not found", 0), LOOKUP(K121,Distribution!$C$24:$D$24,Distribution!$C$26:$D$26) + _xlfn.XLOOKUP(J121,Distribution!$C$18:$N$18,Distribution!$C$20:$N$20) + _xlfn.XLOOKUP(B121&amp;"|"&amp;E121,
        Calculate_cap_emi_sens!$L$14:$L$21&amp;"|"&amp;Calculate_cap_emi_sens!$I$14:$I$21,
        Calculate_cap_emi_sens!$AP$14:$AP$21, "Not found", 0))</f>
        <v>144.56035247993182</v>
      </c>
      <c r="R121" s="8" cm="1">
        <f t="array" ref="R121">_xlfn.SWITCH(K121,200,_xlfn.XLOOKUP(J121,Installation!$C$18:$N$18,Installation!$C$20:$N$20) + _xlfn.XLOOKUP(B121&amp;"|"&amp;E121,
        Calculate_cap_emi_sens!$L$14:$L$21&amp;"|"&amp;Calculate_cap_emi_sens!$I$14:$I$21,
        Calculate_cap_emi_sens!$AW$14:$AW$21, "Not found", 0), LOOKUP(K121,Installation!$C$24:$D$24,Installation!$C$26:$D$26) + _xlfn.XLOOKUP(J121,Installation!$C$18:$N$18,Installation!$C$20:$N$20) + _xlfn.XLOOKUP(B121&amp;"|"&amp;E121,
        Calculate_cap_emi_sens!$L$14:$L$21&amp;"|"&amp;Calculate_cap_emi_sens!$I$14:$I$21,
        Calculate_cap_emi_sens!$AW$14:$AW$21, "Not found", 0))</f>
        <v>151.14283957219251</v>
      </c>
      <c r="S121" s="8" cm="1">
        <f t="array" ref="S121">_xlfn.SWITCH(K121,200,_xlfn.XLOOKUP(J121,EOL!$C$18:$N$18,EOL!$C$20:$N$20) + _xlfn.XLOOKUP(B121&amp;"|"&amp;E121,
        Calculate_cap_emi_sens!$L$14:$L$21&amp;"|"&amp;Calculate_cap_emi_sens!$I$14:$I$21,
        Calculate_cap_emi_sens!$BD$14:$BD$21, "Not found", 0), LOOKUP(K121,EOL!$C$24:$D$24,EOL!$C$26:$D$26) + _xlfn.XLOOKUP(J121,EOL!$C$18:$N$18,EOL!$C$20:$N$20) + _xlfn.XLOOKUP(B121&amp;"|"&amp;E121,
        Calculate_cap_emi_sens!$L$14:$L$21&amp;"|"&amp;Calculate_cap_emi_sens!$I$14:$I$21,
        Calculate_cap_emi_sens!$BD$14:$BD$21, "Not found", 0))</f>
        <v>793.82790641711233</v>
      </c>
      <c r="T121" s="8" cm="1">
        <f t="array" ref="T121">_xlfn.SWITCH(K121,200,_xlfn.XLOOKUP(J121,Other!$C$18:$N$18,Other!$C$20:$N$20) + _xlfn.XLOOKUP(B121&amp;"|"&amp;E121,
        Calculate_cap_emi_sens!$L$14:$L$21&amp;"|"&amp;Calculate_cap_emi_sens!$I$14:$I$21,
        Calculate_cap_emi_sens!$BK$14:$BK$21, "Not found", 0), LOOKUP(K121,Other!$C$24:$D$24,Other!$C$26:$D$26) + _xlfn.XLOOKUP(J121,Other!$C$18:$N$18,Other!$C$20:$N$20) + _xlfn.XLOOKUP(B121&amp;"|"&amp;E121,
        Calculate_cap_emi_sens!$L$14:$L$21&amp;"|"&amp;Calculate_cap_emi_sens!$I$14:$I$21,
        Calculate_cap_emi_sens!$BK$14:$BK$21, "Not found", 0))</f>
        <v>2772.2952352941174</v>
      </c>
      <c r="U121" s="8" cm="1">
        <f t="array" ref="U121">_xlfn.SWITCH(K121,200,_xlfn.XLOOKUP(J121,EOL_R!$C$18:$N$18,EOL_R!$C$20:$N$20) + _xlfn.XLOOKUP(B121&amp;"|"&amp;E121,
        Calculate_cap_emi_sens!$L$14:$L$21&amp;"|"&amp;Calculate_cap_emi_sens!$I$14:$I$21,
        Calculate_cap_emi_sens!$BD$14:$BD$21, "Not found", 0), LOOKUP(K121,EOL_R!$C$24:$D$24,EOL_R!$C$26:$D$26) + _xlfn.XLOOKUP(J121,EOL_R!$C$18:$N$18,EOL_R!$C$20:$N$20) + _xlfn.XLOOKUP(B121&amp;"|"&amp;E121,
        Calculate_cap_emi_sens!$L$14:$L$21&amp;"|"&amp;Calculate_cap_emi_sens!$I$14:$I$21,
        Calculate_cap_emi_sens!$BD$14:$BD$21, "Not found", 0))</f>
        <v>643.76704805591089</v>
      </c>
      <c r="V121" s="8" cm="1">
        <f t="array" ref="V121">_xlfn.SWITCH(K121,200,_xlfn.XLOOKUP(J121,Other_R!$C$18:$N$18,Other_R!$C$20:$N$20) + _xlfn.XLOOKUP(B121&amp;"|"&amp;E121,
        Calculate_cap_emi_sens!$L$14:$L$21&amp;"|"&amp;Calculate_cap_emi_sens!$I$14:$I$21,
        Calculate_cap_emi_sens!$BK$14:$BK$21, "Not found", 0), LOOKUP(K121,Other_R!$C$24:$D$24,Other_R!$C$26:$D$26) + _xlfn.XLOOKUP(J121,Other_R!$C$18:$N$18,Other_R!$C$20:$N$20) + _xlfn.XLOOKUP(B121&amp;"|"&amp;E121,
        Calculate_cap_emi_sens!$L$14:$L$21&amp;"|"&amp;Calculate_cap_emi_sens!$I$14:$I$21,
        Calculate_cap_emi_sens!$BK$14:$BK$21, "Not found", 0))</f>
        <v>2264.3492042445914</v>
      </c>
    </row>
    <row r="122" spans="1:22" x14ac:dyDescent="0.25">
      <c r="A122" s="5"/>
      <c r="B122" s="5" t="str">
        <f t="shared" si="7"/>
        <v>Mod-Nom</v>
      </c>
      <c r="C122" s="5" t="s">
        <v>38</v>
      </c>
      <c r="D122" s="5" t="str">
        <f t="shared" si="6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8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Calculate_cap_emi_sens!$L$14:$L$21&amp;"|"&amp;Calculate_cap_emi_sens!$I$14:$I$21,
        Calculate_cap_emi_sens!$AI$14:$AI$21, "Not found", 0), LOOKUP(K122,Manufacture!$C$24:$D$24,Manufacture!$C$26:$D$26) + _xlfn.XLOOKUP(J122,Manufacture!$C$18:$N$18,Manufacture!$C$20:$N$20) + _xlfn.XLOOKUP(B122&amp;"|"&amp;E122,
        Calculate_cap_emi_sens!$L$14:$L$21&amp;"|"&amp;Calculate_cap_emi_sens!$I$14:$I$21,
        Calculate_cap_emi_sens!$AI$14:$AI$21, "Not found", 0))</f>
        <v>4511.8828610307073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639.5454545454545</v>
      </c>
      <c r="O122" s="5" cm="1">
        <f t="array" ref="O122">_xlfn.XLOOKUP(B122&amp;"|"&amp;E122,
        Calculate_cap_emi_sens!$L$14:$L$21&amp;"|"&amp;Calculate_cap_emi_sens!$I$14:$I$21,
        Calculate_cap_emi_sens!$AI$14:$AI$21, "Not found", 0)</f>
        <v>1949.3352888381944</v>
      </c>
      <c r="P122" s="8">
        <f t="shared" si="12"/>
        <v>4511.8828610307073</v>
      </c>
      <c r="Q122" s="8" cm="1">
        <f t="array" ref="Q122">_xlfn.SWITCH(K122,200,_xlfn.XLOOKUP(J122,Distribution!$C$18:$N$18,Distribution!$C$20:$N$20) + _xlfn.XLOOKUP(B122&amp;"|"&amp;E122,
        Calculate_cap_emi_sens!$L$14:$L$21&amp;"|"&amp;Calculate_cap_emi_sens!$I$14:$I$21,
        Calculate_cap_emi_sens!$AP$14:$AP$21, "Not found", 0), LOOKUP(K122,Distribution!$C$24:$D$24,Distribution!$C$26:$D$26) + _xlfn.XLOOKUP(J122,Distribution!$C$18:$N$18,Distribution!$C$20:$N$20) + _xlfn.XLOOKUP(B122&amp;"|"&amp;E122,
        Calculate_cap_emi_sens!$L$14:$L$21&amp;"|"&amp;Calculate_cap_emi_sens!$I$14:$I$21,
        Calculate_cap_emi_sens!$AP$14:$AP$21, "Not found", 0))</f>
        <v>149.1929852226377</v>
      </c>
      <c r="R122" s="8" cm="1">
        <f t="array" ref="R122">_xlfn.SWITCH(K122,200,_xlfn.XLOOKUP(J122,Installation!$C$18:$N$18,Installation!$C$20:$N$20) + _xlfn.XLOOKUP(B122&amp;"|"&amp;E122,
        Calculate_cap_emi_sens!$L$14:$L$21&amp;"|"&amp;Calculate_cap_emi_sens!$I$14:$I$21,
        Calculate_cap_emi_sens!$AW$14:$AW$21, "Not found", 0), LOOKUP(K122,Installation!$C$24:$D$24,Installation!$C$26:$D$26) + _xlfn.XLOOKUP(J122,Installation!$C$18:$N$18,Installation!$C$20:$N$20) + _xlfn.XLOOKUP(B122&amp;"|"&amp;E122,
        Calculate_cap_emi_sens!$L$14:$L$21&amp;"|"&amp;Calculate_cap_emi_sens!$I$14:$I$21,
        Calculate_cap_emi_sens!$AW$14:$AW$21, "Not found", 0))</f>
        <v>190.53636898395726</v>
      </c>
      <c r="S122" s="8" cm="1">
        <f t="array" ref="S122">_xlfn.SWITCH(K122,200,_xlfn.XLOOKUP(J122,EOL!$C$18:$N$18,EOL!$C$20:$N$20) + _xlfn.XLOOKUP(B122&amp;"|"&amp;E122,
        Calculate_cap_emi_sens!$L$14:$L$21&amp;"|"&amp;Calculate_cap_emi_sens!$I$14:$I$21,
        Calculate_cap_emi_sens!$BD$14:$BD$21, "Not found", 0), LOOKUP(K122,EOL!$C$24:$D$24,EOL!$C$26:$D$26) + _xlfn.XLOOKUP(J122,EOL!$C$18:$N$18,EOL!$C$20:$N$20) + _xlfn.XLOOKUP(B122&amp;"|"&amp;E122,
        Calculate_cap_emi_sens!$L$14:$L$21&amp;"|"&amp;Calculate_cap_emi_sens!$I$14:$I$21,
        Calculate_cap_emi_sens!$BD$14:$BD$21, "Not found", 0))</f>
        <v>838.49861229946521</v>
      </c>
      <c r="T122" s="8" cm="1">
        <f t="array" ref="T122">_xlfn.SWITCH(K122,200,_xlfn.XLOOKUP(J122,Other!$C$18:$N$18,Other!$C$20:$N$20) + _xlfn.XLOOKUP(B122&amp;"|"&amp;E122,
        Calculate_cap_emi_sens!$L$14:$L$21&amp;"|"&amp;Calculate_cap_emi_sens!$I$14:$I$21,
        Calculate_cap_emi_sens!$BK$14:$BK$21, "Not found", 0), LOOKUP(K122,Other!$C$24:$D$24,Other!$C$26:$D$26) + _xlfn.XLOOKUP(J122,Other!$C$18:$N$18,Other!$C$20:$N$20) + _xlfn.XLOOKUP(B122&amp;"|"&amp;E122,
        Calculate_cap_emi_sens!$L$14:$L$21&amp;"|"&amp;Calculate_cap_emi_sens!$I$14:$I$21,
        Calculate_cap_emi_sens!$BK$14:$BK$21, "Not found", 0))</f>
        <v>2875.8598235294116</v>
      </c>
      <c r="U122" s="8" cm="1">
        <f t="array" ref="U122">_xlfn.SWITCH(K122,200,_xlfn.XLOOKUP(J122,EOL_R!$C$18:$N$18,EOL_R!$C$20:$N$20) + _xlfn.XLOOKUP(B122&amp;"|"&amp;E122,
        Calculate_cap_emi_sens!$L$14:$L$21&amp;"|"&amp;Calculate_cap_emi_sens!$I$14:$I$21,
        Calculate_cap_emi_sens!$BD$14:$BD$21, "Not found", 0), LOOKUP(K122,EOL_R!$C$24:$D$24,EOL_R!$C$26:$D$26) + _xlfn.XLOOKUP(J122,EOL_R!$C$18:$N$18,EOL_R!$C$20:$N$20) + _xlfn.XLOOKUP(B122&amp;"|"&amp;E122,
        Calculate_cap_emi_sens!$L$14:$L$21&amp;"|"&amp;Calculate_cap_emi_sens!$I$14:$I$21,
        Calculate_cap_emi_sens!$BD$14:$BD$21, "Not found", 0))</f>
        <v>667.93735058479069</v>
      </c>
      <c r="V122" s="8" cm="1">
        <f t="array" ref="V122">_xlfn.SWITCH(K122,200,_xlfn.XLOOKUP(J122,Other_R!$C$18:$N$18,Other_R!$C$20:$N$20) + _xlfn.XLOOKUP(B122&amp;"|"&amp;E122,
        Calculate_cap_emi_sens!$L$14:$L$21&amp;"|"&amp;Calculate_cap_emi_sens!$I$14:$I$21,
        Calculate_cap_emi_sens!$BK$14:$BK$21, "Not found", 0), LOOKUP(K122,Other_R!$C$24:$D$24,Other_R!$C$26:$D$26) + _xlfn.XLOOKUP(J122,Other_R!$C$18:$N$18,Other_R!$C$20:$N$20) + _xlfn.XLOOKUP(B122&amp;"|"&amp;E122,
        Calculate_cap_emi_sens!$L$14:$L$21&amp;"|"&amp;Calculate_cap_emi_sens!$I$14:$I$21,
        Calculate_cap_emi_sens!$BK$14:$BK$21, "Not found", 0))</f>
        <v>2298.5212897844367</v>
      </c>
    </row>
    <row r="123" spans="1:22" x14ac:dyDescent="0.25">
      <c r="A123" s="5"/>
      <c r="B123" s="5" t="str">
        <f t="shared" si="7"/>
        <v>Mod-Nom</v>
      </c>
      <c r="C123" s="5" t="s">
        <v>38</v>
      </c>
      <c r="D123" s="5" t="str">
        <f t="shared" si="6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8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Calculate_cap_emi_sens!$L$14:$L$21&amp;"|"&amp;Calculate_cap_emi_sens!$I$14:$I$21,
        Calculate_cap_emi_sens!$AI$14:$AI$21, "Not found", 0), LOOKUP(K123,Manufacture!$C$24:$D$24,Manufacture!$C$26:$D$26) + _xlfn.XLOOKUP(J123,Manufacture!$C$18:$N$18,Manufacture!$C$20:$N$20) + _xlfn.XLOOKUP(B123&amp;"|"&amp;E123,
        Calculate_cap_emi_sens!$L$14:$L$21&amp;"|"&amp;Calculate_cap_emi_sens!$I$14:$I$21,
        Calculate_cap_emi_sens!$AI$14:$AI$21, "Not found", 0))</f>
        <v>4659.3596845601196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639.5454545454545</v>
      </c>
      <c r="O123" s="5" cm="1">
        <f t="array" ref="O123">_xlfn.XLOOKUP(B123&amp;"|"&amp;E123,
        Calculate_cap_emi_sens!$L$14:$L$21&amp;"|"&amp;Calculate_cap_emi_sens!$I$14:$I$21,
        Calculate_cap_emi_sens!$AI$14:$AI$21, "Not found", 0)</f>
        <v>1949.3352888381944</v>
      </c>
      <c r="P123" s="8">
        <f t="shared" si="12"/>
        <v>4659.3596845601196</v>
      </c>
      <c r="Q123" s="8" cm="1">
        <f t="array" ref="Q123">_xlfn.SWITCH(K123,200,_xlfn.XLOOKUP(J123,Distribution!$C$18:$N$18,Distribution!$C$20:$N$20) + _xlfn.XLOOKUP(B123&amp;"|"&amp;E123,
        Calculate_cap_emi_sens!$L$14:$L$21&amp;"|"&amp;Calculate_cap_emi_sens!$I$14:$I$21,
        Calculate_cap_emi_sens!$AP$14:$AP$21, "Not found", 0), LOOKUP(K123,Distribution!$C$24:$D$24,Distribution!$C$26:$D$26) + _xlfn.XLOOKUP(J123,Distribution!$C$18:$N$18,Distribution!$C$20:$N$20) + _xlfn.XLOOKUP(B123&amp;"|"&amp;E123,
        Calculate_cap_emi_sens!$L$14:$L$21&amp;"|"&amp;Calculate_cap_emi_sens!$I$14:$I$21,
        Calculate_cap_emi_sens!$AP$14:$AP$21, "Not found", 0))</f>
        <v>152.28140705110826</v>
      </c>
      <c r="R123" s="8" cm="1">
        <f t="array" ref="R123">_xlfn.SWITCH(K123,200,_xlfn.XLOOKUP(J123,Installation!$C$18:$N$18,Installation!$C$20:$N$20) + _xlfn.XLOOKUP(B123&amp;"|"&amp;E123,
        Calculate_cap_emi_sens!$L$14:$L$21&amp;"|"&amp;Calculate_cap_emi_sens!$I$14:$I$21,
        Calculate_cap_emi_sens!$AW$14:$AW$21, "Not found", 0), LOOKUP(K123,Installation!$C$24:$D$24,Installation!$C$26:$D$26) + _xlfn.XLOOKUP(J123,Installation!$C$18:$N$18,Installation!$C$20:$N$20) + _xlfn.XLOOKUP(B123&amp;"|"&amp;E123,
        Calculate_cap_emi_sens!$L$14:$L$21&amp;"|"&amp;Calculate_cap_emi_sens!$I$14:$I$21,
        Calculate_cap_emi_sens!$AW$14:$AW$21, "Not found", 0))</f>
        <v>216.79872192513375</v>
      </c>
      <c r="S123" s="8" cm="1">
        <f t="array" ref="S123">_xlfn.SWITCH(K123,200,_xlfn.XLOOKUP(J123,EOL!$C$18:$N$18,EOL!$C$20:$N$20) + _xlfn.XLOOKUP(B123&amp;"|"&amp;E123,
        Calculate_cap_emi_sens!$L$14:$L$21&amp;"|"&amp;Calculate_cap_emi_sens!$I$14:$I$21,
        Calculate_cap_emi_sens!$BD$14:$BD$21, "Not found", 0), LOOKUP(K123,EOL!$C$24:$D$24,EOL!$C$26:$D$26) + _xlfn.XLOOKUP(J123,EOL!$C$18:$N$18,EOL!$C$20:$N$20) + _xlfn.XLOOKUP(B123&amp;"|"&amp;E123,
        Calculate_cap_emi_sens!$L$14:$L$21&amp;"|"&amp;Calculate_cap_emi_sens!$I$14:$I$21,
        Calculate_cap_emi_sens!$BD$14:$BD$21, "Not found", 0))</f>
        <v>868.2790828877005</v>
      </c>
      <c r="T123" s="8" cm="1">
        <f t="array" ref="T123">_xlfn.SWITCH(K123,200,_xlfn.XLOOKUP(J123,Other!$C$18:$N$18,Other!$C$20:$N$20) + _xlfn.XLOOKUP(B123&amp;"|"&amp;E123,
        Calculate_cap_emi_sens!$L$14:$L$21&amp;"|"&amp;Calculate_cap_emi_sens!$I$14:$I$21,
        Calculate_cap_emi_sens!$BK$14:$BK$21, "Not found", 0), LOOKUP(K123,Other!$C$24:$D$24,Other!$C$26:$D$26) + _xlfn.XLOOKUP(J123,Other!$C$18:$N$18,Other!$C$20:$N$20) + _xlfn.XLOOKUP(B123&amp;"|"&amp;E123,
        Calculate_cap_emi_sens!$L$14:$L$21&amp;"|"&amp;Calculate_cap_emi_sens!$I$14:$I$21,
        Calculate_cap_emi_sens!$BK$14:$BK$21, "Not found", 0))</f>
        <v>2944.9028823529416</v>
      </c>
      <c r="U123" s="8" cm="1">
        <f t="array" ref="U123">_xlfn.SWITCH(K123,200,_xlfn.XLOOKUP(J123,EOL_R!$C$18:$N$18,EOL_R!$C$20:$N$20) + _xlfn.XLOOKUP(B123&amp;"|"&amp;E123,
        Calculate_cap_emi_sens!$L$14:$L$21&amp;"|"&amp;Calculate_cap_emi_sens!$I$14:$I$21,
        Calculate_cap_emi_sens!$BD$14:$BD$21, "Not found", 0), LOOKUP(K123,EOL_R!$C$24:$D$24,EOL_R!$C$26:$D$26) + _xlfn.XLOOKUP(J123,EOL_R!$C$18:$N$18,EOL_R!$C$20:$N$20) + _xlfn.XLOOKUP(B123&amp;"|"&amp;E123,
        Calculate_cap_emi_sens!$L$14:$L$21&amp;"|"&amp;Calculate_cap_emi_sens!$I$14:$I$21,
        Calculate_cap_emi_sens!$BD$14:$BD$21, "Not found", 0))</f>
        <v>686.7329478830834</v>
      </c>
      <c r="V123" s="8" cm="1">
        <f t="array" ref="V123">_xlfn.SWITCH(K123,200,_xlfn.XLOOKUP(J123,Other_R!$C$18:$N$18,Other_R!$C$20:$N$20) + _xlfn.XLOOKUP(B123&amp;"|"&amp;E123,
        Calculate_cap_emi_sens!$L$14:$L$21&amp;"|"&amp;Calculate_cap_emi_sens!$I$14:$I$21,
        Calculate_cap_emi_sens!$BK$14:$BK$21, "Not found", 0), LOOKUP(K123,Other_R!$C$24:$D$24,Other_R!$C$26:$D$26) + _xlfn.XLOOKUP(J123,Other_R!$C$18:$N$18,Other_R!$C$20:$N$20) + _xlfn.XLOOKUP(B123&amp;"|"&amp;E123,
        Calculate_cap_emi_sens!$L$14:$L$21&amp;"|"&amp;Calculate_cap_emi_sens!$I$14:$I$21,
        Calculate_cap_emi_sens!$BK$14:$BK$21, "Not found", 0))</f>
        <v>2330.3812826829553</v>
      </c>
    </row>
    <row r="124" spans="1:22" x14ac:dyDescent="0.25">
      <c r="A124" s="5"/>
      <c r="B124" s="5" t="str">
        <f t="shared" si="7"/>
        <v>Mass-Nom</v>
      </c>
      <c r="C124" s="5" t="s">
        <v>37</v>
      </c>
      <c r="D124" s="5" t="str">
        <f t="shared" si="6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8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Calculate_cap_emi_sens!$L$14:$L$21&amp;"|"&amp;Calculate_cap_emi_sens!$I$14:$I$21,
        Calculate_cap_emi_sens!$AI$14:$AI$21, "Not found", 0), LOOKUP(K124,Manufacture!$C$24:$D$24,Manufacture!$C$26:$D$26) + _xlfn.XLOOKUP(J124,Manufacture!$C$18:$N$18,Manufacture!$C$20:$N$20) + _xlfn.XLOOKUP(B124&amp;"|"&amp;E124,
        Calculate_cap_emi_sens!$L$14:$L$21&amp;"|"&amp;Calculate_cap_emi_sens!$I$14:$I$21,
        Calculate_cap_emi_sens!$AI$14:$AI$21, "Not found", 0))</f>
        <v>3546.0094372897465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Calculate_cap_emi_sens!$L$14:$L$21&amp;"|"&amp;Calculate_cap_emi_sens!$I$14:$I$21,
        Calculate_cap_emi_sens!$AI$14:$AI$21, "Not found", 0)</f>
        <v>1844.2225549368054</v>
      </c>
      <c r="P124" s="8">
        <f t="shared" si="12"/>
        <v>3546.0094372897465</v>
      </c>
      <c r="Q124" s="8" cm="1">
        <f t="array" ref="Q124">_xlfn.SWITCH(K124,200,_xlfn.XLOOKUP(J124,Distribution!$C$18:$N$18,Distribution!$C$20:$N$20) + _xlfn.XLOOKUP(B124&amp;"|"&amp;E124,
        Calculate_cap_emi_sens!$L$14:$L$21&amp;"|"&amp;Calculate_cap_emi_sens!$I$14:$I$21,
        Calculate_cap_emi_sens!$AP$14:$AP$21, "Not found", 0), LOOKUP(K124,Distribution!$C$24:$D$24,Distribution!$C$26:$D$26) + _xlfn.XLOOKUP(J124,Distribution!$C$18:$N$18,Distribution!$C$20:$N$20) + _xlfn.XLOOKUP(B124&amp;"|"&amp;E124,
        Calculate_cap_emi_sens!$L$14:$L$21&amp;"|"&amp;Calculate_cap_emi_sens!$I$14:$I$21,
        Calculate_cap_emi_sens!$AP$14:$AP$21, "Not found", 0))</f>
        <v>127.7893693755</v>
      </c>
      <c r="R124" s="8" cm="1">
        <f t="array" ref="R124">_xlfn.SWITCH(K124,200,_xlfn.XLOOKUP(J124,Installation!$C$18:$N$18,Installation!$C$20:$N$20) + _xlfn.XLOOKUP(B124&amp;"|"&amp;E124,
        Calculate_cap_emi_sens!$L$14:$L$21&amp;"|"&amp;Calculate_cap_emi_sens!$I$14:$I$21,
        Calculate_cap_emi_sens!$AW$14:$AW$21, "Not found", 0), LOOKUP(K124,Installation!$C$24:$D$24,Installation!$C$26:$D$26) + _xlfn.XLOOKUP(J124,Installation!$C$18:$N$18,Installation!$C$20:$N$20) + _xlfn.XLOOKUP(B124&amp;"|"&amp;E124,
        Calculate_cap_emi_sens!$L$14:$L$21&amp;"|"&amp;Calculate_cap_emi_sens!$I$14:$I$21,
        Calculate_cap_emi_sens!$AW$14:$AW$21, "Not found", 0))</f>
        <v>123.41329411764707</v>
      </c>
      <c r="S124" s="8" cm="1">
        <f t="array" ref="S124">_xlfn.SWITCH(K124,200,_xlfn.XLOOKUP(J124,EOL!$C$18:$N$18,EOL!$C$20:$N$20) + _xlfn.XLOOKUP(B124&amp;"|"&amp;E124,
        Calculate_cap_emi_sens!$L$14:$L$21&amp;"|"&amp;Calculate_cap_emi_sens!$I$14:$I$21,
        Calculate_cap_emi_sens!$BD$14:$BD$21, "Not found", 0), LOOKUP(K124,EOL!$C$24:$D$24,EOL!$C$26:$D$26) + _xlfn.XLOOKUP(J124,EOL!$C$18:$N$18,EOL!$C$20:$N$20) + _xlfn.XLOOKUP(B124&amp;"|"&amp;E124,
        Calculate_cap_emi_sens!$L$14:$L$21&amp;"|"&amp;Calculate_cap_emi_sens!$I$14:$I$21,
        Calculate_cap_emi_sens!$BD$14:$BD$21, "Not found", 0))</f>
        <v>552.2085882352942</v>
      </c>
      <c r="T124" s="8" cm="1">
        <f t="array" ref="T124">_xlfn.SWITCH(K124,200,_xlfn.XLOOKUP(J124,Other!$C$18:$N$18,Other!$C$20:$N$20) + _xlfn.XLOOKUP(B124&amp;"|"&amp;E124,
        Calculate_cap_emi_sens!$L$14:$L$21&amp;"|"&amp;Calculate_cap_emi_sens!$I$14:$I$21,
        Calculate_cap_emi_sens!$BK$14:$BK$21, "Not found", 0), LOOKUP(K124,Other!$C$24:$D$24,Other!$C$26:$D$26) + _xlfn.XLOOKUP(J124,Other!$C$18:$N$18,Other!$C$20:$N$20) + _xlfn.XLOOKUP(B124&amp;"|"&amp;E124,
        Calculate_cap_emi_sens!$L$14:$L$21&amp;"|"&amp;Calculate_cap_emi_sens!$I$14:$I$21,
        Calculate_cap_emi_sens!$BK$14:$BK$21, "Not found", 0))</f>
        <v>3028.2327352941174</v>
      </c>
      <c r="U124" s="8" cm="1">
        <f t="array" ref="U124">_xlfn.SWITCH(K124,200,_xlfn.XLOOKUP(J124,EOL_R!$C$18:$N$18,EOL_R!$C$20:$N$20) + _xlfn.XLOOKUP(B124&amp;"|"&amp;E124,
        Calculate_cap_emi_sens!$L$14:$L$21&amp;"|"&amp;Calculate_cap_emi_sens!$I$14:$I$21,
        Calculate_cap_emi_sens!$BD$14:$BD$21, "Not found", 0), LOOKUP(K124,EOL_R!$C$24:$D$24,EOL_R!$C$26:$D$26) + _xlfn.XLOOKUP(J124,EOL_R!$C$18:$N$18,EOL_R!$C$20:$N$20) + _xlfn.XLOOKUP(B124&amp;"|"&amp;E124,
        Calculate_cap_emi_sens!$L$14:$L$21&amp;"|"&amp;Calculate_cap_emi_sens!$I$14:$I$21,
        Calculate_cap_emi_sens!$BD$14:$BD$21, "Not found", 0))</f>
        <v>402.14772987409265</v>
      </c>
      <c r="V124" s="8" cm="1">
        <f t="array" ref="V124">_xlfn.SWITCH(K124,200,_xlfn.XLOOKUP(J124,Other_R!$C$18:$N$18,Other_R!$C$20:$N$20) + _xlfn.XLOOKUP(B124&amp;"|"&amp;E124,
        Calculate_cap_emi_sens!$L$14:$L$21&amp;"|"&amp;Calculate_cap_emi_sens!$I$14:$I$21,
        Calculate_cap_emi_sens!$BK$14:$BK$21, "Not found", 0), LOOKUP(K124,Other_R!$C$24:$D$24,Other_R!$C$26:$D$26) + _xlfn.XLOOKUP(J124,Other_R!$C$18:$N$18,Other_R!$C$20:$N$20) + _xlfn.XLOOKUP(B124&amp;"|"&amp;E124,
        Calculate_cap_emi_sens!$L$14:$L$21&amp;"|"&amp;Calculate_cap_emi_sens!$I$14:$I$21,
        Calculate_cap_emi_sens!$BK$14:$BK$21, "Not found", 0))</f>
        <v>2520.2867042445914</v>
      </c>
    </row>
    <row r="125" spans="1:22" x14ac:dyDescent="0.25">
      <c r="A125" s="5"/>
      <c r="B125" s="5" t="str">
        <f t="shared" si="7"/>
        <v>Mass-Nom</v>
      </c>
      <c r="C125" s="5" t="s">
        <v>37</v>
      </c>
      <c r="D125" s="5" t="str">
        <f t="shared" si="6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8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Calculate_cap_emi_sens!$L$14:$L$21&amp;"|"&amp;Calculate_cap_emi_sens!$I$14:$I$21,
        Calculate_cap_emi_sens!$AI$14:$AI$21, "Not found", 0), LOOKUP(K125,Manufacture!$C$24:$D$24,Manufacture!$C$26:$D$26) + _xlfn.XLOOKUP(J125,Manufacture!$C$18:$N$18,Manufacture!$C$20:$N$20) + _xlfn.XLOOKUP(B125&amp;"|"&amp;E125,
        Calculate_cap_emi_sens!$L$14:$L$21&amp;"|"&amp;Calculate_cap_emi_sens!$I$14:$I$21,
        Calculate_cap_emi_sens!$AI$14:$AI$21, "Not found", 0))</f>
        <v>3767.224672583864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Calculate_cap_emi_sens!$L$14:$L$21&amp;"|"&amp;Calculate_cap_emi_sens!$I$14:$I$21,
        Calculate_cap_emi_sens!$AI$14:$AI$21, "Not found", 0)</f>
        <v>1844.2225549368054</v>
      </c>
      <c r="P125" s="8">
        <f t="shared" si="12"/>
        <v>3767.224672583864</v>
      </c>
      <c r="Q125" s="8" cm="1">
        <f t="array" ref="Q125">_xlfn.SWITCH(K125,200,_xlfn.XLOOKUP(J125,Distribution!$C$18:$N$18,Distribution!$C$20:$N$20) + _xlfn.XLOOKUP(B125&amp;"|"&amp;E125,
        Calculate_cap_emi_sens!$L$14:$L$21&amp;"|"&amp;Calculate_cap_emi_sens!$I$14:$I$21,
        Calculate_cap_emi_sens!$AP$14:$AP$21, "Not found", 0), LOOKUP(K125,Distribution!$C$24:$D$24,Distribution!$C$26:$D$26) + _xlfn.XLOOKUP(J125,Distribution!$C$18:$N$18,Distribution!$C$20:$N$20) + _xlfn.XLOOKUP(B125&amp;"|"&amp;E125,
        Calculate_cap_emi_sens!$L$14:$L$21&amp;"|"&amp;Calculate_cap_emi_sens!$I$14:$I$21,
        Calculate_cap_emi_sens!$AP$14:$AP$21, "Not found", 0))</f>
        <v>132.42200211820588</v>
      </c>
      <c r="R125" s="8" cm="1">
        <f t="array" ref="R125">_xlfn.SWITCH(K125,200,_xlfn.XLOOKUP(J125,Installation!$C$18:$N$18,Installation!$C$20:$N$20) + _xlfn.XLOOKUP(B125&amp;"|"&amp;E125,
        Calculate_cap_emi_sens!$L$14:$L$21&amp;"|"&amp;Calculate_cap_emi_sens!$I$14:$I$21,
        Calculate_cap_emi_sens!$AW$14:$AW$21, "Not found", 0), LOOKUP(K125,Installation!$C$24:$D$24,Installation!$C$26:$D$26) + _xlfn.XLOOKUP(J125,Installation!$C$18:$N$18,Installation!$C$20:$N$20) + _xlfn.XLOOKUP(B125&amp;"|"&amp;E125,
        Calculate_cap_emi_sens!$L$14:$L$21&amp;"|"&amp;Calculate_cap_emi_sens!$I$14:$I$21,
        Calculate_cap_emi_sens!$AW$14:$AW$21, "Not found", 0))</f>
        <v>162.80682352941179</v>
      </c>
      <c r="S125" s="8" cm="1">
        <f t="array" ref="S125">_xlfn.SWITCH(K125,200,_xlfn.XLOOKUP(J125,EOL!$C$18:$N$18,EOL!$C$20:$N$20) + _xlfn.XLOOKUP(B125&amp;"|"&amp;E125,
        Calculate_cap_emi_sens!$L$14:$L$21&amp;"|"&amp;Calculate_cap_emi_sens!$I$14:$I$21,
        Calculate_cap_emi_sens!$BD$14:$BD$21, "Not found", 0), LOOKUP(K125,EOL!$C$24:$D$24,EOL!$C$26:$D$26) + _xlfn.XLOOKUP(J125,EOL!$C$18:$N$18,EOL!$C$20:$N$20) + _xlfn.XLOOKUP(B125&amp;"|"&amp;E125,
        Calculate_cap_emi_sens!$L$14:$L$21&amp;"|"&amp;Calculate_cap_emi_sens!$I$14:$I$21,
        Calculate_cap_emi_sens!$BD$14:$BD$21, "Not found", 0))</f>
        <v>596.87929411764708</v>
      </c>
      <c r="T125" s="8" cm="1">
        <f t="array" ref="T125">_xlfn.SWITCH(K125,200,_xlfn.XLOOKUP(J125,Other!$C$18:$N$18,Other!$C$20:$N$20) + _xlfn.XLOOKUP(B125&amp;"|"&amp;E125,
        Calculate_cap_emi_sens!$L$14:$L$21&amp;"|"&amp;Calculate_cap_emi_sens!$I$14:$I$21,
        Calculate_cap_emi_sens!$BK$14:$BK$21, "Not found", 0), LOOKUP(K125,Other!$C$24:$D$24,Other!$C$26:$D$26) + _xlfn.XLOOKUP(J125,Other!$C$18:$N$18,Other!$C$20:$N$20) + _xlfn.XLOOKUP(B125&amp;"|"&amp;E125,
        Calculate_cap_emi_sens!$L$14:$L$21&amp;"|"&amp;Calculate_cap_emi_sens!$I$14:$I$21,
        Calculate_cap_emi_sens!$BK$14:$BK$21, "Not found", 0))</f>
        <v>3131.7973235294116</v>
      </c>
      <c r="U125" s="8" cm="1">
        <f t="array" ref="U125">_xlfn.SWITCH(K125,200,_xlfn.XLOOKUP(J125,EOL_R!$C$18:$N$18,EOL_R!$C$20:$N$20) + _xlfn.XLOOKUP(B125&amp;"|"&amp;E125,
        Calculate_cap_emi_sens!$L$14:$L$21&amp;"|"&amp;Calculate_cap_emi_sens!$I$14:$I$21,
        Calculate_cap_emi_sens!$BD$14:$BD$21, "Not found", 0), LOOKUP(K125,EOL_R!$C$24:$D$24,EOL_R!$C$26:$D$26) + _xlfn.XLOOKUP(J125,EOL_R!$C$18:$N$18,EOL_R!$C$20:$N$20) + _xlfn.XLOOKUP(B125&amp;"|"&amp;E125,
        Calculate_cap_emi_sens!$L$14:$L$21&amp;"|"&amp;Calculate_cap_emi_sens!$I$14:$I$21,
        Calculate_cap_emi_sens!$BD$14:$BD$21, "Not found", 0))</f>
        <v>426.31803240297245</v>
      </c>
      <c r="V125" s="8" cm="1">
        <f t="array" ref="V125">_xlfn.SWITCH(K125,200,_xlfn.XLOOKUP(J125,Other_R!$C$18:$N$18,Other_R!$C$20:$N$20) + _xlfn.XLOOKUP(B125&amp;"|"&amp;E125,
        Calculate_cap_emi_sens!$L$14:$L$21&amp;"|"&amp;Calculate_cap_emi_sens!$I$14:$I$21,
        Calculate_cap_emi_sens!$BK$14:$BK$21, "Not found", 0), LOOKUP(K125,Other_R!$C$24:$D$24,Other_R!$C$26:$D$26) + _xlfn.XLOOKUP(J125,Other_R!$C$18:$N$18,Other_R!$C$20:$N$20) + _xlfn.XLOOKUP(B125&amp;"|"&amp;E125,
        Calculate_cap_emi_sens!$L$14:$L$21&amp;"|"&amp;Calculate_cap_emi_sens!$I$14:$I$21,
        Calculate_cap_emi_sens!$BK$14:$BK$21, "Not found", 0))</f>
        <v>2554.4587897844367</v>
      </c>
    </row>
    <row r="126" spans="1:22" x14ac:dyDescent="0.25">
      <c r="A126" s="5"/>
      <c r="B126" s="5" t="str">
        <f t="shared" si="7"/>
        <v>Mass-Nom</v>
      </c>
      <c r="C126" s="5" t="s">
        <v>37</v>
      </c>
      <c r="D126" s="5" t="str">
        <f t="shared" si="6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8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Calculate_cap_emi_sens!$L$14:$L$21&amp;"|"&amp;Calculate_cap_emi_sens!$I$14:$I$21,
        Calculate_cap_emi_sens!$AI$14:$AI$21, "Not found", 0), LOOKUP(K126,Manufacture!$C$24:$D$24,Manufacture!$C$26:$D$26) + _xlfn.XLOOKUP(J126,Manufacture!$C$18:$N$18,Manufacture!$C$20:$N$20) + _xlfn.XLOOKUP(B126&amp;"|"&amp;E126,
        Calculate_cap_emi_sens!$L$14:$L$21&amp;"|"&amp;Calculate_cap_emi_sens!$I$14:$I$21,
        Calculate_cap_emi_sens!$AI$14:$AI$21, "Not found", 0))</f>
        <v>3914.7014961132759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Calculate_cap_emi_sens!$L$14:$L$21&amp;"|"&amp;Calculate_cap_emi_sens!$I$14:$I$21,
        Calculate_cap_emi_sens!$AI$14:$AI$21, "Not found", 0)</f>
        <v>1844.2225549368054</v>
      </c>
      <c r="P126" s="8">
        <f t="shared" si="12"/>
        <v>3914.7014961132759</v>
      </c>
      <c r="Q126" s="8" cm="1">
        <f t="array" ref="Q126">_xlfn.SWITCH(K126,200,_xlfn.XLOOKUP(J126,Distribution!$C$18:$N$18,Distribution!$C$20:$N$20) + _xlfn.XLOOKUP(B126&amp;"|"&amp;E126,
        Calculate_cap_emi_sens!$L$14:$L$21&amp;"|"&amp;Calculate_cap_emi_sens!$I$14:$I$21,
        Calculate_cap_emi_sens!$AP$14:$AP$21, "Not found", 0), LOOKUP(K126,Distribution!$C$24:$D$24,Distribution!$C$26:$D$26) + _xlfn.XLOOKUP(J126,Distribution!$C$18:$N$18,Distribution!$C$20:$N$20) + _xlfn.XLOOKUP(B126&amp;"|"&amp;E126,
        Calculate_cap_emi_sens!$L$14:$L$21&amp;"|"&amp;Calculate_cap_emi_sens!$I$14:$I$21,
        Calculate_cap_emi_sens!$AP$14:$AP$21, "Not found", 0))</f>
        <v>135.51042394667644</v>
      </c>
      <c r="R126" s="8" cm="1">
        <f t="array" ref="R126">_xlfn.SWITCH(K126,200,_xlfn.XLOOKUP(J126,Installation!$C$18:$N$18,Installation!$C$20:$N$20) + _xlfn.XLOOKUP(B126&amp;"|"&amp;E126,
        Calculate_cap_emi_sens!$L$14:$L$21&amp;"|"&amp;Calculate_cap_emi_sens!$I$14:$I$21,
        Calculate_cap_emi_sens!$AW$14:$AW$21, "Not found", 0), LOOKUP(K126,Installation!$C$24:$D$24,Installation!$C$26:$D$26) + _xlfn.XLOOKUP(J126,Installation!$C$18:$N$18,Installation!$C$20:$N$20) + _xlfn.XLOOKUP(B126&amp;"|"&amp;E126,
        Calculate_cap_emi_sens!$L$14:$L$21&amp;"|"&amp;Calculate_cap_emi_sens!$I$14:$I$21,
        Calculate_cap_emi_sens!$AW$14:$AW$21, "Not found", 0))</f>
        <v>189.06917647058827</v>
      </c>
      <c r="S126" s="8" cm="1">
        <f t="array" ref="S126">_xlfn.SWITCH(K126,200,_xlfn.XLOOKUP(J126,EOL!$C$18:$N$18,EOL!$C$20:$N$20) + _xlfn.XLOOKUP(B126&amp;"|"&amp;E126,
        Calculate_cap_emi_sens!$L$14:$L$21&amp;"|"&amp;Calculate_cap_emi_sens!$I$14:$I$21,
        Calculate_cap_emi_sens!$BD$14:$BD$21, "Not found", 0), LOOKUP(K126,EOL!$C$24:$D$24,EOL!$C$26:$D$26) + _xlfn.XLOOKUP(J126,EOL!$C$18:$N$18,EOL!$C$20:$N$20) + _xlfn.XLOOKUP(B126&amp;"|"&amp;E126,
        Calculate_cap_emi_sens!$L$14:$L$21&amp;"|"&amp;Calculate_cap_emi_sens!$I$14:$I$21,
        Calculate_cap_emi_sens!$BD$14:$BD$21, "Not found", 0))</f>
        <v>626.65976470588225</v>
      </c>
      <c r="T126" s="8" cm="1">
        <f t="array" ref="T126">_xlfn.SWITCH(K126,200,_xlfn.XLOOKUP(J126,Other!$C$18:$N$18,Other!$C$20:$N$20) + _xlfn.XLOOKUP(B126&amp;"|"&amp;E126,
        Calculate_cap_emi_sens!$L$14:$L$21&amp;"|"&amp;Calculate_cap_emi_sens!$I$14:$I$21,
        Calculate_cap_emi_sens!$BK$14:$BK$21, "Not found", 0), LOOKUP(K126,Other!$C$24:$D$24,Other!$C$26:$D$26) + _xlfn.XLOOKUP(J126,Other!$C$18:$N$18,Other!$C$20:$N$20) + _xlfn.XLOOKUP(B126&amp;"|"&amp;E126,
        Calculate_cap_emi_sens!$L$14:$L$21&amp;"|"&amp;Calculate_cap_emi_sens!$I$14:$I$21,
        Calculate_cap_emi_sens!$BK$14:$BK$21, "Not found", 0))</f>
        <v>3200.8403823529416</v>
      </c>
      <c r="U126" s="8" cm="1">
        <f t="array" ref="U126">_xlfn.SWITCH(K126,200,_xlfn.XLOOKUP(J126,EOL_R!$C$18:$N$18,EOL_R!$C$20:$N$20) + _xlfn.XLOOKUP(B126&amp;"|"&amp;E126,
        Calculate_cap_emi_sens!$L$14:$L$21&amp;"|"&amp;Calculate_cap_emi_sens!$I$14:$I$21,
        Calculate_cap_emi_sens!$BD$14:$BD$21, "Not found", 0), LOOKUP(K126,EOL_R!$C$24:$D$24,EOL_R!$C$26:$D$26) + _xlfn.XLOOKUP(J126,EOL_R!$C$18:$N$18,EOL_R!$C$20:$N$20) + _xlfn.XLOOKUP(B126&amp;"|"&amp;E126,
        Calculate_cap_emi_sens!$L$14:$L$21&amp;"|"&amp;Calculate_cap_emi_sens!$I$14:$I$21,
        Calculate_cap_emi_sens!$BD$14:$BD$21, "Not found", 0))</f>
        <v>445.11362970126527</v>
      </c>
      <c r="V126" s="8" cm="1">
        <f t="array" ref="V126">_xlfn.SWITCH(K126,200,_xlfn.XLOOKUP(J126,Other_R!$C$18:$N$18,Other_R!$C$20:$N$20) + _xlfn.XLOOKUP(B126&amp;"|"&amp;E126,
        Calculate_cap_emi_sens!$L$14:$L$21&amp;"|"&amp;Calculate_cap_emi_sens!$I$14:$I$21,
        Calculate_cap_emi_sens!$BK$14:$BK$21, "Not found", 0), LOOKUP(K126,Other_R!$C$24:$D$24,Other_R!$C$26:$D$26) + _xlfn.XLOOKUP(J126,Other_R!$C$18:$N$18,Other_R!$C$20:$N$20) + _xlfn.XLOOKUP(B126&amp;"|"&amp;E126,
        Calculate_cap_emi_sens!$L$14:$L$21&amp;"|"&amp;Calculate_cap_emi_sens!$I$14:$I$21,
        Calculate_cap_emi_sens!$BK$14:$BK$21, "Not found", 0))</f>
        <v>2586.3187826829553</v>
      </c>
    </row>
    <row r="127" spans="1:22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8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Calculate_cap_emi_sens!$L$14:$L$21&amp;"|"&amp;Calculate_cap_emi_sens!$I$14:$I$21,
        Calculate_cap_emi_sens!$AI$14:$AI$21, "Not found", 0), LOOKUP(K127,Manufacture!$C$24:$D$24,Manufacture!$C$26:$D$26) + _xlfn.XLOOKUP(J127,Manufacture!$C$18:$N$18,Manufacture!$C$20:$N$20) + _xlfn.XLOOKUP(B127&amp;"|"&amp;E127,
        Calculate_cap_emi_sens!$L$14:$L$21&amp;"|"&amp;Calculate_cap_emi_sens!$I$14:$I$21,
        Calculate_cap_emi_sens!$AI$14:$AI$21, "Not found", 0))</f>
        <v>3576.2694265945593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325.21363636363634</v>
      </c>
      <c r="O127" s="5" cm="1">
        <f t="array" ref="O127">_xlfn.XLOOKUP(B127&amp;"|"&amp;E127,
        Calculate_cap_emi_sens!$L$14:$L$21&amp;"|"&amp;Calculate_cap_emi_sens!$I$14:$I$21,
        Calculate_cap_emi_sens!$AI$14:$AI$21, "Not found", 0)</f>
        <v>1844.2225549368054</v>
      </c>
      <c r="P127" s="8">
        <f t="shared" si="12"/>
        <v>3576.2694265945593</v>
      </c>
      <c r="Q127" s="8" cm="1">
        <f t="array" ref="Q127">_xlfn.SWITCH(K127,200,_xlfn.XLOOKUP(J127,Distribution!$C$18:$N$18,Distribution!$C$20:$N$20) + _xlfn.XLOOKUP(B127&amp;"|"&amp;E127,
        Calculate_cap_emi_sens!$L$14:$L$21&amp;"|"&amp;Calculate_cap_emi_sens!$I$14:$I$21,
        Calculate_cap_emi_sens!$AP$14:$AP$21, "Not found", 0), LOOKUP(K127,Distribution!$C$24:$D$24,Distribution!$C$26:$D$26) + _xlfn.XLOOKUP(J127,Distribution!$C$18:$N$18,Distribution!$C$20:$N$20) + _xlfn.XLOOKUP(B127&amp;"|"&amp;E127,
        Calculate_cap_emi_sens!$L$14:$L$21&amp;"|"&amp;Calculate_cap_emi_sens!$I$14:$I$21,
        Calculate_cap_emi_sens!$AP$14:$AP$21, "Not found", 0))</f>
        <v>129.165486900377</v>
      </c>
      <c r="R127" s="8" cm="1">
        <f t="array" ref="R127">_xlfn.SWITCH(K127,200,_xlfn.XLOOKUP(J127,Installation!$C$18:$N$18,Installation!$C$20:$N$20) + _xlfn.XLOOKUP(B127&amp;"|"&amp;E127,
        Calculate_cap_emi_sens!$L$14:$L$21&amp;"|"&amp;Calculate_cap_emi_sens!$I$14:$I$21,
        Calculate_cap_emi_sens!$AW$14:$AW$21, "Not found", 0), LOOKUP(K127,Installation!$C$24:$D$24,Installation!$C$26:$D$26) + _xlfn.XLOOKUP(J127,Installation!$C$18:$N$18,Installation!$C$20:$N$20) + _xlfn.XLOOKUP(B127&amp;"|"&amp;E127,
        Calculate_cap_emi_sens!$L$14:$L$21&amp;"|"&amp;Calculate_cap_emi_sens!$I$14:$I$21,
        Calculate_cap_emi_sens!$AW$14:$AW$21, "Not found", 0))</f>
        <v>82.34313368983959</v>
      </c>
      <c r="S127" s="8" cm="1">
        <f t="array" ref="S127">_xlfn.SWITCH(K127,200,_xlfn.XLOOKUP(J127,EOL!$C$18:$N$18,EOL!$C$20:$N$20) + _xlfn.XLOOKUP(B127&amp;"|"&amp;E127,
        Calculate_cap_emi_sens!$L$14:$L$21&amp;"|"&amp;Calculate_cap_emi_sens!$I$14:$I$21,
        Calculate_cap_emi_sens!$BD$14:$BD$21, "Not found", 0), LOOKUP(K127,EOL!$C$24:$D$24,EOL!$C$26:$D$26) + _xlfn.XLOOKUP(J127,EOL!$C$18:$N$18,EOL!$C$20:$N$20) + _xlfn.XLOOKUP(B127&amp;"|"&amp;E127,
        Calculate_cap_emi_sens!$L$14:$L$21&amp;"|"&amp;Calculate_cap_emi_sens!$I$14:$I$21,
        Calculate_cap_emi_sens!$BD$14:$BD$21, "Not found", 0))</f>
        <v>623.42037433155087</v>
      </c>
      <c r="T127" s="8" cm="1">
        <f t="array" ref="T127">_xlfn.SWITCH(K127,200,_xlfn.XLOOKUP(J127,Other!$C$18:$N$18,Other!$C$20:$N$20) + _xlfn.XLOOKUP(B127&amp;"|"&amp;E127,
        Calculate_cap_emi_sens!$L$14:$L$21&amp;"|"&amp;Calculate_cap_emi_sens!$I$14:$I$21,
        Calculate_cap_emi_sens!$BK$14:$BK$21, "Not found", 0), LOOKUP(K127,Other!$C$24:$D$24,Other!$C$26:$D$26) + _xlfn.XLOOKUP(J127,Other!$C$18:$N$18,Other!$C$20:$N$20) + _xlfn.XLOOKUP(B127&amp;"|"&amp;E127,
        Calculate_cap_emi_sens!$L$14:$L$21&amp;"|"&amp;Calculate_cap_emi_sens!$I$14:$I$21,
        Calculate_cap_emi_sens!$BK$14:$BK$21, "Not found", 0))</f>
        <v>2890.146617647059</v>
      </c>
      <c r="U127" s="8" cm="1">
        <f t="array" ref="U127">_xlfn.SWITCH(K127,200,_xlfn.XLOOKUP(J127,EOL_R!$C$18:$N$18,EOL_R!$C$20:$N$20) + _xlfn.XLOOKUP(B127&amp;"|"&amp;E127,
        Calculate_cap_emi_sens!$L$14:$L$21&amp;"|"&amp;Calculate_cap_emi_sens!$I$14:$I$21,
        Calculate_cap_emi_sens!$BD$14:$BD$21, "Not found", 0), LOOKUP(K127,EOL_R!$C$24:$D$24,EOL_R!$C$26:$D$26) + _xlfn.XLOOKUP(J127,EOL_R!$C$18:$N$18,EOL_R!$C$20:$N$20) + _xlfn.XLOOKUP(B127&amp;"|"&amp;E127,
        Calculate_cap_emi_sens!$L$14:$L$21&amp;"|"&amp;Calculate_cap_emi_sens!$I$14:$I$21,
        Calculate_cap_emi_sens!$BD$14:$BD$21, "Not found", 0))</f>
        <v>515.2455591762772</v>
      </c>
      <c r="V127" s="8" cm="1">
        <f t="array" ref="V127">_xlfn.SWITCH(K127,200,_xlfn.XLOOKUP(J127,Other_R!$C$18:$N$18,Other_R!$C$20:$N$20) + _xlfn.XLOOKUP(B127&amp;"|"&amp;E127,
        Calculate_cap_emi_sens!$L$14:$L$21&amp;"|"&amp;Calculate_cap_emi_sens!$I$14:$I$21,
        Calculate_cap_emi_sens!$BK$14:$BK$21, "Not found", 0), LOOKUP(K127,Other_R!$C$24:$D$24,Other_R!$C$26:$D$26) + _xlfn.XLOOKUP(J127,Other_R!$C$18:$N$18,Other_R!$C$20:$N$20) + _xlfn.XLOOKUP(B127&amp;"|"&amp;E127,
        Calculate_cap_emi_sens!$L$14:$L$21&amp;"|"&amp;Calculate_cap_emi_sens!$I$14:$I$21,
        Calculate_cap_emi_sens!$BK$14:$BK$21, "Not found", 0))</f>
        <v>2523.574411637238</v>
      </c>
    </row>
    <row r="128" spans="1:22" x14ac:dyDescent="0.25">
      <c r="A128" s="5"/>
      <c r="B128" s="5" t="str">
        <f t="shared" ref="B128:B130" si="13">CONCATENATE(C128, "-", "Nom")</f>
        <v>Mass-Nom</v>
      </c>
      <c r="C128" s="5" t="s">
        <v>37</v>
      </c>
      <c r="D128" s="5" t="str">
        <f t="shared" ref="D128:D130" si="14">_xlfn.TEXTAFTER(B128, "-", 1)</f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8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Calculate_cap_emi_sens!$L$14:$L$21&amp;"|"&amp;Calculate_cap_emi_sens!$I$14:$I$21,
        Calculate_cap_emi_sens!$AI$14:$AI$21, "Not found", 0), LOOKUP(K128,Manufacture!$C$24:$D$24,Manufacture!$C$26:$D$26) + _xlfn.XLOOKUP(J128,Manufacture!$C$18:$N$18,Manufacture!$C$20:$N$20) + _xlfn.XLOOKUP(B128&amp;"|"&amp;E128,
        Calculate_cap_emi_sens!$L$14:$L$21&amp;"|"&amp;Calculate_cap_emi_sens!$I$14:$I$21,
        Calculate_cap_emi_sens!$AI$14:$AI$21, "Not found", 0))</f>
        <v>3650.0078383592654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325.21363636363634</v>
      </c>
      <c r="O128" s="5" cm="1">
        <f t="array" ref="O128">_xlfn.XLOOKUP(B128&amp;"|"&amp;E128,
        Calculate_cap_emi_sens!$L$14:$L$21&amp;"|"&amp;Calculate_cap_emi_sens!$I$14:$I$21,
        Calculate_cap_emi_sens!$AI$14:$AI$21, "Not found", 0)</f>
        <v>1844.2225549368054</v>
      </c>
      <c r="P128" s="8">
        <f t="shared" si="12"/>
        <v>3650.0078383592654</v>
      </c>
      <c r="Q128" s="8" cm="1">
        <f t="array" ref="Q128">_xlfn.SWITCH(K128,200,_xlfn.XLOOKUP(J128,Distribution!$C$18:$N$18,Distribution!$C$20:$N$20) + _xlfn.XLOOKUP(B128&amp;"|"&amp;E128,
        Calculate_cap_emi_sens!$L$14:$L$21&amp;"|"&amp;Calculate_cap_emi_sens!$I$14:$I$21,
        Calculate_cap_emi_sens!$AP$14:$AP$21, "Not found", 0), LOOKUP(K128,Distribution!$C$24:$D$24,Distribution!$C$26:$D$26) + _xlfn.XLOOKUP(J128,Distribution!$C$18:$N$18,Distribution!$C$20:$N$20) + _xlfn.XLOOKUP(B128&amp;"|"&amp;E128,
        Calculate_cap_emi_sens!$L$14:$L$21&amp;"|"&amp;Calculate_cap_emi_sens!$I$14:$I$21,
        Calculate_cap_emi_sens!$AP$14:$AP$21, "Not found", 0))</f>
        <v>130.7096978146123</v>
      </c>
      <c r="R128" s="8" cm="1">
        <f t="array" ref="R128">_xlfn.SWITCH(K128,200,_xlfn.XLOOKUP(J128,Installation!$C$18:$N$18,Installation!$C$20:$N$20) + _xlfn.XLOOKUP(B128&amp;"|"&amp;E128,
        Calculate_cap_emi_sens!$L$14:$L$21&amp;"|"&amp;Calculate_cap_emi_sens!$I$14:$I$21,
        Calculate_cap_emi_sens!$AW$14:$AW$21, "Not found", 0), LOOKUP(K128,Installation!$C$24:$D$24,Installation!$C$26:$D$26) + _xlfn.XLOOKUP(J128,Installation!$C$18:$N$18,Installation!$C$20:$N$20) + _xlfn.XLOOKUP(B128&amp;"|"&amp;E128,
        Calculate_cap_emi_sens!$L$14:$L$21&amp;"|"&amp;Calculate_cap_emi_sens!$I$14:$I$21,
        Calculate_cap_emi_sens!$AW$14:$AW$21, "Not found", 0))</f>
        <v>95.474310160427805</v>
      </c>
      <c r="S128" s="8" cm="1">
        <f t="array" ref="S128">_xlfn.SWITCH(K128,200,_xlfn.XLOOKUP(J128,EOL!$C$18:$N$18,EOL!$C$20:$N$20) + _xlfn.XLOOKUP(B128&amp;"|"&amp;E128,
        Calculate_cap_emi_sens!$L$14:$L$21&amp;"|"&amp;Calculate_cap_emi_sens!$I$14:$I$21,
        Calculate_cap_emi_sens!$BD$14:$BD$21, "Not found", 0), LOOKUP(K128,EOL!$C$24:$D$24,EOL!$C$26:$D$26) + _xlfn.XLOOKUP(J128,EOL!$C$18:$N$18,EOL!$C$20:$N$20) + _xlfn.XLOOKUP(B128&amp;"|"&amp;E128,
        Calculate_cap_emi_sens!$L$14:$L$21&amp;"|"&amp;Calculate_cap_emi_sens!$I$14:$I$21,
        Calculate_cap_emi_sens!$BD$14:$BD$21, "Not found", 0))</f>
        <v>638.31060962566835</v>
      </c>
      <c r="T128" s="8" cm="1">
        <f t="array" ref="T128">_xlfn.SWITCH(K128,200,_xlfn.XLOOKUP(J128,Other!$C$18:$N$18,Other!$C$20:$N$20) + _xlfn.XLOOKUP(B128&amp;"|"&amp;E128,
        Calculate_cap_emi_sens!$L$14:$L$21&amp;"|"&amp;Calculate_cap_emi_sens!$I$14:$I$21,
        Calculate_cap_emi_sens!$BK$14:$BK$21, "Not found", 0), LOOKUP(K128,Other!$C$24:$D$24,Other!$C$26:$D$26) + _xlfn.XLOOKUP(J128,Other!$C$18:$N$18,Other!$C$20:$N$20) + _xlfn.XLOOKUP(B128&amp;"|"&amp;E128,
        Calculate_cap_emi_sens!$L$14:$L$21&amp;"|"&amp;Calculate_cap_emi_sens!$I$14:$I$21,
        Calculate_cap_emi_sens!$BK$14:$BK$21, "Not found", 0))</f>
        <v>2924.6681470588237</v>
      </c>
      <c r="U128" s="8" cm="1">
        <f t="array" ref="U128">_xlfn.SWITCH(K128,200,_xlfn.XLOOKUP(J128,EOL_R!$C$18:$N$18,EOL_R!$C$20:$N$20) + _xlfn.XLOOKUP(B128&amp;"|"&amp;E128,
        Calculate_cap_emi_sens!$L$14:$L$21&amp;"|"&amp;Calculate_cap_emi_sens!$I$14:$I$21,
        Calculate_cap_emi_sens!$BD$14:$BD$21, "Not found", 0), LOOKUP(K128,EOL_R!$C$24:$D$24,EOL_R!$C$26:$D$26) + _xlfn.XLOOKUP(J128,EOL_R!$C$18:$N$18,EOL_R!$C$20:$N$20) + _xlfn.XLOOKUP(B128&amp;"|"&amp;E128,
        Calculate_cap_emi_sens!$L$14:$L$21&amp;"|"&amp;Calculate_cap_emi_sens!$I$14:$I$21,
        Calculate_cap_emi_sens!$BD$14:$BD$21, "Not found", 0))</f>
        <v>517.14344697214847</v>
      </c>
      <c r="V128" s="8" cm="1">
        <f t="array" ref="V128">_xlfn.SWITCH(K128,200,_xlfn.XLOOKUP(J128,Other_R!$C$18:$N$18,Other_R!$C$20:$N$20) + _xlfn.XLOOKUP(B128&amp;"|"&amp;E128,
        Calculate_cap_emi_sens!$L$14:$L$21&amp;"|"&amp;Calculate_cap_emi_sens!$I$14:$I$21,
        Calculate_cap_emi_sens!$BK$14:$BK$21, "Not found", 0), LOOKUP(K128,Other_R!$C$24:$D$24,Other_R!$C$26:$D$26) + _xlfn.XLOOKUP(J128,Other_R!$C$18:$N$18,Other_R!$C$20:$N$20) + _xlfn.XLOOKUP(B128&amp;"|"&amp;E128,
        Calculate_cap_emi_sens!$L$14:$L$21&amp;"|"&amp;Calculate_cap_emi_sens!$I$14:$I$21,
        Calculate_cap_emi_sens!$BK$14:$BK$21, "Not found", 0))</f>
        <v>2514.5253554239544</v>
      </c>
    </row>
    <row r="129" spans="1:22" x14ac:dyDescent="0.25">
      <c r="A129" s="5"/>
      <c r="B129" s="5" t="str">
        <f t="shared" si="13"/>
        <v>Mass-Nom</v>
      </c>
      <c r="C129" s="5" t="s">
        <v>37</v>
      </c>
      <c r="D129" s="5" t="str">
        <f t="shared" si="14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8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Calculate_cap_emi_sens!$L$14:$L$21&amp;"|"&amp;Calculate_cap_emi_sens!$I$14:$I$21,
        Calculate_cap_emi_sens!$AI$14:$AI$21, "Not found", 0), LOOKUP(K129,Manufacture!$C$24:$D$24,Manufacture!$C$26:$D$26) + _xlfn.XLOOKUP(J129,Manufacture!$C$18:$N$18,Manufacture!$C$20:$N$20) + _xlfn.XLOOKUP(B129&amp;"|"&amp;E129,
        Calculate_cap_emi_sens!$L$14:$L$21&amp;"|"&amp;Calculate_cap_emi_sens!$I$14:$I$21,
        Calculate_cap_emi_sens!$AI$14:$AI$21, "Not found", 0))</f>
        <v>3871.2230736533829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325.21363636363634</v>
      </c>
      <c r="O129" s="5" cm="1">
        <f t="array" ref="O129">_xlfn.XLOOKUP(B129&amp;"|"&amp;E129,
        Calculate_cap_emi_sens!$L$14:$L$21&amp;"|"&amp;Calculate_cap_emi_sens!$I$14:$I$21,
        Calculate_cap_emi_sens!$AI$14:$AI$21, "Not found", 0)</f>
        <v>1844.2225549368054</v>
      </c>
      <c r="P129" s="8">
        <f t="shared" si="12"/>
        <v>3871.2230736533829</v>
      </c>
      <c r="Q129" s="8" cm="1">
        <f t="array" ref="Q129">_xlfn.SWITCH(K129,200,_xlfn.XLOOKUP(J129,Distribution!$C$18:$N$18,Distribution!$C$20:$N$20) + _xlfn.XLOOKUP(B129&amp;"|"&amp;E129,
        Calculate_cap_emi_sens!$L$14:$L$21&amp;"|"&amp;Calculate_cap_emi_sens!$I$14:$I$21,
        Calculate_cap_emi_sens!$AP$14:$AP$21, "Not found", 0), LOOKUP(K129,Distribution!$C$24:$D$24,Distribution!$C$26:$D$26) + _xlfn.XLOOKUP(J129,Distribution!$C$18:$N$18,Distribution!$C$20:$N$20) + _xlfn.XLOOKUP(B129&amp;"|"&amp;E129,
        Calculate_cap_emi_sens!$L$14:$L$21&amp;"|"&amp;Calculate_cap_emi_sens!$I$14:$I$21,
        Calculate_cap_emi_sens!$AP$14:$AP$21, "Not found", 0))</f>
        <v>135.34233055731818</v>
      </c>
      <c r="R129" s="8" cm="1">
        <f t="array" ref="R129">_xlfn.SWITCH(K129,200,_xlfn.XLOOKUP(J129,Installation!$C$18:$N$18,Installation!$C$20:$N$20) + _xlfn.XLOOKUP(B129&amp;"|"&amp;E129,
        Calculate_cap_emi_sens!$L$14:$L$21&amp;"|"&amp;Calculate_cap_emi_sens!$I$14:$I$21,
        Calculate_cap_emi_sens!$AW$14:$AW$21, "Not found", 0), LOOKUP(K129,Installation!$C$24:$D$24,Installation!$C$26:$D$26) + _xlfn.XLOOKUP(J129,Installation!$C$18:$N$18,Installation!$C$20:$N$20) + _xlfn.XLOOKUP(B129&amp;"|"&amp;E129,
        Calculate_cap_emi_sens!$L$14:$L$21&amp;"|"&amp;Calculate_cap_emi_sens!$I$14:$I$21,
        Calculate_cap_emi_sens!$AW$14:$AW$21, "Not found", 0))</f>
        <v>134.86783957219251</v>
      </c>
      <c r="S129" s="8" cm="1">
        <f t="array" ref="S129">_xlfn.SWITCH(K129,200,_xlfn.XLOOKUP(J129,EOL!$C$18:$N$18,EOL!$C$20:$N$20) + _xlfn.XLOOKUP(B129&amp;"|"&amp;E129,
        Calculate_cap_emi_sens!$L$14:$L$21&amp;"|"&amp;Calculate_cap_emi_sens!$I$14:$I$21,
        Calculate_cap_emi_sens!$BD$14:$BD$21, "Not found", 0), LOOKUP(K129,EOL!$C$24:$D$24,EOL!$C$26:$D$26) + _xlfn.XLOOKUP(J129,EOL!$C$18:$N$18,EOL!$C$20:$N$20) + _xlfn.XLOOKUP(B129&amp;"|"&amp;E129,
        Calculate_cap_emi_sens!$L$14:$L$21&amp;"|"&amp;Calculate_cap_emi_sens!$I$14:$I$21,
        Calculate_cap_emi_sens!$BD$14:$BD$21, "Not found", 0))</f>
        <v>682.98131550802145</v>
      </c>
      <c r="T129" s="8" cm="1">
        <f t="array" ref="T129">_xlfn.SWITCH(K129,200,_xlfn.XLOOKUP(J129,Other!$C$18:$N$18,Other!$C$20:$N$20) + _xlfn.XLOOKUP(B129&amp;"|"&amp;E129,
        Calculate_cap_emi_sens!$L$14:$L$21&amp;"|"&amp;Calculate_cap_emi_sens!$I$14:$I$21,
        Calculate_cap_emi_sens!$BK$14:$BK$21, "Not found", 0), LOOKUP(K129,Other!$C$24:$D$24,Other!$C$26:$D$26) + _xlfn.XLOOKUP(J129,Other!$C$18:$N$18,Other!$C$20:$N$20) + _xlfn.XLOOKUP(B129&amp;"|"&amp;E129,
        Calculate_cap_emi_sens!$L$14:$L$21&amp;"|"&amp;Calculate_cap_emi_sens!$I$14:$I$21,
        Calculate_cap_emi_sens!$BK$14:$BK$21, "Not found", 0))</f>
        <v>3028.2327352941174</v>
      </c>
      <c r="U129" s="8" cm="1">
        <f t="array" ref="U129">_xlfn.SWITCH(K129,200,_xlfn.XLOOKUP(J129,EOL_R!$C$18:$N$18,EOL_R!$C$20:$N$20) + _xlfn.XLOOKUP(B129&amp;"|"&amp;E129,
        Calculate_cap_emi_sens!$L$14:$L$21&amp;"|"&amp;Calculate_cap_emi_sens!$I$14:$I$21,
        Calculate_cap_emi_sens!$BD$14:$BD$21, "Not found", 0), LOOKUP(K129,EOL_R!$C$24:$D$24,EOL_R!$C$26:$D$26) + _xlfn.XLOOKUP(J129,EOL_R!$C$18:$N$18,EOL_R!$C$20:$N$20) + _xlfn.XLOOKUP(B129&amp;"|"&amp;E129,
        Calculate_cap_emi_sens!$L$14:$L$21&amp;"|"&amp;Calculate_cap_emi_sens!$I$14:$I$21,
        Calculate_cap_emi_sens!$BD$14:$BD$21, "Not found", 0))</f>
        <v>532.9204571468199</v>
      </c>
      <c r="V129" s="8" cm="1">
        <f t="array" ref="V129">_xlfn.SWITCH(K129,200,_xlfn.XLOOKUP(J129,Other_R!$C$18:$N$18,Other_R!$C$20:$N$20) + _xlfn.XLOOKUP(B129&amp;"|"&amp;E129,
        Calculate_cap_emi_sens!$L$14:$L$21&amp;"|"&amp;Calculate_cap_emi_sens!$I$14:$I$21,
        Calculate_cap_emi_sens!$BK$14:$BK$21, "Not found", 0), LOOKUP(K129,Other_R!$C$24:$D$24,Other_R!$C$26:$D$26) + _xlfn.XLOOKUP(J129,Other_R!$C$18:$N$18,Other_R!$C$20:$N$20) + _xlfn.XLOOKUP(B129&amp;"|"&amp;E129,
        Calculate_cap_emi_sens!$L$14:$L$21&amp;"|"&amp;Calculate_cap_emi_sens!$I$14:$I$21,
        Calculate_cap_emi_sens!$BK$14:$BK$21, "Not found", 0))</f>
        <v>2520.2867042445914</v>
      </c>
    </row>
    <row r="130" spans="1:22" x14ac:dyDescent="0.25">
      <c r="A130" s="5"/>
      <c r="B130" s="5" t="str">
        <f t="shared" si="13"/>
        <v>Mass-Nom</v>
      </c>
      <c r="C130" s="5" t="s">
        <v>37</v>
      </c>
      <c r="D130" s="5" t="str">
        <f t="shared" si="14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8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Calculate_cap_emi_sens!$L$14:$L$21&amp;"|"&amp;Calculate_cap_emi_sens!$I$14:$I$21,
        Calculate_cap_emi_sens!$AI$14:$AI$21, "Not found", 0), LOOKUP(K130,Manufacture!$C$24:$D$24,Manufacture!$C$26:$D$26) + _xlfn.XLOOKUP(J130,Manufacture!$C$18:$N$18,Manufacture!$C$20:$N$20) + _xlfn.XLOOKUP(B130&amp;"|"&amp;E130,
        Calculate_cap_emi_sens!$L$14:$L$21&amp;"|"&amp;Calculate_cap_emi_sens!$I$14:$I$21,
        Calculate_cap_emi_sens!$AI$14:$AI$21, "Not found", 0))</f>
        <v>4239.9151324769118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325.21363636363634</v>
      </c>
      <c r="O130" s="5" cm="1">
        <f t="array" ref="O130">_xlfn.XLOOKUP(B130&amp;"|"&amp;E130,
        Calculate_cap_emi_sens!$L$14:$L$21&amp;"|"&amp;Calculate_cap_emi_sens!$I$14:$I$21,
        Calculate_cap_emi_sens!$AI$14:$AI$21, "Not found", 0)</f>
        <v>1844.2225549368054</v>
      </c>
      <c r="P130" s="8">
        <f t="shared" si="12"/>
        <v>4239.9151324769118</v>
      </c>
      <c r="Q130" s="8" cm="1">
        <f t="array" ref="Q130">_xlfn.SWITCH(K130,200,_xlfn.XLOOKUP(J130,Distribution!$C$18:$N$18,Distribution!$C$20:$N$20) + _xlfn.XLOOKUP(B130&amp;"|"&amp;E130,
        Calculate_cap_emi_sens!$L$14:$L$21&amp;"|"&amp;Calculate_cap_emi_sens!$I$14:$I$21,
        Calculate_cap_emi_sens!$AP$14:$AP$21, "Not found", 0), LOOKUP(K130,Distribution!$C$24:$D$24,Distribution!$C$26:$D$26) + _xlfn.XLOOKUP(J130,Distribution!$C$18:$N$18,Distribution!$C$20:$N$20) + _xlfn.XLOOKUP(B130&amp;"|"&amp;E130,
        Calculate_cap_emi_sens!$L$14:$L$21&amp;"|"&amp;Calculate_cap_emi_sens!$I$14:$I$21,
        Calculate_cap_emi_sens!$AP$14:$AP$21, "Not found", 0))</f>
        <v>143.06338512849462</v>
      </c>
      <c r="R130" s="8" cm="1">
        <f t="array" ref="R130">_xlfn.SWITCH(K130,200,_xlfn.XLOOKUP(J130,Installation!$C$18:$N$18,Installation!$C$20:$N$20) + _xlfn.XLOOKUP(B130&amp;"|"&amp;E130,
        Calculate_cap_emi_sens!$L$14:$L$21&amp;"|"&amp;Calculate_cap_emi_sens!$I$14:$I$21,
        Calculate_cap_emi_sens!$AW$14:$AW$21, "Not found", 0), LOOKUP(K130,Installation!$C$24:$D$24,Installation!$C$26:$D$26) + _xlfn.XLOOKUP(J130,Installation!$C$18:$N$18,Installation!$C$20:$N$20) + _xlfn.XLOOKUP(B130&amp;"|"&amp;E130,
        Calculate_cap_emi_sens!$L$14:$L$21&amp;"|"&amp;Calculate_cap_emi_sens!$I$14:$I$21,
        Calculate_cap_emi_sens!$AW$14:$AW$21, "Not found", 0))</f>
        <v>200.52372192513374</v>
      </c>
      <c r="S130" s="8" cm="1">
        <f t="array" ref="S130">_xlfn.SWITCH(K130,200,_xlfn.XLOOKUP(J130,EOL!$C$18:$N$18,EOL!$C$20:$N$20) + _xlfn.XLOOKUP(B130&amp;"|"&amp;E130,
        Calculate_cap_emi_sens!$L$14:$L$21&amp;"|"&amp;Calculate_cap_emi_sens!$I$14:$I$21,
        Calculate_cap_emi_sens!$BD$14:$BD$21, "Not found", 0), LOOKUP(K130,EOL!$C$24:$D$24,EOL!$C$26:$D$26) + _xlfn.XLOOKUP(J130,EOL!$C$18:$N$18,EOL!$C$20:$N$20) + _xlfn.XLOOKUP(B130&amp;"|"&amp;E130,
        Calculate_cap_emi_sens!$L$14:$L$21&amp;"|"&amp;Calculate_cap_emi_sens!$I$14:$I$21,
        Calculate_cap_emi_sens!$BD$14:$BD$21, "Not found", 0))</f>
        <v>757.43249197860962</v>
      </c>
      <c r="T130" s="8" cm="1">
        <f t="array" ref="T130">_xlfn.SWITCH(K130,200,_xlfn.XLOOKUP(J130,Other!$C$18:$N$18,Other!$C$20:$N$20) + _xlfn.XLOOKUP(B130&amp;"|"&amp;E130,
        Calculate_cap_emi_sens!$L$14:$L$21&amp;"|"&amp;Calculate_cap_emi_sens!$I$14:$I$21,
        Calculate_cap_emi_sens!$BK$14:$BK$21, "Not found", 0), LOOKUP(K130,Other!$C$24:$D$24,Other!$C$26:$D$26) + _xlfn.XLOOKUP(J130,Other!$C$18:$N$18,Other!$C$20:$N$20) + _xlfn.XLOOKUP(B130&amp;"|"&amp;E130,
        Calculate_cap_emi_sens!$L$14:$L$21&amp;"|"&amp;Calculate_cap_emi_sens!$I$14:$I$21,
        Calculate_cap_emi_sens!$BK$14:$BK$21, "Not found", 0))</f>
        <v>3200.8403823529416</v>
      </c>
      <c r="U130" s="8" cm="1">
        <f t="array" ref="U130">_xlfn.SWITCH(K130,200,_xlfn.XLOOKUP(J130,EOL_R!$C$18:$N$18,EOL_R!$C$20:$N$20) + _xlfn.XLOOKUP(B130&amp;"|"&amp;E130,
        Calculate_cap_emi_sens!$L$14:$L$21&amp;"|"&amp;Calculate_cap_emi_sens!$I$14:$I$21,
        Calculate_cap_emi_sens!$BD$14:$BD$21, "Not found", 0), LOOKUP(K130,EOL_R!$C$24:$D$24,EOL_R!$C$26:$D$26) + _xlfn.XLOOKUP(J130,EOL_R!$C$18:$N$18,EOL_R!$C$20:$N$20) + _xlfn.XLOOKUP(B130&amp;"|"&amp;E130,
        Calculate_cap_emi_sens!$L$14:$L$21&amp;"|"&amp;Calculate_cap_emi_sens!$I$14:$I$21,
        Calculate_cap_emi_sens!$BD$14:$BD$21, "Not found", 0))</f>
        <v>575.88635697399252</v>
      </c>
      <c r="V130" s="8" cm="1">
        <f t="array" ref="V130">_xlfn.SWITCH(K130,200,_xlfn.XLOOKUP(J130,Other_R!$C$18:$N$18,Other_R!$C$20:$N$20) + _xlfn.XLOOKUP(B130&amp;"|"&amp;E130,
        Calculate_cap_emi_sens!$L$14:$L$21&amp;"|"&amp;Calculate_cap_emi_sens!$I$14:$I$21,
        Calculate_cap_emi_sens!$BK$14:$BK$21, "Not found", 0), LOOKUP(K130,Other_R!$C$24:$D$24,Other_R!$C$26:$D$26) + _xlfn.XLOOKUP(J130,Other_R!$C$18:$N$18,Other_R!$C$20:$N$20) + _xlfn.XLOOKUP(B130&amp;"|"&amp;E130,
        Calculate_cap_emi_sens!$L$14:$L$21&amp;"|"&amp;Calculate_cap_emi_sens!$I$14:$I$21,
        Calculate_cap_emi_sens!$BK$14:$BK$21, "Not found", 0))</f>
        <v>2586.3187826829553</v>
      </c>
    </row>
    <row r="131" spans="1:22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8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Calculate_cap_emi_sens!$L$14:$L$21&amp;"|"&amp;Calculate_cap_emi_sens!$I$14:$I$21,
        Calculate_cap_emi_sens!$AI$14:$AI$21, "Not found", 0), LOOKUP(K131,Manufacture!$C$24:$D$24,Manufacture!$C$26:$D$26) + _xlfn.XLOOKUP(J131,Manufacture!$C$18:$N$18,Manufacture!$C$20:$N$20) + _xlfn.XLOOKUP(B131&amp;"|"&amp;E131,
        Calculate_cap_emi_sens!$L$14:$L$21&amp;"|"&amp;Calculate_cap_emi_sens!$I$14:$I$21,
        Calculate_cap_emi_sens!$AI$14:$AI$21, "Not found", 0))</f>
        <v>3890.6012447763778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639.5454545454545</v>
      </c>
      <c r="O131" s="5" cm="1">
        <f t="array" ref="O131">_xlfn.XLOOKUP(B131&amp;"|"&amp;E131,
        Calculate_cap_emi_sens!$L$14:$L$21&amp;"|"&amp;Calculate_cap_emi_sens!$I$14:$I$21,
        Calculate_cap_emi_sens!$AI$14:$AI$21, "Not found", 0)</f>
        <v>1844.2225549368054</v>
      </c>
      <c r="P131" s="8">
        <f t="shared" si="12"/>
        <v>3890.6012447763778</v>
      </c>
      <c r="Q131" s="8" cm="1">
        <f t="array" ref="Q131">_xlfn.SWITCH(K131,200,_xlfn.XLOOKUP(J131,Distribution!$C$18:$N$18,Distribution!$C$20:$N$20) + _xlfn.XLOOKUP(B131&amp;"|"&amp;E131,
        Calculate_cap_emi_sens!$L$14:$L$21&amp;"|"&amp;Calculate_cap_emi_sens!$I$14:$I$21,
        Calculate_cap_emi_sens!$AP$14:$AP$21, "Not found", 0), LOOKUP(K131,Distribution!$C$24:$D$24,Distribution!$C$26:$D$26) + _xlfn.XLOOKUP(J131,Distribution!$C$18:$N$18,Distribution!$C$20:$N$20) + _xlfn.XLOOKUP(B131&amp;"|"&amp;E131,
        Calculate_cap_emi_sens!$L$14:$L$21&amp;"|"&amp;Calculate_cap_emi_sens!$I$14:$I$21,
        Calculate_cap_emi_sens!$AP$14:$AP$21, "Not found", 0))</f>
        <v>136.46505841674065</v>
      </c>
      <c r="R131" s="8" cm="1">
        <f t="array" ref="R131">_xlfn.SWITCH(K131,200,_xlfn.XLOOKUP(J131,Installation!$C$18:$N$18,Installation!$C$20:$N$20) + _xlfn.XLOOKUP(B131&amp;"|"&amp;E131,
        Calculate_cap_emi_sens!$L$14:$L$21&amp;"|"&amp;Calculate_cap_emi_sens!$I$14:$I$21,
        Calculate_cap_emi_sens!$AW$14:$AW$21, "Not found", 0), LOOKUP(K131,Installation!$C$24:$D$24,Installation!$C$26:$D$26) + _xlfn.XLOOKUP(J131,Installation!$C$18:$N$18,Installation!$C$20:$N$20) + _xlfn.XLOOKUP(B131&amp;"|"&amp;E131,
        Calculate_cap_emi_sens!$L$14:$L$21&amp;"|"&amp;Calculate_cap_emi_sens!$I$14:$I$21,
        Calculate_cap_emi_sens!$AW$14:$AW$21, "Not found", 0))</f>
        <v>82.34313368983959</v>
      </c>
      <c r="S131" s="8" cm="1">
        <f t="array" ref="S131">_xlfn.SWITCH(K131,200,_xlfn.XLOOKUP(J131,EOL!$C$18:$N$18,EOL!$C$20:$N$20) + _xlfn.XLOOKUP(B131&amp;"|"&amp;E131,
        Calculate_cap_emi_sens!$L$14:$L$21&amp;"|"&amp;Calculate_cap_emi_sens!$I$14:$I$21,
        Calculate_cap_emi_sens!$BD$14:$BD$21, "Not found", 0), LOOKUP(K131,EOL!$C$24:$D$24,EOL!$C$26:$D$26) + _xlfn.XLOOKUP(J131,EOL!$C$18:$N$18,EOL!$C$20:$N$20) + _xlfn.XLOOKUP(B131&amp;"|"&amp;E131,
        Calculate_cap_emi_sens!$L$14:$L$21&amp;"|"&amp;Calculate_cap_emi_sens!$I$14:$I$21,
        Calculate_cap_emi_sens!$BD$14:$BD$21, "Not found", 0))</f>
        <v>761.82946524064175</v>
      </c>
      <c r="T131" s="8" cm="1">
        <f t="array" ref="T131">_xlfn.SWITCH(K131,200,_xlfn.XLOOKUP(J131,Other!$C$18:$N$18,Other!$C$20:$N$20) + _xlfn.XLOOKUP(B131&amp;"|"&amp;E131,
        Calculate_cap_emi_sens!$L$14:$L$21&amp;"|"&amp;Calculate_cap_emi_sens!$I$14:$I$21,
        Calculate_cap_emi_sens!$BK$14:$BK$21, "Not found", 0), LOOKUP(K131,Other!$C$24:$D$24,Other!$C$26:$D$26) + _xlfn.XLOOKUP(J131,Other!$C$18:$N$18,Other!$C$20:$N$20) + _xlfn.XLOOKUP(B131&amp;"|"&amp;E131,
        Calculate_cap_emi_sens!$L$14:$L$21&amp;"|"&amp;Calculate_cap_emi_sens!$I$14:$I$21,
        Calculate_cap_emi_sens!$BK$14:$BK$21, "Not found", 0))</f>
        <v>2890.146617647059</v>
      </c>
      <c r="U131" s="8" cm="1">
        <f t="array" ref="U131">_xlfn.SWITCH(K131,200,_xlfn.XLOOKUP(J131,EOL_R!$C$18:$N$18,EOL_R!$C$20:$N$20) + _xlfn.XLOOKUP(B131&amp;"|"&amp;E131,
        Calculate_cap_emi_sens!$L$14:$L$21&amp;"|"&amp;Calculate_cap_emi_sens!$I$14:$I$21,
        Calculate_cap_emi_sens!$BD$14:$BD$21, "Not found", 0), LOOKUP(K131,EOL_R!$C$24:$D$24,EOL_R!$C$26:$D$26) + _xlfn.XLOOKUP(J131,EOL_R!$C$18:$N$18,EOL_R!$C$20:$N$20) + _xlfn.XLOOKUP(B131&amp;"|"&amp;E131,
        Calculate_cap_emi_sens!$L$14:$L$21&amp;"|"&amp;Calculate_cap_emi_sens!$I$14:$I$21,
        Calculate_cap_emi_sens!$BD$14:$BD$21, "Not found", 0))</f>
        <v>653.65465008536808</v>
      </c>
      <c r="V131" s="8" cm="1">
        <f t="array" ref="V131">_xlfn.SWITCH(K131,200,_xlfn.XLOOKUP(J131,Other_R!$C$18:$N$18,Other_R!$C$20:$N$20) + _xlfn.XLOOKUP(B131&amp;"|"&amp;E131,
        Calculate_cap_emi_sens!$L$14:$L$21&amp;"|"&amp;Calculate_cap_emi_sens!$I$14:$I$21,
        Calculate_cap_emi_sens!$BK$14:$BK$21, "Not found", 0), LOOKUP(K131,Other_R!$C$24:$D$24,Other_R!$C$26:$D$26) + _xlfn.XLOOKUP(J131,Other_R!$C$18:$N$18,Other_R!$C$20:$N$20) + _xlfn.XLOOKUP(B131&amp;"|"&amp;E131,
        Calculate_cap_emi_sens!$L$14:$L$21&amp;"|"&amp;Calculate_cap_emi_sens!$I$14:$I$21,
        Calculate_cap_emi_sens!$BK$14:$BK$21, "Not found", 0))</f>
        <v>2523.574411637238</v>
      </c>
    </row>
    <row r="132" spans="1:22" x14ac:dyDescent="0.25">
      <c r="A132" s="5"/>
      <c r="B132" s="5" t="str">
        <f t="shared" ref="B132:B138" si="15">CONCATENATE(C132, "-", "Nom")</f>
        <v>Mass-Nom</v>
      </c>
      <c r="C132" s="5" t="s">
        <v>37</v>
      </c>
      <c r="D132" s="5" t="str">
        <f t="shared" ref="D132:D138" si="16">_xlfn.TEXTAFTER(B132, "-", 1)</f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8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Calculate_cap_emi_sens!$L$14:$L$21&amp;"|"&amp;Calculate_cap_emi_sens!$I$14:$I$21,
        Calculate_cap_emi_sens!$AI$14:$AI$21, "Not found", 0), LOOKUP(K132,Manufacture!$C$24:$D$24,Manufacture!$C$26:$D$26) + _xlfn.XLOOKUP(J132,Manufacture!$C$18:$N$18,Manufacture!$C$20:$N$20) + _xlfn.XLOOKUP(B132&amp;"|"&amp;E132,
        Calculate_cap_emi_sens!$L$14:$L$21&amp;"|"&amp;Calculate_cap_emi_sens!$I$14:$I$21,
        Calculate_cap_emi_sens!$AI$14:$AI$21, "Not found", 0))</f>
        <v>3964.3396565410835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639.5454545454545</v>
      </c>
      <c r="O132" s="5" cm="1">
        <f t="array" ref="O132">_xlfn.XLOOKUP(B132&amp;"|"&amp;E132,
        Calculate_cap_emi_sens!$L$14:$L$21&amp;"|"&amp;Calculate_cap_emi_sens!$I$14:$I$21,
        Calculate_cap_emi_sens!$AI$14:$AI$21, "Not found", 0)</f>
        <v>1844.2225549368054</v>
      </c>
      <c r="P132" s="8">
        <f t="shared" si="12"/>
        <v>3964.3396565410835</v>
      </c>
      <c r="Q132" s="8" cm="1">
        <f t="array" ref="Q132">_xlfn.SWITCH(K132,200,_xlfn.XLOOKUP(J132,Distribution!$C$18:$N$18,Distribution!$C$20:$N$20) + _xlfn.XLOOKUP(B132&amp;"|"&amp;E132,
        Calculate_cap_emi_sens!$L$14:$L$21&amp;"|"&amp;Calculate_cap_emi_sens!$I$14:$I$21,
        Calculate_cap_emi_sens!$AP$14:$AP$21, "Not found", 0), LOOKUP(K132,Distribution!$C$24:$D$24,Distribution!$C$26:$D$26) + _xlfn.XLOOKUP(J132,Distribution!$C$18:$N$18,Distribution!$C$20:$N$20) + _xlfn.XLOOKUP(B132&amp;"|"&amp;E132,
        Calculate_cap_emi_sens!$L$14:$L$21&amp;"|"&amp;Calculate_cap_emi_sens!$I$14:$I$21,
        Calculate_cap_emi_sens!$AP$14:$AP$21, "Not found", 0))</f>
        <v>138.00926933097594</v>
      </c>
      <c r="R132" s="8" cm="1">
        <f t="array" ref="R132">_xlfn.SWITCH(K132,200,_xlfn.XLOOKUP(J132,Installation!$C$18:$N$18,Installation!$C$20:$N$20) + _xlfn.XLOOKUP(B132&amp;"|"&amp;E132,
        Calculate_cap_emi_sens!$L$14:$L$21&amp;"|"&amp;Calculate_cap_emi_sens!$I$14:$I$21,
        Calculate_cap_emi_sens!$AW$14:$AW$21, "Not found", 0), LOOKUP(K132,Installation!$C$24:$D$24,Installation!$C$26:$D$26) + _xlfn.XLOOKUP(J132,Installation!$C$18:$N$18,Installation!$C$20:$N$20) + _xlfn.XLOOKUP(B132&amp;"|"&amp;E132,
        Calculate_cap_emi_sens!$L$14:$L$21&amp;"|"&amp;Calculate_cap_emi_sens!$I$14:$I$21,
        Calculate_cap_emi_sens!$AW$14:$AW$21, "Not found", 0))</f>
        <v>95.474310160427805</v>
      </c>
      <c r="S132" s="8" cm="1">
        <f t="array" ref="S132">_xlfn.SWITCH(K132,200,_xlfn.XLOOKUP(J132,EOL!$C$18:$N$18,EOL!$C$20:$N$20) + _xlfn.XLOOKUP(B132&amp;"|"&amp;E132,
        Calculate_cap_emi_sens!$L$14:$L$21&amp;"|"&amp;Calculate_cap_emi_sens!$I$14:$I$21,
        Calculate_cap_emi_sens!$BD$14:$BD$21, "Not found", 0), LOOKUP(K132,EOL!$C$24:$D$24,EOL!$C$26:$D$26) + _xlfn.XLOOKUP(J132,EOL!$C$18:$N$18,EOL!$C$20:$N$20) + _xlfn.XLOOKUP(B132&amp;"|"&amp;E132,
        Calculate_cap_emi_sens!$L$14:$L$21&amp;"|"&amp;Calculate_cap_emi_sens!$I$14:$I$21,
        Calculate_cap_emi_sens!$BD$14:$BD$21, "Not found", 0))</f>
        <v>776.71970053475934</v>
      </c>
      <c r="T132" s="8" cm="1">
        <f t="array" ref="T132">_xlfn.SWITCH(K132,200,_xlfn.XLOOKUP(J132,Other!$C$18:$N$18,Other!$C$20:$N$20) + _xlfn.XLOOKUP(B132&amp;"|"&amp;E132,
        Calculate_cap_emi_sens!$L$14:$L$21&amp;"|"&amp;Calculate_cap_emi_sens!$I$14:$I$21,
        Calculate_cap_emi_sens!$BK$14:$BK$21, "Not found", 0), LOOKUP(K132,Other!$C$24:$D$24,Other!$C$26:$D$26) + _xlfn.XLOOKUP(J132,Other!$C$18:$N$18,Other!$C$20:$N$20) + _xlfn.XLOOKUP(B132&amp;"|"&amp;E132,
        Calculate_cap_emi_sens!$L$14:$L$21&amp;"|"&amp;Calculate_cap_emi_sens!$I$14:$I$21,
        Calculate_cap_emi_sens!$BK$14:$BK$21, "Not found", 0))</f>
        <v>2924.6681470588237</v>
      </c>
      <c r="U132" s="8" cm="1">
        <f t="array" ref="U132">_xlfn.SWITCH(K132,200,_xlfn.XLOOKUP(J132,EOL_R!$C$18:$N$18,EOL_R!$C$20:$N$20) + _xlfn.XLOOKUP(B132&amp;"|"&amp;E132,
        Calculate_cap_emi_sens!$L$14:$L$21&amp;"|"&amp;Calculate_cap_emi_sens!$I$14:$I$21,
        Calculate_cap_emi_sens!$BD$14:$BD$21, "Not found", 0), LOOKUP(K132,EOL_R!$C$24:$D$24,EOL_R!$C$26:$D$26) + _xlfn.XLOOKUP(J132,EOL_R!$C$18:$N$18,EOL_R!$C$20:$N$20) + _xlfn.XLOOKUP(B132&amp;"|"&amp;E132,
        Calculate_cap_emi_sens!$L$14:$L$21&amp;"|"&amp;Calculate_cap_emi_sens!$I$14:$I$21,
        Calculate_cap_emi_sens!$BD$14:$BD$21, "Not found", 0))</f>
        <v>655.55253788123935</v>
      </c>
      <c r="V132" s="8" cm="1">
        <f t="array" ref="V132">_xlfn.SWITCH(K132,200,_xlfn.XLOOKUP(J132,Other_R!$C$18:$N$18,Other_R!$C$20:$N$20) + _xlfn.XLOOKUP(B132&amp;"|"&amp;E132,
        Calculate_cap_emi_sens!$L$14:$L$21&amp;"|"&amp;Calculate_cap_emi_sens!$I$14:$I$21,
        Calculate_cap_emi_sens!$BK$14:$BK$21, "Not found", 0), LOOKUP(K132,Other_R!$C$24:$D$24,Other_R!$C$26:$D$26) + _xlfn.XLOOKUP(J132,Other_R!$C$18:$N$18,Other_R!$C$20:$N$20) + _xlfn.XLOOKUP(B132&amp;"|"&amp;E132,
        Calculate_cap_emi_sens!$L$14:$L$21&amp;"|"&amp;Calculate_cap_emi_sens!$I$14:$I$21,
        Calculate_cap_emi_sens!$BK$14:$BK$21, "Not found", 0))</f>
        <v>2514.5253554239544</v>
      </c>
    </row>
    <row r="133" spans="1:22" x14ac:dyDescent="0.25">
      <c r="A133" s="5"/>
      <c r="B133" s="5" t="str">
        <f t="shared" si="15"/>
        <v>Mass-Nom</v>
      </c>
      <c r="C133" s="5" t="s">
        <v>37</v>
      </c>
      <c r="D133" s="5" t="str">
        <f t="shared" si="16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8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Calculate_cap_emi_sens!$L$14:$L$21&amp;"|"&amp;Calculate_cap_emi_sens!$I$14:$I$21,
        Calculate_cap_emi_sens!$AI$14:$AI$21, "Not found", 0), LOOKUP(K133,Manufacture!$C$24:$D$24,Manufacture!$C$26:$D$26) + _xlfn.XLOOKUP(J133,Manufacture!$C$18:$N$18,Manufacture!$C$20:$N$20) + _xlfn.XLOOKUP(B133&amp;"|"&amp;E133,
        Calculate_cap_emi_sens!$L$14:$L$21&amp;"|"&amp;Calculate_cap_emi_sens!$I$14:$I$21,
        Calculate_cap_emi_sens!$AI$14:$AI$21, "Not found", 0))</f>
        <v>4185.5548918352015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639.5454545454545</v>
      </c>
      <c r="O133" s="5" cm="1">
        <f t="array" ref="O133">_xlfn.XLOOKUP(B133&amp;"|"&amp;E133,
        Calculate_cap_emi_sens!$L$14:$L$21&amp;"|"&amp;Calculate_cap_emi_sens!$I$14:$I$21,
        Calculate_cap_emi_sens!$AI$14:$AI$21, "Not found", 0)</f>
        <v>1844.2225549368054</v>
      </c>
      <c r="P133" s="8">
        <f t="shared" si="12"/>
        <v>4185.5548918352015</v>
      </c>
      <c r="Q133" s="8" cm="1">
        <f t="array" ref="Q133">_xlfn.SWITCH(K133,200,_xlfn.XLOOKUP(J133,Distribution!$C$18:$N$18,Distribution!$C$20:$N$20) + _xlfn.XLOOKUP(B133&amp;"|"&amp;E133,
        Calculate_cap_emi_sens!$L$14:$L$21&amp;"|"&amp;Calculate_cap_emi_sens!$I$14:$I$21,
        Calculate_cap_emi_sens!$AP$14:$AP$21, "Not found", 0), LOOKUP(K133,Distribution!$C$24:$D$24,Distribution!$C$26:$D$26) + _xlfn.XLOOKUP(J133,Distribution!$C$18:$N$18,Distribution!$C$20:$N$20) + _xlfn.XLOOKUP(B133&amp;"|"&amp;E133,
        Calculate_cap_emi_sens!$L$14:$L$21&amp;"|"&amp;Calculate_cap_emi_sens!$I$14:$I$21,
        Calculate_cap_emi_sens!$AP$14:$AP$21, "Not found", 0))</f>
        <v>142.64190207368182</v>
      </c>
      <c r="R133" s="8" cm="1">
        <f t="array" ref="R133">_xlfn.SWITCH(K133,200,_xlfn.XLOOKUP(J133,Installation!$C$18:$N$18,Installation!$C$20:$N$20) + _xlfn.XLOOKUP(B133&amp;"|"&amp;E133,
        Calculate_cap_emi_sens!$L$14:$L$21&amp;"|"&amp;Calculate_cap_emi_sens!$I$14:$I$21,
        Calculate_cap_emi_sens!$AW$14:$AW$21, "Not found", 0), LOOKUP(K133,Installation!$C$24:$D$24,Installation!$C$26:$D$26) + _xlfn.XLOOKUP(J133,Installation!$C$18:$N$18,Installation!$C$20:$N$20) + _xlfn.XLOOKUP(B133&amp;"|"&amp;E133,
        Calculate_cap_emi_sens!$L$14:$L$21&amp;"|"&amp;Calculate_cap_emi_sens!$I$14:$I$21,
        Calculate_cap_emi_sens!$AW$14:$AW$21, "Not found", 0))</f>
        <v>134.86783957219251</v>
      </c>
      <c r="S133" s="8" cm="1">
        <f t="array" ref="S133">_xlfn.SWITCH(K133,200,_xlfn.XLOOKUP(J133,EOL!$C$18:$N$18,EOL!$C$20:$N$20) + _xlfn.XLOOKUP(B133&amp;"|"&amp;E133,
        Calculate_cap_emi_sens!$L$14:$L$21&amp;"|"&amp;Calculate_cap_emi_sens!$I$14:$I$21,
        Calculate_cap_emi_sens!$BD$14:$BD$21, "Not found", 0), LOOKUP(K133,EOL!$C$24:$D$24,EOL!$C$26:$D$26) + _xlfn.XLOOKUP(J133,EOL!$C$18:$N$18,EOL!$C$20:$N$20) + _xlfn.XLOOKUP(B133&amp;"|"&amp;E133,
        Calculate_cap_emi_sens!$L$14:$L$21&amp;"|"&amp;Calculate_cap_emi_sens!$I$14:$I$21,
        Calculate_cap_emi_sens!$BD$14:$BD$21, "Not found", 0))</f>
        <v>821.39040641711233</v>
      </c>
      <c r="T133" s="8" cm="1">
        <f t="array" ref="T133">_xlfn.SWITCH(K133,200,_xlfn.XLOOKUP(J133,Other!$C$18:$N$18,Other!$C$20:$N$20) + _xlfn.XLOOKUP(B133&amp;"|"&amp;E133,
        Calculate_cap_emi_sens!$L$14:$L$21&amp;"|"&amp;Calculate_cap_emi_sens!$I$14:$I$21,
        Calculate_cap_emi_sens!$BK$14:$BK$21, "Not found", 0), LOOKUP(K133,Other!$C$24:$D$24,Other!$C$26:$D$26) + _xlfn.XLOOKUP(J133,Other!$C$18:$N$18,Other!$C$20:$N$20) + _xlfn.XLOOKUP(B133&amp;"|"&amp;E133,
        Calculate_cap_emi_sens!$L$14:$L$21&amp;"|"&amp;Calculate_cap_emi_sens!$I$14:$I$21,
        Calculate_cap_emi_sens!$BK$14:$BK$21, "Not found", 0))</f>
        <v>3028.2327352941174</v>
      </c>
      <c r="U133" s="8" cm="1">
        <f t="array" ref="U133">_xlfn.SWITCH(K133,200,_xlfn.XLOOKUP(J133,EOL_R!$C$18:$N$18,EOL_R!$C$20:$N$20) + _xlfn.XLOOKUP(B133&amp;"|"&amp;E133,
        Calculate_cap_emi_sens!$L$14:$L$21&amp;"|"&amp;Calculate_cap_emi_sens!$I$14:$I$21,
        Calculate_cap_emi_sens!$BD$14:$BD$21, "Not found", 0), LOOKUP(K133,EOL_R!$C$24:$D$24,EOL_R!$C$26:$D$26) + _xlfn.XLOOKUP(J133,EOL_R!$C$18:$N$18,EOL_R!$C$20:$N$20) + _xlfn.XLOOKUP(B133&amp;"|"&amp;E133,
        Calculate_cap_emi_sens!$L$14:$L$21&amp;"|"&amp;Calculate_cap_emi_sens!$I$14:$I$21,
        Calculate_cap_emi_sens!$BD$14:$BD$21, "Not found", 0))</f>
        <v>671.32954805591089</v>
      </c>
      <c r="V133" s="8" cm="1">
        <f t="array" ref="V133">_xlfn.SWITCH(K133,200,_xlfn.XLOOKUP(J133,Other_R!$C$18:$N$18,Other_R!$C$20:$N$20) + _xlfn.XLOOKUP(B133&amp;"|"&amp;E133,
        Calculate_cap_emi_sens!$L$14:$L$21&amp;"|"&amp;Calculate_cap_emi_sens!$I$14:$I$21,
        Calculate_cap_emi_sens!$BK$14:$BK$21, "Not found", 0), LOOKUP(K133,Other_R!$C$24:$D$24,Other_R!$C$26:$D$26) + _xlfn.XLOOKUP(J133,Other_R!$C$18:$N$18,Other_R!$C$20:$N$20) + _xlfn.XLOOKUP(B133&amp;"|"&amp;E133,
        Calculate_cap_emi_sens!$L$14:$L$21&amp;"|"&amp;Calculate_cap_emi_sens!$I$14:$I$21,
        Calculate_cap_emi_sens!$BK$14:$BK$21, "Not found", 0))</f>
        <v>2520.2867042445914</v>
      </c>
    </row>
    <row r="134" spans="1:22" x14ac:dyDescent="0.25">
      <c r="A134" s="5"/>
      <c r="B134" s="5" t="str">
        <f t="shared" si="15"/>
        <v>Mass-Nom</v>
      </c>
      <c r="C134" s="5" t="s">
        <v>37</v>
      </c>
      <c r="D134" s="5" t="str">
        <f t="shared" si="16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8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Calculate_cap_emi_sens!$L$14:$L$21&amp;"|"&amp;Calculate_cap_emi_sens!$I$14:$I$21,
        Calculate_cap_emi_sens!$AI$14:$AI$21, "Not found", 0), LOOKUP(K134,Manufacture!$C$24:$D$24,Manufacture!$C$26:$D$26) + _xlfn.XLOOKUP(J134,Manufacture!$C$18:$N$18,Manufacture!$C$20:$N$20) + _xlfn.XLOOKUP(B134&amp;"|"&amp;E134,
        Calculate_cap_emi_sens!$L$14:$L$21&amp;"|"&amp;Calculate_cap_emi_sens!$I$14:$I$21,
        Calculate_cap_emi_sens!$AI$14:$AI$21, "Not found", 0))</f>
        <v>4406.770127129319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639.5454545454545</v>
      </c>
      <c r="O134" s="5" cm="1">
        <f t="array" ref="O134">_xlfn.XLOOKUP(B134&amp;"|"&amp;E134,
        Calculate_cap_emi_sens!$L$14:$L$21&amp;"|"&amp;Calculate_cap_emi_sens!$I$14:$I$21,
        Calculate_cap_emi_sens!$AI$14:$AI$21, "Not found", 0)</f>
        <v>1844.2225549368054</v>
      </c>
      <c r="P134" s="8">
        <f t="shared" si="12"/>
        <v>4406.770127129319</v>
      </c>
      <c r="Q134" s="8" cm="1">
        <f t="array" ref="Q134">_xlfn.SWITCH(K134,200,_xlfn.XLOOKUP(J134,Distribution!$C$18:$N$18,Distribution!$C$20:$N$20) + _xlfn.XLOOKUP(B134&amp;"|"&amp;E134,
        Calculate_cap_emi_sens!$L$14:$L$21&amp;"|"&amp;Calculate_cap_emi_sens!$I$14:$I$21,
        Calculate_cap_emi_sens!$AP$14:$AP$21, "Not found", 0), LOOKUP(K134,Distribution!$C$24:$D$24,Distribution!$C$26:$D$26) + _xlfn.XLOOKUP(J134,Distribution!$C$18:$N$18,Distribution!$C$20:$N$20) + _xlfn.XLOOKUP(B134&amp;"|"&amp;E134,
        Calculate_cap_emi_sens!$L$14:$L$21&amp;"|"&amp;Calculate_cap_emi_sens!$I$14:$I$21,
        Calculate_cap_emi_sens!$AP$14:$AP$21, "Not found", 0))</f>
        <v>147.2745348163877</v>
      </c>
      <c r="R134" s="8" cm="1">
        <f t="array" ref="R134">_xlfn.SWITCH(K134,200,_xlfn.XLOOKUP(J134,Installation!$C$18:$N$18,Installation!$C$20:$N$20) + _xlfn.XLOOKUP(B134&amp;"|"&amp;E134,
        Calculate_cap_emi_sens!$L$14:$L$21&amp;"|"&amp;Calculate_cap_emi_sens!$I$14:$I$21,
        Calculate_cap_emi_sens!$AW$14:$AW$21, "Not found", 0), LOOKUP(K134,Installation!$C$24:$D$24,Installation!$C$26:$D$26) + _xlfn.XLOOKUP(J134,Installation!$C$18:$N$18,Installation!$C$20:$N$20) + _xlfn.XLOOKUP(B134&amp;"|"&amp;E134,
        Calculate_cap_emi_sens!$L$14:$L$21&amp;"|"&amp;Calculate_cap_emi_sens!$I$14:$I$21,
        Calculate_cap_emi_sens!$AW$14:$AW$21, "Not found", 0))</f>
        <v>174.26136898395725</v>
      </c>
      <c r="S134" s="8" cm="1">
        <f t="array" ref="S134">_xlfn.SWITCH(K134,200,_xlfn.XLOOKUP(J134,EOL!$C$18:$N$18,EOL!$C$20:$N$20) + _xlfn.XLOOKUP(B134&amp;"|"&amp;E134,
        Calculate_cap_emi_sens!$L$14:$L$21&amp;"|"&amp;Calculate_cap_emi_sens!$I$14:$I$21,
        Calculate_cap_emi_sens!$BD$14:$BD$21, "Not found", 0), LOOKUP(K134,EOL!$C$24:$D$24,EOL!$C$26:$D$26) + _xlfn.XLOOKUP(J134,EOL!$C$18:$N$18,EOL!$C$20:$N$20) + _xlfn.XLOOKUP(B134&amp;"|"&amp;E134,
        Calculate_cap_emi_sens!$L$14:$L$21&amp;"|"&amp;Calculate_cap_emi_sens!$I$14:$I$21,
        Calculate_cap_emi_sens!$BD$14:$BD$21, "Not found", 0))</f>
        <v>866.06111229946521</v>
      </c>
      <c r="T134" s="8" cm="1">
        <f t="array" ref="T134">_xlfn.SWITCH(K134,200,_xlfn.XLOOKUP(J134,Other!$C$18:$N$18,Other!$C$20:$N$20) + _xlfn.XLOOKUP(B134&amp;"|"&amp;E134,
        Calculate_cap_emi_sens!$L$14:$L$21&amp;"|"&amp;Calculate_cap_emi_sens!$I$14:$I$21,
        Calculate_cap_emi_sens!$BK$14:$BK$21, "Not found", 0), LOOKUP(K134,Other!$C$24:$D$24,Other!$C$26:$D$26) + _xlfn.XLOOKUP(J134,Other!$C$18:$N$18,Other!$C$20:$N$20) + _xlfn.XLOOKUP(B134&amp;"|"&amp;E134,
        Calculate_cap_emi_sens!$L$14:$L$21&amp;"|"&amp;Calculate_cap_emi_sens!$I$14:$I$21,
        Calculate_cap_emi_sens!$BK$14:$BK$21, "Not found", 0))</f>
        <v>3131.7973235294116</v>
      </c>
      <c r="U134" s="8" cm="1">
        <f t="array" ref="U134">_xlfn.SWITCH(K134,200,_xlfn.XLOOKUP(J134,EOL_R!$C$18:$N$18,EOL_R!$C$20:$N$20) + _xlfn.XLOOKUP(B134&amp;"|"&amp;E134,
        Calculate_cap_emi_sens!$L$14:$L$21&amp;"|"&amp;Calculate_cap_emi_sens!$I$14:$I$21,
        Calculate_cap_emi_sens!$BD$14:$BD$21, "Not found", 0), LOOKUP(K134,EOL_R!$C$24:$D$24,EOL_R!$C$26:$D$26) + _xlfn.XLOOKUP(J134,EOL_R!$C$18:$N$18,EOL_R!$C$20:$N$20) + _xlfn.XLOOKUP(B134&amp;"|"&amp;E134,
        Calculate_cap_emi_sens!$L$14:$L$21&amp;"|"&amp;Calculate_cap_emi_sens!$I$14:$I$21,
        Calculate_cap_emi_sens!$BD$14:$BD$21, "Not found", 0))</f>
        <v>695.49985058479069</v>
      </c>
      <c r="V134" s="8" cm="1">
        <f t="array" ref="V134">_xlfn.SWITCH(K134,200,_xlfn.XLOOKUP(J134,Other_R!$C$18:$N$18,Other_R!$C$20:$N$20) + _xlfn.XLOOKUP(B134&amp;"|"&amp;E134,
        Calculate_cap_emi_sens!$L$14:$L$21&amp;"|"&amp;Calculate_cap_emi_sens!$I$14:$I$21,
        Calculate_cap_emi_sens!$BK$14:$BK$21, "Not found", 0), LOOKUP(K134,Other_R!$C$24:$D$24,Other_R!$C$26:$D$26) + _xlfn.XLOOKUP(J134,Other_R!$C$18:$N$18,Other_R!$C$20:$N$20) + _xlfn.XLOOKUP(B134&amp;"|"&amp;E134,
        Calculate_cap_emi_sens!$L$14:$L$21&amp;"|"&amp;Calculate_cap_emi_sens!$I$14:$I$21,
        Calculate_cap_emi_sens!$BK$14:$BK$21, "Not found", 0))</f>
        <v>2554.4587897844367</v>
      </c>
    </row>
    <row r="135" spans="1:22" x14ac:dyDescent="0.25">
      <c r="A135" s="5"/>
      <c r="B135" s="5" t="str">
        <f t="shared" si="15"/>
        <v>Mass-Nom</v>
      </c>
      <c r="C135" s="5" t="s">
        <v>37</v>
      </c>
      <c r="D135" s="5" t="str">
        <f t="shared" si="16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8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Calculate_cap_emi_sens!$L$14:$L$21&amp;"|"&amp;Calculate_cap_emi_sens!$I$14:$I$21,
        Calculate_cap_emi_sens!$AI$14:$AI$21, "Not found", 0), LOOKUP(K135,Manufacture!$C$24:$D$24,Manufacture!$C$26:$D$26) + _xlfn.XLOOKUP(J135,Manufacture!$C$18:$N$18,Manufacture!$C$20:$N$20) + _xlfn.XLOOKUP(B135&amp;"|"&amp;E135,
        Calculate_cap_emi_sens!$L$14:$L$21&amp;"|"&amp;Calculate_cap_emi_sens!$I$14:$I$21,
        Calculate_cap_emi_sens!$AI$14:$AI$21, "Not found", 0))</f>
        <v>4554.2469506587304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639.5454545454545</v>
      </c>
      <c r="O135" s="5" cm="1">
        <f t="array" ref="O135">_xlfn.XLOOKUP(B135&amp;"|"&amp;E135,
        Calculate_cap_emi_sens!$L$14:$L$21&amp;"|"&amp;Calculate_cap_emi_sens!$I$14:$I$21,
        Calculate_cap_emi_sens!$AI$14:$AI$21, "Not found", 0)</f>
        <v>1844.2225549368054</v>
      </c>
      <c r="P135" s="8">
        <f t="shared" si="12"/>
        <v>4554.2469506587304</v>
      </c>
      <c r="Q135" s="8" cm="1">
        <f t="array" ref="Q135">_xlfn.SWITCH(K135,200,_xlfn.XLOOKUP(J135,Distribution!$C$18:$N$18,Distribution!$C$20:$N$20) + _xlfn.XLOOKUP(B135&amp;"|"&amp;E135,
        Calculate_cap_emi_sens!$L$14:$L$21&amp;"|"&amp;Calculate_cap_emi_sens!$I$14:$I$21,
        Calculate_cap_emi_sens!$AP$14:$AP$21, "Not found", 0), LOOKUP(K135,Distribution!$C$24:$D$24,Distribution!$C$26:$D$26) + _xlfn.XLOOKUP(J135,Distribution!$C$18:$N$18,Distribution!$C$20:$N$20) + _xlfn.XLOOKUP(B135&amp;"|"&amp;E135,
        Calculate_cap_emi_sens!$L$14:$L$21&amp;"|"&amp;Calculate_cap_emi_sens!$I$14:$I$21,
        Calculate_cap_emi_sens!$AP$14:$AP$21, "Not found", 0))</f>
        <v>150.36295664485826</v>
      </c>
      <c r="R135" s="8" cm="1">
        <f t="array" ref="R135">_xlfn.SWITCH(K135,200,_xlfn.XLOOKUP(J135,Installation!$C$18:$N$18,Installation!$C$20:$N$20) + _xlfn.XLOOKUP(B135&amp;"|"&amp;E135,
        Calculate_cap_emi_sens!$L$14:$L$21&amp;"|"&amp;Calculate_cap_emi_sens!$I$14:$I$21,
        Calculate_cap_emi_sens!$AW$14:$AW$21, "Not found", 0), LOOKUP(K135,Installation!$C$24:$D$24,Installation!$C$26:$D$26) + _xlfn.XLOOKUP(J135,Installation!$C$18:$N$18,Installation!$C$20:$N$20) + _xlfn.XLOOKUP(B135&amp;"|"&amp;E135,
        Calculate_cap_emi_sens!$L$14:$L$21&amp;"|"&amp;Calculate_cap_emi_sens!$I$14:$I$21,
        Calculate_cap_emi_sens!$AW$14:$AW$21, "Not found", 0))</f>
        <v>200.52372192513374</v>
      </c>
      <c r="S135" s="8" cm="1">
        <f t="array" ref="S135">_xlfn.SWITCH(K135,200,_xlfn.XLOOKUP(J135,EOL!$C$18:$N$18,EOL!$C$20:$N$20) + _xlfn.XLOOKUP(B135&amp;"|"&amp;E135,
        Calculate_cap_emi_sens!$L$14:$L$21&amp;"|"&amp;Calculate_cap_emi_sens!$I$14:$I$21,
        Calculate_cap_emi_sens!$BD$14:$BD$21, "Not found", 0), LOOKUP(K135,EOL!$C$24:$D$24,EOL!$C$26:$D$26) + _xlfn.XLOOKUP(J135,EOL!$C$18:$N$18,EOL!$C$20:$N$20) + _xlfn.XLOOKUP(B135&amp;"|"&amp;E135,
        Calculate_cap_emi_sens!$L$14:$L$21&amp;"|"&amp;Calculate_cap_emi_sens!$I$14:$I$21,
        Calculate_cap_emi_sens!$BD$14:$BD$21, "Not found", 0))</f>
        <v>895.8415828877005</v>
      </c>
      <c r="T135" s="8" cm="1">
        <f t="array" ref="T135">_xlfn.SWITCH(K135,200,_xlfn.XLOOKUP(J135,Other!$C$18:$N$18,Other!$C$20:$N$20) + _xlfn.XLOOKUP(B135&amp;"|"&amp;E135,
        Calculate_cap_emi_sens!$L$14:$L$21&amp;"|"&amp;Calculate_cap_emi_sens!$I$14:$I$21,
        Calculate_cap_emi_sens!$BK$14:$BK$21, "Not found", 0), LOOKUP(K135,Other!$C$24:$D$24,Other!$C$26:$D$26) + _xlfn.XLOOKUP(J135,Other!$C$18:$N$18,Other!$C$20:$N$20) + _xlfn.XLOOKUP(B135&amp;"|"&amp;E135,
        Calculate_cap_emi_sens!$L$14:$L$21&amp;"|"&amp;Calculate_cap_emi_sens!$I$14:$I$21,
        Calculate_cap_emi_sens!$BK$14:$BK$21, "Not found", 0))</f>
        <v>3200.8403823529416</v>
      </c>
      <c r="U135" s="8" cm="1">
        <f t="array" ref="U135">_xlfn.SWITCH(K135,200,_xlfn.XLOOKUP(J135,EOL_R!$C$18:$N$18,EOL_R!$C$20:$N$20) + _xlfn.XLOOKUP(B135&amp;"|"&amp;E135,
        Calculate_cap_emi_sens!$L$14:$L$21&amp;"|"&amp;Calculate_cap_emi_sens!$I$14:$I$21,
        Calculate_cap_emi_sens!$BD$14:$BD$21, "Not found", 0), LOOKUP(K135,EOL_R!$C$24:$D$24,EOL_R!$C$26:$D$26) + _xlfn.XLOOKUP(J135,EOL_R!$C$18:$N$18,EOL_R!$C$20:$N$20) + _xlfn.XLOOKUP(B135&amp;"|"&amp;E135,
        Calculate_cap_emi_sens!$L$14:$L$21&amp;"|"&amp;Calculate_cap_emi_sens!$I$14:$I$21,
        Calculate_cap_emi_sens!$BD$14:$BD$21, "Not found", 0))</f>
        <v>714.2954478830834</v>
      </c>
      <c r="V135" s="8" cm="1">
        <f t="array" ref="V135">_xlfn.SWITCH(K135,200,_xlfn.XLOOKUP(J135,Other_R!$C$18:$N$18,Other_R!$C$20:$N$20) + _xlfn.XLOOKUP(B135&amp;"|"&amp;E135,
        Calculate_cap_emi_sens!$L$14:$L$21&amp;"|"&amp;Calculate_cap_emi_sens!$I$14:$I$21,
        Calculate_cap_emi_sens!$BK$14:$BK$21, "Not found", 0), LOOKUP(K135,Other_R!$C$24:$D$24,Other_R!$C$26:$D$26) + _xlfn.XLOOKUP(J135,Other_R!$C$18:$N$18,Other_R!$C$20:$N$20) + _xlfn.XLOOKUP(B135&amp;"|"&amp;E135,
        Calculate_cap_emi_sens!$L$14:$L$21&amp;"|"&amp;Calculate_cap_emi_sens!$I$14:$I$21,
        Calculate_cap_emi_sens!$BK$14:$BK$21, "Not found", 0))</f>
        <v>2586.3187826829553</v>
      </c>
    </row>
    <row r="136" spans="1:22" x14ac:dyDescent="0.25">
      <c r="A136" s="5"/>
      <c r="B136" s="5" t="str">
        <f t="shared" si="15"/>
        <v>Mod-Nom</v>
      </c>
      <c r="C136" s="5" t="s">
        <v>38</v>
      </c>
      <c r="D136" s="5" t="str">
        <f t="shared" si="16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8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Calculate_cap_emi_sens!$L$14:$L$21&amp;"|"&amp;Calculate_cap_emi_sens!$I$14:$I$21,
        Calculate_cap_emi_sens!$AI$14:$AI$21, "Not found", 0), LOOKUP(K136,Manufacture!$C$24:$D$24,Manufacture!$C$26:$D$26) + _xlfn.XLOOKUP(J136,Manufacture!$C$18:$N$18,Manufacture!$C$20:$N$20) + _xlfn.XLOOKUP(B136&amp;"|"&amp;E136,
        Calculate_cap_emi_sens!$L$14:$L$21&amp;"|"&amp;Calculate_cap_emi_sens!$I$14:$I$21,
        Calculate_cap_emi_sens!$AI$14:$AI$21, "Not found", 0))</f>
        <v>3995.7771633848856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Calculate_cap_emi_sens!$L$14:$L$21&amp;"|"&amp;Calculate_cap_emi_sens!$I$14:$I$21,
        Calculate_cap_emi_sens!$AI$14:$AI$21, "Not found", 0)</f>
        <v>2293.9902810319445</v>
      </c>
      <c r="P136" s="8">
        <f t="shared" si="12"/>
        <v>3995.7771633848856</v>
      </c>
      <c r="Q136" s="8" cm="1">
        <f t="array" ref="Q136">_xlfn.SWITCH(K136,200,_xlfn.XLOOKUP(J136,Distribution!$C$18:$N$18,Distribution!$C$20:$N$20) + _xlfn.XLOOKUP(B136&amp;"|"&amp;E136,
        Calculate_cap_emi_sens!$L$14:$L$21&amp;"|"&amp;Calculate_cap_emi_sens!$I$14:$I$21,
        Calculate_cap_emi_sens!$AP$14:$AP$21, "Not found", 0), LOOKUP(K136,Distribution!$C$24:$D$24,Distribution!$C$26:$D$26) + _xlfn.XLOOKUP(J136,Distribution!$C$18:$N$18,Distribution!$C$20:$N$20) + _xlfn.XLOOKUP(B136&amp;"|"&amp;E136,
        Calculate_cap_emi_sens!$L$14:$L$21&amp;"|"&amp;Calculate_cap_emi_sens!$I$14:$I$21,
        Calculate_cap_emi_sens!$AP$14:$AP$21, "Not found", 0))</f>
        <v>138.90070758375001</v>
      </c>
      <c r="R136" s="8" cm="1">
        <f t="array" ref="R136">_xlfn.SWITCH(K136,200,_xlfn.XLOOKUP(J136,Installation!$C$18:$N$18,Installation!$C$20:$N$20) + _xlfn.XLOOKUP(B136&amp;"|"&amp;E136,
        Calculate_cap_emi_sens!$L$14:$L$21&amp;"|"&amp;Calculate_cap_emi_sens!$I$14:$I$21,
        Calculate_cap_emi_sens!$AW$14:$AW$21, "Not found", 0), LOOKUP(K136,Installation!$C$24:$D$24,Installation!$C$26:$D$26) + _xlfn.XLOOKUP(J136,Installation!$C$18:$N$18,Installation!$C$20:$N$20) + _xlfn.XLOOKUP(B136&amp;"|"&amp;E136,
        Calculate_cap_emi_sens!$L$14:$L$21&amp;"|"&amp;Calculate_cap_emi_sens!$I$14:$I$21,
        Calculate_cap_emi_sens!$AW$14:$AW$21, "Not found", 0))</f>
        <v>139.68829411764708</v>
      </c>
      <c r="S136" s="8" cm="1">
        <f t="array" ref="S136">_xlfn.SWITCH(K136,200,_xlfn.XLOOKUP(J136,EOL!$C$18:$N$18,EOL!$C$20:$N$20) + _xlfn.XLOOKUP(B136&amp;"|"&amp;E136,
        Calculate_cap_emi_sens!$L$14:$L$21&amp;"|"&amp;Calculate_cap_emi_sens!$I$14:$I$21,
        Calculate_cap_emi_sens!$BD$14:$BD$21, "Not found", 0), LOOKUP(K136,EOL!$C$24:$D$24,EOL!$C$26:$D$26) + _xlfn.XLOOKUP(J136,EOL!$C$18:$N$18,EOL!$C$20:$N$20) + _xlfn.XLOOKUP(B136&amp;"|"&amp;E136,
        Calculate_cap_emi_sens!$L$14:$L$21&amp;"|"&amp;Calculate_cap_emi_sens!$I$14:$I$21,
        Calculate_cap_emi_sens!$BD$14:$BD$21, "Not found", 0))</f>
        <v>578.4585882352942</v>
      </c>
      <c r="T136" s="8" cm="1">
        <f t="array" ref="T136">_xlfn.SWITCH(K136,200,_xlfn.XLOOKUP(J136,Other!$C$18:$N$18,Other!$C$20:$N$20) + _xlfn.XLOOKUP(B136&amp;"|"&amp;E136,
        Calculate_cap_emi_sens!$L$14:$L$21&amp;"|"&amp;Calculate_cap_emi_sens!$I$14:$I$21,
        Calculate_cap_emi_sens!$BK$14:$BK$21, "Not found", 0), LOOKUP(K136,Other!$C$24:$D$24,Other!$C$26:$D$26) + _xlfn.XLOOKUP(J136,Other!$C$18:$N$18,Other!$C$20:$N$20) + _xlfn.XLOOKUP(B136&amp;"|"&amp;E136,
        Calculate_cap_emi_sens!$L$14:$L$21&amp;"|"&amp;Calculate_cap_emi_sens!$I$14:$I$21,
        Calculate_cap_emi_sens!$BK$14:$BK$21, "Not found", 0))</f>
        <v>3368.1702352941174</v>
      </c>
      <c r="U136" s="8" cm="1">
        <f t="array" ref="U136">_xlfn.SWITCH(K136,200,_xlfn.XLOOKUP(J136,EOL_R!$C$18:$N$18,EOL_R!$C$20:$N$20) + _xlfn.XLOOKUP(B136&amp;"|"&amp;E136,
        Calculate_cap_emi_sens!$L$14:$L$21&amp;"|"&amp;Calculate_cap_emi_sens!$I$14:$I$21,
        Calculate_cap_emi_sens!$BD$14:$BD$21, "Not found", 0), LOOKUP(K136,EOL_R!$C$24:$D$24,EOL_R!$C$26:$D$26) + _xlfn.XLOOKUP(J136,EOL_R!$C$18:$N$18,EOL_R!$C$20:$N$20) + _xlfn.XLOOKUP(B136&amp;"|"&amp;E136,
        Calculate_cap_emi_sens!$L$14:$L$21&amp;"|"&amp;Calculate_cap_emi_sens!$I$14:$I$21,
        Calculate_cap_emi_sens!$BD$14:$BD$21, "Not found", 0))</f>
        <v>428.39772987409265</v>
      </c>
      <c r="V136" s="8" cm="1">
        <f t="array" ref="V136">_xlfn.SWITCH(K136,200,_xlfn.XLOOKUP(J136,Other_R!$C$18:$N$18,Other_R!$C$20:$N$20) + _xlfn.XLOOKUP(B136&amp;"|"&amp;E136,
        Calculate_cap_emi_sens!$L$14:$L$21&amp;"|"&amp;Calculate_cap_emi_sens!$I$14:$I$21,
        Calculate_cap_emi_sens!$BK$14:$BK$21, "Not found", 0), LOOKUP(K136,Other_R!$C$24:$D$24,Other_R!$C$26:$D$26) + _xlfn.XLOOKUP(J136,Other_R!$C$18:$N$18,Other_R!$C$20:$N$20) + _xlfn.XLOOKUP(B136&amp;"|"&amp;E136,
        Calculate_cap_emi_sens!$L$14:$L$21&amp;"|"&amp;Calculate_cap_emi_sens!$I$14:$I$21,
        Calculate_cap_emi_sens!$BK$14:$BK$21, "Not found", 0))</f>
        <v>2860.2242042445914</v>
      </c>
    </row>
    <row r="137" spans="1:22" x14ac:dyDescent="0.25">
      <c r="A137" s="5"/>
      <c r="B137" s="5" t="str">
        <f t="shared" si="15"/>
        <v>Mod-Nom</v>
      </c>
      <c r="C137" s="5" t="s">
        <v>38</v>
      </c>
      <c r="D137" s="5" t="str">
        <f t="shared" si="16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8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Calculate_cap_emi_sens!$L$14:$L$21&amp;"|"&amp;Calculate_cap_emi_sens!$I$14:$I$21,
        Calculate_cap_emi_sens!$AI$14:$AI$21, "Not found", 0), LOOKUP(K137,Manufacture!$C$24:$D$24,Manufacture!$C$26:$D$26) + _xlfn.XLOOKUP(J137,Manufacture!$C$18:$N$18,Manufacture!$C$20:$N$20) + _xlfn.XLOOKUP(B137&amp;"|"&amp;E137,
        Calculate_cap_emi_sens!$L$14:$L$21&amp;"|"&amp;Calculate_cap_emi_sens!$I$14:$I$21,
        Calculate_cap_emi_sens!$AI$14:$AI$21, "Not found", 0))</f>
        <v>4216.9923986790036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Calculate_cap_emi_sens!$L$14:$L$21&amp;"|"&amp;Calculate_cap_emi_sens!$I$14:$I$21,
        Calculate_cap_emi_sens!$AI$14:$AI$21, "Not found", 0)</f>
        <v>2293.9902810319445</v>
      </c>
      <c r="P137" s="8">
        <f t="shared" si="12"/>
        <v>4216.9923986790036</v>
      </c>
      <c r="Q137" s="8" cm="1">
        <f t="array" ref="Q137">_xlfn.SWITCH(K137,200,_xlfn.XLOOKUP(J137,Distribution!$C$18:$N$18,Distribution!$C$20:$N$20) + _xlfn.XLOOKUP(B137&amp;"|"&amp;E137,
        Calculate_cap_emi_sens!$L$14:$L$21&amp;"|"&amp;Calculate_cap_emi_sens!$I$14:$I$21,
        Calculate_cap_emi_sens!$AP$14:$AP$21, "Not found", 0), LOOKUP(K137,Distribution!$C$24:$D$24,Distribution!$C$26:$D$26) + _xlfn.XLOOKUP(J137,Distribution!$C$18:$N$18,Distribution!$C$20:$N$20) + _xlfn.XLOOKUP(B137&amp;"|"&amp;E137,
        Calculate_cap_emi_sens!$L$14:$L$21&amp;"|"&amp;Calculate_cap_emi_sens!$I$14:$I$21,
        Calculate_cap_emi_sens!$AP$14:$AP$21, "Not found", 0))</f>
        <v>143.53334032645589</v>
      </c>
      <c r="R137" s="8" cm="1">
        <f t="array" ref="R137">_xlfn.SWITCH(K137,200,_xlfn.XLOOKUP(J137,Installation!$C$18:$N$18,Installation!$C$20:$N$20) + _xlfn.XLOOKUP(B137&amp;"|"&amp;E137,
        Calculate_cap_emi_sens!$L$14:$L$21&amp;"|"&amp;Calculate_cap_emi_sens!$I$14:$I$21,
        Calculate_cap_emi_sens!$AW$14:$AW$21, "Not found", 0), LOOKUP(K137,Installation!$C$24:$D$24,Installation!$C$26:$D$26) + _xlfn.XLOOKUP(J137,Installation!$C$18:$N$18,Installation!$C$20:$N$20) + _xlfn.XLOOKUP(B137&amp;"|"&amp;E137,
        Calculate_cap_emi_sens!$L$14:$L$21&amp;"|"&amp;Calculate_cap_emi_sens!$I$14:$I$21,
        Calculate_cap_emi_sens!$AW$14:$AW$21, "Not found", 0))</f>
        <v>179.08182352941179</v>
      </c>
      <c r="S137" s="8" cm="1">
        <f t="array" ref="S137">_xlfn.SWITCH(K137,200,_xlfn.XLOOKUP(J137,EOL!$C$18:$N$18,EOL!$C$20:$N$20) + _xlfn.XLOOKUP(B137&amp;"|"&amp;E137,
        Calculate_cap_emi_sens!$L$14:$L$21&amp;"|"&amp;Calculate_cap_emi_sens!$I$14:$I$21,
        Calculate_cap_emi_sens!$BD$14:$BD$21, "Not found", 0), LOOKUP(K137,EOL!$C$24:$D$24,EOL!$C$26:$D$26) + _xlfn.XLOOKUP(J137,EOL!$C$18:$N$18,EOL!$C$20:$N$20) + _xlfn.XLOOKUP(B137&amp;"|"&amp;E137,
        Calculate_cap_emi_sens!$L$14:$L$21&amp;"|"&amp;Calculate_cap_emi_sens!$I$14:$I$21,
        Calculate_cap_emi_sens!$BD$14:$BD$21, "Not found", 0))</f>
        <v>623.12929411764708</v>
      </c>
      <c r="T137" s="8" cm="1">
        <f t="array" ref="T137">_xlfn.SWITCH(K137,200,_xlfn.XLOOKUP(J137,Other!$C$18:$N$18,Other!$C$20:$N$20) + _xlfn.XLOOKUP(B137&amp;"|"&amp;E137,
        Calculate_cap_emi_sens!$L$14:$L$21&amp;"|"&amp;Calculate_cap_emi_sens!$I$14:$I$21,
        Calculate_cap_emi_sens!$BK$14:$BK$21, "Not found", 0), LOOKUP(K137,Other!$C$24:$D$24,Other!$C$26:$D$26) + _xlfn.XLOOKUP(J137,Other!$C$18:$N$18,Other!$C$20:$N$20) + _xlfn.XLOOKUP(B137&amp;"|"&amp;E137,
        Calculate_cap_emi_sens!$L$14:$L$21&amp;"|"&amp;Calculate_cap_emi_sens!$I$14:$I$21,
        Calculate_cap_emi_sens!$BK$14:$BK$21, "Not found", 0))</f>
        <v>3471.7348235294116</v>
      </c>
      <c r="U137" s="8" cm="1">
        <f t="array" ref="U137">_xlfn.SWITCH(K137,200,_xlfn.XLOOKUP(J137,EOL_R!$C$18:$N$18,EOL_R!$C$20:$N$20) + _xlfn.XLOOKUP(B137&amp;"|"&amp;E137,
        Calculate_cap_emi_sens!$L$14:$L$21&amp;"|"&amp;Calculate_cap_emi_sens!$I$14:$I$21,
        Calculate_cap_emi_sens!$BD$14:$BD$21, "Not found", 0), LOOKUP(K137,EOL_R!$C$24:$D$24,EOL_R!$C$26:$D$26) + _xlfn.XLOOKUP(J137,EOL_R!$C$18:$N$18,EOL_R!$C$20:$N$20) + _xlfn.XLOOKUP(B137&amp;"|"&amp;E137,
        Calculate_cap_emi_sens!$L$14:$L$21&amp;"|"&amp;Calculate_cap_emi_sens!$I$14:$I$21,
        Calculate_cap_emi_sens!$BD$14:$BD$21, "Not found", 0))</f>
        <v>452.56803240297245</v>
      </c>
      <c r="V137" s="8" cm="1">
        <f t="array" ref="V137">_xlfn.SWITCH(K137,200,_xlfn.XLOOKUP(J137,Other_R!$C$18:$N$18,Other_R!$C$20:$N$20) + _xlfn.XLOOKUP(B137&amp;"|"&amp;E137,
        Calculate_cap_emi_sens!$L$14:$L$21&amp;"|"&amp;Calculate_cap_emi_sens!$I$14:$I$21,
        Calculate_cap_emi_sens!$BK$14:$BK$21, "Not found", 0), LOOKUP(K137,Other_R!$C$24:$D$24,Other_R!$C$26:$D$26) + _xlfn.XLOOKUP(J137,Other_R!$C$18:$N$18,Other_R!$C$20:$N$20) + _xlfn.XLOOKUP(B137&amp;"|"&amp;E137,
        Calculate_cap_emi_sens!$L$14:$L$21&amp;"|"&amp;Calculate_cap_emi_sens!$I$14:$I$21,
        Calculate_cap_emi_sens!$BK$14:$BK$21, "Not found", 0))</f>
        <v>2894.3962897844367</v>
      </c>
    </row>
    <row r="138" spans="1:22" x14ac:dyDescent="0.25">
      <c r="A138" s="5"/>
      <c r="B138" s="5" t="str">
        <f t="shared" si="15"/>
        <v>Mod-Nom</v>
      </c>
      <c r="C138" s="5" t="s">
        <v>38</v>
      </c>
      <c r="D138" s="5" t="str">
        <f t="shared" si="16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8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Calculate_cap_emi_sens!$L$14:$L$21&amp;"|"&amp;Calculate_cap_emi_sens!$I$14:$I$21,
        Calculate_cap_emi_sens!$AI$14:$AI$21, "Not found", 0), LOOKUP(K138,Manufacture!$C$24:$D$24,Manufacture!$C$26:$D$26) + _xlfn.XLOOKUP(J138,Manufacture!$C$18:$N$18,Manufacture!$C$20:$N$20) + _xlfn.XLOOKUP(B138&amp;"|"&amp;E138,
        Calculate_cap_emi_sens!$L$14:$L$21&amp;"|"&amp;Calculate_cap_emi_sens!$I$14:$I$21,
        Calculate_cap_emi_sens!$AI$14:$AI$21, "Not found", 0))</f>
        <v>4364.469222208415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Calculate_cap_emi_sens!$L$14:$L$21&amp;"|"&amp;Calculate_cap_emi_sens!$I$14:$I$21,
        Calculate_cap_emi_sens!$AI$14:$AI$21, "Not found", 0)</f>
        <v>2293.9902810319445</v>
      </c>
      <c r="P138" s="8">
        <f t="shared" si="12"/>
        <v>4364.469222208415</v>
      </c>
      <c r="Q138" s="8" cm="1">
        <f t="array" ref="Q138">_xlfn.SWITCH(K138,200,_xlfn.XLOOKUP(J138,Distribution!$C$18:$N$18,Distribution!$C$20:$N$20) + _xlfn.XLOOKUP(B138&amp;"|"&amp;E138,
        Calculate_cap_emi_sens!$L$14:$L$21&amp;"|"&amp;Calculate_cap_emi_sens!$I$14:$I$21,
        Calculate_cap_emi_sens!$AP$14:$AP$21, "Not found", 0), LOOKUP(K138,Distribution!$C$24:$D$24,Distribution!$C$26:$D$26) + _xlfn.XLOOKUP(J138,Distribution!$C$18:$N$18,Distribution!$C$20:$N$20) + _xlfn.XLOOKUP(B138&amp;"|"&amp;E138,
        Calculate_cap_emi_sens!$L$14:$L$21&amp;"|"&amp;Calculate_cap_emi_sens!$I$14:$I$21,
        Calculate_cap_emi_sens!$AP$14:$AP$21, "Not found", 0))</f>
        <v>146.62176215492644</v>
      </c>
      <c r="R138" s="8" cm="1">
        <f t="array" ref="R138">_xlfn.SWITCH(K138,200,_xlfn.XLOOKUP(J138,Installation!$C$18:$N$18,Installation!$C$20:$N$20) + _xlfn.XLOOKUP(B138&amp;"|"&amp;E138,
        Calculate_cap_emi_sens!$L$14:$L$21&amp;"|"&amp;Calculate_cap_emi_sens!$I$14:$I$21,
        Calculate_cap_emi_sens!$AW$14:$AW$21, "Not found", 0), LOOKUP(K138,Installation!$C$24:$D$24,Installation!$C$26:$D$26) + _xlfn.XLOOKUP(J138,Installation!$C$18:$N$18,Installation!$C$20:$N$20) + _xlfn.XLOOKUP(B138&amp;"|"&amp;E138,
        Calculate_cap_emi_sens!$L$14:$L$21&amp;"|"&amp;Calculate_cap_emi_sens!$I$14:$I$21,
        Calculate_cap_emi_sens!$AW$14:$AW$21, "Not found", 0))</f>
        <v>205.34417647058828</v>
      </c>
      <c r="S138" s="8" cm="1">
        <f t="array" ref="S138">_xlfn.SWITCH(K138,200,_xlfn.XLOOKUP(J138,EOL!$C$18:$N$18,EOL!$C$20:$N$20) + _xlfn.XLOOKUP(B138&amp;"|"&amp;E138,
        Calculate_cap_emi_sens!$L$14:$L$21&amp;"|"&amp;Calculate_cap_emi_sens!$I$14:$I$21,
        Calculate_cap_emi_sens!$BD$14:$BD$21, "Not found", 0), LOOKUP(K138,EOL!$C$24:$D$24,EOL!$C$26:$D$26) + _xlfn.XLOOKUP(J138,EOL!$C$18:$N$18,EOL!$C$20:$N$20) + _xlfn.XLOOKUP(B138&amp;"|"&amp;E138,
        Calculate_cap_emi_sens!$L$14:$L$21&amp;"|"&amp;Calculate_cap_emi_sens!$I$14:$I$21,
        Calculate_cap_emi_sens!$BD$14:$BD$21, "Not found", 0))</f>
        <v>652.90976470588225</v>
      </c>
      <c r="T138" s="8" cm="1">
        <f t="array" ref="T138">_xlfn.SWITCH(K138,200,_xlfn.XLOOKUP(J138,Other!$C$18:$N$18,Other!$C$20:$N$20) + _xlfn.XLOOKUP(B138&amp;"|"&amp;E138,
        Calculate_cap_emi_sens!$L$14:$L$21&amp;"|"&amp;Calculate_cap_emi_sens!$I$14:$I$21,
        Calculate_cap_emi_sens!$BK$14:$BK$21, "Not found", 0), LOOKUP(K138,Other!$C$24:$D$24,Other!$C$26:$D$26) + _xlfn.XLOOKUP(J138,Other!$C$18:$N$18,Other!$C$20:$N$20) + _xlfn.XLOOKUP(B138&amp;"|"&amp;E138,
        Calculate_cap_emi_sens!$L$14:$L$21&amp;"|"&amp;Calculate_cap_emi_sens!$I$14:$I$21,
        Calculate_cap_emi_sens!$BK$14:$BK$21, "Not found", 0))</f>
        <v>3540.7778823529416</v>
      </c>
      <c r="U138" s="8" cm="1">
        <f t="array" ref="U138">_xlfn.SWITCH(K138,200,_xlfn.XLOOKUP(J138,EOL_R!$C$18:$N$18,EOL_R!$C$20:$N$20) + _xlfn.XLOOKUP(B138&amp;"|"&amp;E138,
        Calculate_cap_emi_sens!$L$14:$L$21&amp;"|"&amp;Calculate_cap_emi_sens!$I$14:$I$21,
        Calculate_cap_emi_sens!$BD$14:$BD$21, "Not found", 0), LOOKUP(K138,EOL_R!$C$24:$D$24,EOL_R!$C$26:$D$26) + _xlfn.XLOOKUP(J138,EOL_R!$C$18:$N$18,EOL_R!$C$20:$N$20) + _xlfn.XLOOKUP(B138&amp;"|"&amp;E138,
        Calculate_cap_emi_sens!$L$14:$L$21&amp;"|"&amp;Calculate_cap_emi_sens!$I$14:$I$21,
        Calculate_cap_emi_sens!$BD$14:$BD$21, "Not found", 0))</f>
        <v>471.36362970126527</v>
      </c>
      <c r="V138" s="8" cm="1">
        <f t="array" ref="V138">_xlfn.SWITCH(K138,200,_xlfn.XLOOKUP(J138,Other_R!$C$18:$N$18,Other_R!$C$20:$N$20) + _xlfn.XLOOKUP(B138&amp;"|"&amp;E138,
        Calculate_cap_emi_sens!$L$14:$L$21&amp;"|"&amp;Calculate_cap_emi_sens!$I$14:$I$21,
        Calculate_cap_emi_sens!$BK$14:$BK$21, "Not found", 0), LOOKUP(K138,Other_R!$C$24:$D$24,Other_R!$C$26:$D$26) + _xlfn.XLOOKUP(J138,Other_R!$C$18:$N$18,Other_R!$C$20:$N$20) + _xlfn.XLOOKUP(B138&amp;"|"&amp;E138,
        Calculate_cap_emi_sens!$L$14:$L$21&amp;"|"&amp;Calculate_cap_emi_sens!$I$14:$I$21,
        Calculate_cap_emi_sens!$BK$14:$BK$21, "Not found", 0))</f>
        <v>2926.2562826829553</v>
      </c>
    </row>
    <row r="139" spans="1:22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8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Calculate_cap_emi_sens!$L$14:$L$21&amp;"|"&amp;Calculate_cap_emi_sens!$I$14:$I$21,
        Calculate_cap_emi_sens!$AI$14:$AI$21, "Not found", 0), LOOKUP(K139,Manufacture!$C$24:$D$24,Manufacture!$C$26:$D$26) + _xlfn.XLOOKUP(J139,Manufacture!$C$18:$N$18,Manufacture!$C$20:$N$20) + _xlfn.XLOOKUP(B139&amp;"|"&amp;E139,
        Calculate_cap_emi_sens!$L$14:$L$21&amp;"|"&amp;Calculate_cap_emi_sens!$I$14:$I$21,
        Calculate_cap_emi_sens!$AI$14:$AI$21, "Not found", 0))</f>
        <v>4026.0371526896988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325.21363636363634</v>
      </c>
      <c r="O139" s="5" cm="1">
        <f t="array" ref="O139">_xlfn.XLOOKUP(B139&amp;"|"&amp;E139,
        Calculate_cap_emi_sens!$L$14:$L$21&amp;"|"&amp;Calculate_cap_emi_sens!$I$14:$I$21,
        Calculate_cap_emi_sens!$AI$14:$AI$21, "Not found", 0)</f>
        <v>2293.9902810319445</v>
      </c>
      <c r="P139" s="8">
        <f t="shared" si="12"/>
        <v>4026.0371526896988</v>
      </c>
      <c r="Q139" s="8" cm="1">
        <f t="array" ref="Q139">_xlfn.SWITCH(K139,200,_xlfn.XLOOKUP(J139,Distribution!$C$18:$N$18,Distribution!$C$20:$N$20) + _xlfn.XLOOKUP(B139&amp;"|"&amp;E139,
        Calculate_cap_emi_sens!$L$14:$L$21&amp;"|"&amp;Calculate_cap_emi_sens!$I$14:$I$21,
        Calculate_cap_emi_sens!$AP$14:$AP$21, "Not found", 0), LOOKUP(K139,Distribution!$C$24:$D$24,Distribution!$C$26:$D$26) + _xlfn.XLOOKUP(J139,Distribution!$C$18:$N$18,Distribution!$C$20:$N$20) + _xlfn.XLOOKUP(B139&amp;"|"&amp;E139,
        Calculate_cap_emi_sens!$L$14:$L$21&amp;"|"&amp;Calculate_cap_emi_sens!$I$14:$I$21,
        Calculate_cap_emi_sens!$AP$14:$AP$21, "Not found", 0))</f>
        <v>140.27682510862701</v>
      </c>
      <c r="R139" s="8" cm="1">
        <f t="array" ref="R139">_xlfn.SWITCH(K139,200,_xlfn.XLOOKUP(J139,Installation!$C$18:$N$18,Installation!$C$20:$N$20) + _xlfn.XLOOKUP(B139&amp;"|"&amp;E139,
        Calculate_cap_emi_sens!$L$14:$L$21&amp;"|"&amp;Calculate_cap_emi_sens!$I$14:$I$21,
        Calculate_cap_emi_sens!$AW$14:$AW$21, "Not found", 0), LOOKUP(K139,Installation!$C$24:$D$24,Installation!$C$26:$D$26) + _xlfn.XLOOKUP(J139,Installation!$C$18:$N$18,Installation!$C$20:$N$20) + _xlfn.XLOOKUP(B139&amp;"|"&amp;E139,
        Calculate_cap_emi_sens!$L$14:$L$21&amp;"|"&amp;Calculate_cap_emi_sens!$I$14:$I$21,
        Calculate_cap_emi_sens!$AW$14:$AW$21, "Not found", 0))</f>
        <v>98.618133689839595</v>
      </c>
      <c r="S139" s="8" cm="1">
        <f t="array" ref="S139">_xlfn.SWITCH(K139,200,_xlfn.XLOOKUP(J139,EOL!$C$18:$N$18,EOL!$C$20:$N$20) + _xlfn.XLOOKUP(B139&amp;"|"&amp;E139,
        Calculate_cap_emi_sens!$L$14:$L$21&amp;"|"&amp;Calculate_cap_emi_sens!$I$14:$I$21,
        Calculate_cap_emi_sens!$BD$14:$BD$21, "Not found", 0), LOOKUP(K139,EOL!$C$24:$D$24,EOL!$C$26:$D$26) + _xlfn.XLOOKUP(J139,EOL!$C$18:$N$18,EOL!$C$20:$N$20) + _xlfn.XLOOKUP(B139&amp;"|"&amp;E139,
        Calculate_cap_emi_sens!$L$14:$L$21&amp;"|"&amp;Calculate_cap_emi_sens!$I$14:$I$21,
        Calculate_cap_emi_sens!$BD$14:$BD$21, "Not found", 0))</f>
        <v>649.67037433155087</v>
      </c>
      <c r="T139" s="8" cm="1">
        <f t="array" ref="T139">_xlfn.SWITCH(K139,200,_xlfn.XLOOKUP(J139,Other!$C$18:$N$18,Other!$C$20:$N$20) + _xlfn.XLOOKUP(B139&amp;"|"&amp;E139,
        Calculate_cap_emi_sens!$L$14:$L$21&amp;"|"&amp;Calculate_cap_emi_sens!$I$14:$I$21,
        Calculate_cap_emi_sens!$BK$14:$BK$21, "Not found", 0), LOOKUP(K139,Other!$C$24:$D$24,Other!$C$26:$D$26) + _xlfn.XLOOKUP(J139,Other!$C$18:$N$18,Other!$C$20:$N$20) + _xlfn.XLOOKUP(B139&amp;"|"&amp;E139,
        Calculate_cap_emi_sens!$L$14:$L$21&amp;"|"&amp;Calculate_cap_emi_sens!$I$14:$I$21,
        Calculate_cap_emi_sens!$BK$14:$BK$21, "Not found", 0))</f>
        <v>3230.084117647059</v>
      </c>
      <c r="U139" s="8" cm="1">
        <f t="array" ref="U139">_xlfn.SWITCH(K139,200,_xlfn.XLOOKUP(J139,EOL_R!$C$18:$N$18,EOL_R!$C$20:$N$20) + _xlfn.XLOOKUP(B139&amp;"|"&amp;E139,
        Calculate_cap_emi_sens!$L$14:$L$21&amp;"|"&amp;Calculate_cap_emi_sens!$I$14:$I$21,
        Calculate_cap_emi_sens!$BD$14:$BD$21, "Not found", 0), LOOKUP(K139,EOL_R!$C$24:$D$24,EOL_R!$C$26:$D$26) + _xlfn.XLOOKUP(J139,EOL_R!$C$18:$N$18,EOL_R!$C$20:$N$20) + _xlfn.XLOOKUP(B139&amp;"|"&amp;E139,
        Calculate_cap_emi_sens!$L$14:$L$21&amp;"|"&amp;Calculate_cap_emi_sens!$I$14:$I$21,
        Calculate_cap_emi_sens!$BD$14:$BD$21, "Not found", 0))</f>
        <v>541.4955591762772</v>
      </c>
      <c r="V139" s="8" cm="1">
        <f t="array" ref="V139">_xlfn.SWITCH(K139,200,_xlfn.XLOOKUP(J139,Other_R!$C$18:$N$18,Other_R!$C$20:$N$20) + _xlfn.XLOOKUP(B139&amp;"|"&amp;E139,
        Calculate_cap_emi_sens!$L$14:$L$21&amp;"|"&amp;Calculate_cap_emi_sens!$I$14:$I$21,
        Calculate_cap_emi_sens!$BK$14:$BK$21, "Not found", 0), LOOKUP(K139,Other_R!$C$24:$D$24,Other_R!$C$26:$D$26) + _xlfn.XLOOKUP(J139,Other_R!$C$18:$N$18,Other_R!$C$20:$N$20) + _xlfn.XLOOKUP(B139&amp;"|"&amp;E139,
        Calculate_cap_emi_sens!$L$14:$L$21&amp;"|"&amp;Calculate_cap_emi_sens!$I$14:$I$21,
        Calculate_cap_emi_sens!$BK$14:$BK$21, "Not found", 0))</f>
        <v>2863.511911637238</v>
      </c>
    </row>
    <row r="140" spans="1:22" x14ac:dyDescent="0.25">
      <c r="A140" s="5"/>
      <c r="B140" s="5" t="str">
        <f t="shared" ref="B140:B142" si="17">CONCATENATE(C140, "-", "Nom")</f>
        <v>Mod-Nom</v>
      </c>
      <c r="C140" s="5" t="s">
        <v>38</v>
      </c>
      <c r="D140" s="5" t="str">
        <f t="shared" ref="D140:D142" si="18">_xlfn.TEXTAFTER(B140, "-", 1)</f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8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Calculate_cap_emi_sens!$L$14:$L$21&amp;"|"&amp;Calculate_cap_emi_sens!$I$14:$I$21,
        Calculate_cap_emi_sens!$AI$14:$AI$21, "Not found", 0), LOOKUP(K140,Manufacture!$C$24:$D$24,Manufacture!$C$26:$D$26) + _xlfn.XLOOKUP(J140,Manufacture!$C$18:$N$18,Manufacture!$C$20:$N$20) + _xlfn.XLOOKUP(B140&amp;"|"&amp;E140,
        Calculate_cap_emi_sens!$L$14:$L$21&amp;"|"&amp;Calculate_cap_emi_sens!$I$14:$I$21,
        Calculate_cap_emi_sens!$AI$14:$AI$21, "Not found", 0))</f>
        <v>4099.775564454405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325.21363636363634</v>
      </c>
      <c r="O140" s="5" cm="1">
        <f t="array" ref="O140">_xlfn.XLOOKUP(B140&amp;"|"&amp;E140,
        Calculate_cap_emi_sens!$L$14:$L$21&amp;"|"&amp;Calculate_cap_emi_sens!$I$14:$I$21,
        Calculate_cap_emi_sens!$AI$14:$AI$21, "Not found", 0)</f>
        <v>2293.9902810319445</v>
      </c>
      <c r="P140" s="8">
        <f t="shared" si="12"/>
        <v>4099.775564454405</v>
      </c>
      <c r="Q140" s="8" cm="1">
        <f t="array" ref="Q140">_xlfn.SWITCH(K140,200,_xlfn.XLOOKUP(J140,Distribution!$C$18:$N$18,Distribution!$C$20:$N$20) + _xlfn.XLOOKUP(B140&amp;"|"&amp;E140,
        Calculate_cap_emi_sens!$L$14:$L$21&amp;"|"&amp;Calculate_cap_emi_sens!$I$14:$I$21,
        Calculate_cap_emi_sens!$AP$14:$AP$21, "Not found", 0), LOOKUP(K140,Distribution!$C$24:$D$24,Distribution!$C$26:$D$26) + _xlfn.XLOOKUP(J140,Distribution!$C$18:$N$18,Distribution!$C$20:$N$20) + _xlfn.XLOOKUP(B140&amp;"|"&amp;E140,
        Calculate_cap_emi_sens!$L$14:$L$21&amp;"|"&amp;Calculate_cap_emi_sens!$I$14:$I$21,
        Calculate_cap_emi_sens!$AP$14:$AP$21, "Not found", 0))</f>
        <v>141.8210360228623</v>
      </c>
      <c r="R140" s="8" cm="1">
        <f t="array" ref="R140">_xlfn.SWITCH(K140,200,_xlfn.XLOOKUP(J140,Installation!$C$18:$N$18,Installation!$C$20:$N$20) + _xlfn.XLOOKUP(B140&amp;"|"&amp;E140,
        Calculate_cap_emi_sens!$L$14:$L$21&amp;"|"&amp;Calculate_cap_emi_sens!$I$14:$I$21,
        Calculate_cap_emi_sens!$AW$14:$AW$21, "Not found", 0), LOOKUP(K140,Installation!$C$24:$D$24,Installation!$C$26:$D$26) + _xlfn.XLOOKUP(J140,Installation!$C$18:$N$18,Installation!$C$20:$N$20) + _xlfn.XLOOKUP(B140&amp;"|"&amp;E140,
        Calculate_cap_emi_sens!$L$14:$L$21&amp;"|"&amp;Calculate_cap_emi_sens!$I$14:$I$21,
        Calculate_cap_emi_sens!$AW$14:$AW$21, "Not found", 0))</f>
        <v>111.74931016042781</v>
      </c>
      <c r="S140" s="8" cm="1">
        <f t="array" ref="S140">_xlfn.SWITCH(K140,200,_xlfn.XLOOKUP(J140,EOL!$C$18:$N$18,EOL!$C$20:$N$20) + _xlfn.XLOOKUP(B140&amp;"|"&amp;E140,
        Calculate_cap_emi_sens!$L$14:$L$21&amp;"|"&amp;Calculate_cap_emi_sens!$I$14:$I$21,
        Calculate_cap_emi_sens!$BD$14:$BD$21, "Not found", 0), LOOKUP(K140,EOL!$C$24:$D$24,EOL!$C$26:$D$26) + _xlfn.XLOOKUP(J140,EOL!$C$18:$N$18,EOL!$C$20:$N$20) + _xlfn.XLOOKUP(B140&amp;"|"&amp;E140,
        Calculate_cap_emi_sens!$L$14:$L$21&amp;"|"&amp;Calculate_cap_emi_sens!$I$14:$I$21,
        Calculate_cap_emi_sens!$BD$14:$BD$21, "Not found", 0))</f>
        <v>664.56060962566835</v>
      </c>
      <c r="T140" s="8" cm="1">
        <f t="array" ref="T140">_xlfn.SWITCH(K140,200,_xlfn.XLOOKUP(J140,Other!$C$18:$N$18,Other!$C$20:$N$20) + _xlfn.XLOOKUP(B140&amp;"|"&amp;E140,
        Calculate_cap_emi_sens!$L$14:$L$21&amp;"|"&amp;Calculate_cap_emi_sens!$I$14:$I$21,
        Calculate_cap_emi_sens!$BK$14:$BK$21, "Not found", 0), LOOKUP(K140,Other!$C$24:$D$24,Other!$C$26:$D$26) + _xlfn.XLOOKUP(J140,Other!$C$18:$N$18,Other!$C$20:$N$20) + _xlfn.XLOOKUP(B140&amp;"|"&amp;E140,
        Calculate_cap_emi_sens!$L$14:$L$21&amp;"|"&amp;Calculate_cap_emi_sens!$I$14:$I$21,
        Calculate_cap_emi_sens!$BK$14:$BK$21, "Not found", 0))</f>
        <v>3264.6056470588237</v>
      </c>
      <c r="U140" s="8" cm="1">
        <f t="array" ref="U140">_xlfn.SWITCH(K140,200,_xlfn.XLOOKUP(J140,EOL_R!$C$18:$N$18,EOL_R!$C$20:$N$20) + _xlfn.XLOOKUP(B140&amp;"|"&amp;E140,
        Calculate_cap_emi_sens!$L$14:$L$21&amp;"|"&amp;Calculate_cap_emi_sens!$I$14:$I$21,
        Calculate_cap_emi_sens!$BD$14:$BD$21, "Not found", 0), LOOKUP(K140,EOL_R!$C$24:$D$24,EOL_R!$C$26:$D$26) + _xlfn.XLOOKUP(J140,EOL_R!$C$18:$N$18,EOL_R!$C$20:$N$20) + _xlfn.XLOOKUP(B140&amp;"|"&amp;E140,
        Calculate_cap_emi_sens!$L$14:$L$21&amp;"|"&amp;Calculate_cap_emi_sens!$I$14:$I$21,
        Calculate_cap_emi_sens!$BD$14:$BD$21, "Not found", 0))</f>
        <v>543.39344697214847</v>
      </c>
      <c r="V140" s="8" cm="1">
        <f t="array" ref="V140">_xlfn.SWITCH(K140,200,_xlfn.XLOOKUP(J140,Other_R!$C$18:$N$18,Other_R!$C$20:$N$20) + _xlfn.XLOOKUP(B140&amp;"|"&amp;E140,
        Calculate_cap_emi_sens!$L$14:$L$21&amp;"|"&amp;Calculate_cap_emi_sens!$I$14:$I$21,
        Calculate_cap_emi_sens!$BK$14:$BK$21, "Not found", 0), LOOKUP(K140,Other_R!$C$24:$D$24,Other_R!$C$26:$D$26) + _xlfn.XLOOKUP(J140,Other_R!$C$18:$N$18,Other_R!$C$20:$N$20) + _xlfn.XLOOKUP(B140&amp;"|"&amp;E140,
        Calculate_cap_emi_sens!$L$14:$L$21&amp;"|"&amp;Calculate_cap_emi_sens!$I$14:$I$21,
        Calculate_cap_emi_sens!$BK$14:$BK$21, "Not found", 0))</f>
        <v>2854.4628554239544</v>
      </c>
    </row>
    <row r="141" spans="1:22" x14ac:dyDescent="0.25">
      <c r="A141" s="5"/>
      <c r="B141" s="5" t="str">
        <f t="shared" si="17"/>
        <v>Mod-Nom</v>
      </c>
      <c r="C141" s="5" t="s">
        <v>38</v>
      </c>
      <c r="D141" s="5" t="str">
        <f t="shared" si="18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8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Calculate_cap_emi_sens!$L$14:$L$21&amp;"|"&amp;Calculate_cap_emi_sens!$I$14:$I$21,
        Calculate_cap_emi_sens!$AI$14:$AI$21, "Not found", 0), LOOKUP(K141,Manufacture!$C$24:$D$24,Manufacture!$C$26:$D$26) + _xlfn.XLOOKUP(J141,Manufacture!$C$18:$N$18,Manufacture!$C$20:$N$20) + _xlfn.XLOOKUP(B141&amp;"|"&amp;E141,
        Calculate_cap_emi_sens!$L$14:$L$21&amp;"|"&amp;Calculate_cap_emi_sens!$I$14:$I$21,
        Calculate_cap_emi_sens!$AI$14:$AI$21, "Not found", 0))</f>
        <v>4320.9907997485225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325.21363636363634</v>
      </c>
      <c r="O141" s="5" cm="1">
        <f t="array" ref="O141">_xlfn.XLOOKUP(B141&amp;"|"&amp;E141,
        Calculate_cap_emi_sens!$L$14:$L$21&amp;"|"&amp;Calculate_cap_emi_sens!$I$14:$I$21,
        Calculate_cap_emi_sens!$AI$14:$AI$21, "Not found", 0)</f>
        <v>2293.9902810319445</v>
      </c>
      <c r="P141" s="8">
        <f t="shared" si="12"/>
        <v>4320.9907997485225</v>
      </c>
      <c r="Q141" s="8" cm="1">
        <f t="array" ref="Q141">_xlfn.SWITCH(K141,200,_xlfn.XLOOKUP(J141,Distribution!$C$18:$N$18,Distribution!$C$20:$N$20) + _xlfn.XLOOKUP(B141&amp;"|"&amp;E141,
        Calculate_cap_emi_sens!$L$14:$L$21&amp;"|"&amp;Calculate_cap_emi_sens!$I$14:$I$21,
        Calculate_cap_emi_sens!$AP$14:$AP$21, "Not found", 0), LOOKUP(K141,Distribution!$C$24:$D$24,Distribution!$C$26:$D$26) + _xlfn.XLOOKUP(J141,Distribution!$C$18:$N$18,Distribution!$C$20:$N$20) + _xlfn.XLOOKUP(B141&amp;"|"&amp;E141,
        Calculate_cap_emi_sens!$L$14:$L$21&amp;"|"&amp;Calculate_cap_emi_sens!$I$14:$I$21,
        Calculate_cap_emi_sens!$AP$14:$AP$21, "Not found", 0))</f>
        <v>146.45366876556818</v>
      </c>
      <c r="R141" s="8" cm="1">
        <f t="array" ref="R141">_xlfn.SWITCH(K141,200,_xlfn.XLOOKUP(J141,Installation!$C$18:$N$18,Installation!$C$20:$N$20) + _xlfn.XLOOKUP(B141&amp;"|"&amp;E141,
        Calculate_cap_emi_sens!$L$14:$L$21&amp;"|"&amp;Calculate_cap_emi_sens!$I$14:$I$21,
        Calculate_cap_emi_sens!$AW$14:$AW$21, "Not found", 0), LOOKUP(K141,Installation!$C$24:$D$24,Installation!$C$26:$D$26) + _xlfn.XLOOKUP(J141,Installation!$C$18:$N$18,Installation!$C$20:$N$20) + _xlfn.XLOOKUP(B141&amp;"|"&amp;E141,
        Calculate_cap_emi_sens!$L$14:$L$21&amp;"|"&amp;Calculate_cap_emi_sens!$I$14:$I$21,
        Calculate_cap_emi_sens!$AW$14:$AW$21, "Not found", 0))</f>
        <v>151.14283957219251</v>
      </c>
      <c r="S141" s="8" cm="1">
        <f t="array" ref="S141">_xlfn.SWITCH(K141,200,_xlfn.XLOOKUP(J141,EOL!$C$18:$N$18,EOL!$C$20:$N$20) + _xlfn.XLOOKUP(B141&amp;"|"&amp;E141,
        Calculate_cap_emi_sens!$L$14:$L$21&amp;"|"&amp;Calculate_cap_emi_sens!$I$14:$I$21,
        Calculate_cap_emi_sens!$BD$14:$BD$21, "Not found", 0), LOOKUP(K141,EOL!$C$24:$D$24,EOL!$C$26:$D$26) + _xlfn.XLOOKUP(J141,EOL!$C$18:$N$18,EOL!$C$20:$N$20) + _xlfn.XLOOKUP(B141&amp;"|"&amp;E141,
        Calculate_cap_emi_sens!$L$14:$L$21&amp;"|"&amp;Calculate_cap_emi_sens!$I$14:$I$21,
        Calculate_cap_emi_sens!$BD$14:$BD$21, "Not found", 0))</f>
        <v>709.23131550802145</v>
      </c>
      <c r="T141" s="8" cm="1">
        <f t="array" ref="T141">_xlfn.SWITCH(K141,200,_xlfn.XLOOKUP(J141,Other!$C$18:$N$18,Other!$C$20:$N$20) + _xlfn.XLOOKUP(B141&amp;"|"&amp;E141,
        Calculate_cap_emi_sens!$L$14:$L$21&amp;"|"&amp;Calculate_cap_emi_sens!$I$14:$I$21,
        Calculate_cap_emi_sens!$BK$14:$BK$21, "Not found", 0), LOOKUP(K141,Other!$C$24:$D$24,Other!$C$26:$D$26) + _xlfn.XLOOKUP(J141,Other!$C$18:$N$18,Other!$C$20:$N$20) + _xlfn.XLOOKUP(B141&amp;"|"&amp;E141,
        Calculate_cap_emi_sens!$L$14:$L$21&amp;"|"&amp;Calculate_cap_emi_sens!$I$14:$I$21,
        Calculate_cap_emi_sens!$BK$14:$BK$21, "Not found", 0))</f>
        <v>3368.1702352941174</v>
      </c>
      <c r="U141" s="8" cm="1">
        <f t="array" ref="U141">_xlfn.SWITCH(K141,200,_xlfn.XLOOKUP(J141,EOL_R!$C$18:$N$18,EOL_R!$C$20:$N$20) + _xlfn.XLOOKUP(B141&amp;"|"&amp;E141,
        Calculate_cap_emi_sens!$L$14:$L$21&amp;"|"&amp;Calculate_cap_emi_sens!$I$14:$I$21,
        Calculate_cap_emi_sens!$BD$14:$BD$21, "Not found", 0), LOOKUP(K141,EOL_R!$C$24:$D$24,EOL_R!$C$26:$D$26) + _xlfn.XLOOKUP(J141,EOL_R!$C$18:$N$18,EOL_R!$C$20:$N$20) + _xlfn.XLOOKUP(B141&amp;"|"&amp;E141,
        Calculate_cap_emi_sens!$L$14:$L$21&amp;"|"&amp;Calculate_cap_emi_sens!$I$14:$I$21,
        Calculate_cap_emi_sens!$BD$14:$BD$21, "Not found", 0))</f>
        <v>559.1704571468199</v>
      </c>
      <c r="V141" s="8" cm="1">
        <f t="array" ref="V141">_xlfn.SWITCH(K141,200,_xlfn.XLOOKUP(J141,Other_R!$C$18:$N$18,Other_R!$C$20:$N$20) + _xlfn.XLOOKUP(B141&amp;"|"&amp;E141,
        Calculate_cap_emi_sens!$L$14:$L$21&amp;"|"&amp;Calculate_cap_emi_sens!$I$14:$I$21,
        Calculate_cap_emi_sens!$BK$14:$BK$21, "Not found", 0), LOOKUP(K141,Other_R!$C$24:$D$24,Other_R!$C$26:$D$26) + _xlfn.XLOOKUP(J141,Other_R!$C$18:$N$18,Other_R!$C$20:$N$20) + _xlfn.XLOOKUP(B141&amp;"|"&amp;E141,
        Calculate_cap_emi_sens!$L$14:$L$21&amp;"|"&amp;Calculate_cap_emi_sens!$I$14:$I$21,
        Calculate_cap_emi_sens!$BK$14:$BK$21, "Not found", 0))</f>
        <v>2860.2242042445914</v>
      </c>
    </row>
    <row r="142" spans="1:22" x14ac:dyDescent="0.25">
      <c r="A142" s="5"/>
      <c r="B142" s="5" t="str">
        <f t="shared" si="17"/>
        <v>Mod-Nom</v>
      </c>
      <c r="C142" s="5" t="s">
        <v>38</v>
      </c>
      <c r="D142" s="5" t="str">
        <f t="shared" si="18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8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Calculate_cap_emi_sens!$L$14:$L$21&amp;"|"&amp;Calculate_cap_emi_sens!$I$14:$I$21,
        Calculate_cap_emi_sens!$AI$14:$AI$21, "Not found", 0), LOOKUP(K142,Manufacture!$C$24:$D$24,Manufacture!$C$26:$D$26) + _xlfn.XLOOKUP(J142,Manufacture!$C$18:$N$18,Manufacture!$C$20:$N$20) + _xlfn.XLOOKUP(B142&amp;"|"&amp;E142,
        Calculate_cap_emi_sens!$L$14:$L$21&amp;"|"&amp;Calculate_cap_emi_sens!$I$14:$I$21,
        Calculate_cap_emi_sens!$AI$14:$AI$21, "Not found", 0))</f>
        <v>4689.6828585720514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325.21363636363634</v>
      </c>
      <c r="O142" s="5" cm="1">
        <f t="array" ref="O142">_xlfn.XLOOKUP(B142&amp;"|"&amp;E142,
        Calculate_cap_emi_sens!$L$14:$L$21&amp;"|"&amp;Calculate_cap_emi_sens!$I$14:$I$21,
        Calculate_cap_emi_sens!$AI$14:$AI$21, "Not found", 0)</f>
        <v>2293.9902810319445</v>
      </c>
      <c r="P142" s="8">
        <f t="shared" si="12"/>
        <v>4689.6828585720514</v>
      </c>
      <c r="Q142" s="8" cm="1">
        <f t="array" ref="Q142">_xlfn.SWITCH(K142,200,_xlfn.XLOOKUP(J142,Distribution!$C$18:$N$18,Distribution!$C$20:$N$20) + _xlfn.XLOOKUP(B142&amp;"|"&amp;E142,
        Calculate_cap_emi_sens!$L$14:$L$21&amp;"|"&amp;Calculate_cap_emi_sens!$I$14:$I$21,
        Calculate_cap_emi_sens!$AP$14:$AP$21, "Not found", 0), LOOKUP(K142,Distribution!$C$24:$D$24,Distribution!$C$26:$D$26) + _xlfn.XLOOKUP(J142,Distribution!$C$18:$N$18,Distribution!$C$20:$N$20) + _xlfn.XLOOKUP(B142&amp;"|"&amp;E142,
        Calculate_cap_emi_sens!$L$14:$L$21&amp;"|"&amp;Calculate_cap_emi_sens!$I$14:$I$21,
        Calculate_cap_emi_sens!$AP$14:$AP$21, "Not found", 0))</f>
        <v>154.17472333674462</v>
      </c>
      <c r="R142" s="8" cm="1">
        <f t="array" ref="R142">_xlfn.SWITCH(K142,200,_xlfn.XLOOKUP(J142,Installation!$C$18:$N$18,Installation!$C$20:$N$20) + _xlfn.XLOOKUP(B142&amp;"|"&amp;E142,
        Calculate_cap_emi_sens!$L$14:$L$21&amp;"|"&amp;Calculate_cap_emi_sens!$I$14:$I$21,
        Calculate_cap_emi_sens!$AW$14:$AW$21, "Not found", 0), LOOKUP(K142,Installation!$C$24:$D$24,Installation!$C$26:$D$26) + _xlfn.XLOOKUP(J142,Installation!$C$18:$N$18,Installation!$C$20:$N$20) + _xlfn.XLOOKUP(B142&amp;"|"&amp;E142,
        Calculate_cap_emi_sens!$L$14:$L$21&amp;"|"&amp;Calculate_cap_emi_sens!$I$14:$I$21,
        Calculate_cap_emi_sens!$AW$14:$AW$21, "Not found", 0))</f>
        <v>216.79872192513375</v>
      </c>
      <c r="S142" s="8" cm="1">
        <f t="array" ref="S142">_xlfn.SWITCH(K142,200,_xlfn.XLOOKUP(J142,EOL!$C$18:$N$18,EOL!$C$20:$N$20) + _xlfn.XLOOKUP(B142&amp;"|"&amp;E142,
        Calculate_cap_emi_sens!$L$14:$L$21&amp;"|"&amp;Calculate_cap_emi_sens!$I$14:$I$21,
        Calculate_cap_emi_sens!$BD$14:$BD$21, "Not found", 0), LOOKUP(K142,EOL!$C$24:$D$24,EOL!$C$26:$D$26) + _xlfn.XLOOKUP(J142,EOL!$C$18:$N$18,EOL!$C$20:$N$20) + _xlfn.XLOOKUP(B142&amp;"|"&amp;E142,
        Calculate_cap_emi_sens!$L$14:$L$21&amp;"|"&amp;Calculate_cap_emi_sens!$I$14:$I$21,
        Calculate_cap_emi_sens!$BD$14:$BD$21, "Not found", 0))</f>
        <v>783.68249197860962</v>
      </c>
      <c r="T142" s="8" cm="1">
        <f t="array" ref="T142">_xlfn.SWITCH(K142,200,_xlfn.XLOOKUP(J142,Other!$C$18:$N$18,Other!$C$20:$N$20) + _xlfn.XLOOKUP(B142&amp;"|"&amp;E142,
        Calculate_cap_emi_sens!$L$14:$L$21&amp;"|"&amp;Calculate_cap_emi_sens!$I$14:$I$21,
        Calculate_cap_emi_sens!$BK$14:$BK$21, "Not found", 0), LOOKUP(K142,Other!$C$24:$D$24,Other!$C$26:$D$26) + _xlfn.XLOOKUP(J142,Other!$C$18:$N$18,Other!$C$20:$N$20) + _xlfn.XLOOKUP(B142&amp;"|"&amp;E142,
        Calculate_cap_emi_sens!$L$14:$L$21&amp;"|"&amp;Calculate_cap_emi_sens!$I$14:$I$21,
        Calculate_cap_emi_sens!$BK$14:$BK$21, "Not found", 0))</f>
        <v>3540.7778823529416</v>
      </c>
      <c r="U142" s="8" cm="1">
        <f t="array" ref="U142">_xlfn.SWITCH(K142,200,_xlfn.XLOOKUP(J142,EOL_R!$C$18:$N$18,EOL_R!$C$20:$N$20) + _xlfn.XLOOKUP(B142&amp;"|"&amp;E142,
        Calculate_cap_emi_sens!$L$14:$L$21&amp;"|"&amp;Calculate_cap_emi_sens!$I$14:$I$21,
        Calculate_cap_emi_sens!$BD$14:$BD$21, "Not found", 0), LOOKUP(K142,EOL_R!$C$24:$D$24,EOL_R!$C$26:$D$26) + _xlfn.XLOOKUP(J142,EOL_R!$C$18:$N$18,EOL_R!$C$20:$N$20) + _xlfn.XLOOKUP(B142&amp;"|"&amp;E142,
        Calculate_cap_emi_sens!$L$14:$L$21&amp;"|"&amp;Calculate_cap_emi_sens!$I$14:$I$21,
        Calculate_cap_emi_sens!$BD$14:$BD$21, "Not found", 0))</f>
        <v>602.13635697399252</v>
      </c>
      <c r="V142" s="8" cm="1">
        <f t="array" ref="V142">_xlfn.SWITCH(K142,200,_xlfn.XLOOKUP(J142,Other_R!$C$18:$N$18,Other_R!$C$20:$N$20) + _xlfn.XLOOKUP(B142&amp;"|"&amp;E142,
        Calculate_cap_emi_sens!$L$14:$L$21&amp;"|"&amp;Calculate_cap_emi_sens!$I$14:$I$21,
        Calculate_cap_emi_sens!$BK$14:$BK$21, "Not found", 0), LOOKUP(K142,Other_R!$C$24:$D$24,Other_R!$C$26:$D$26) + _xlfn.XLOOKUP(J142,Other_R!$C$18:$N$18,Other_R!$C$20:$N$20) + _xlfn.XLOOKUP(B142&amp;"|"&amp;E142,
        Calculate_cap_emi_sens!$L$14:$L$21&amp;"|"&amp;Calculate_cap_emi_sens!$I$14:$I$21,
        Calculate_cap_emi_sens!$BK$14:$BK$21, "Not found", 0))</f>
        <v>2926.2562826829553</v>
      </c>
    </row>
    <row r="143" spans="1:22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8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Calculate_cap_emi_sens!$L$14:$L$21&amp;"|"&amp;Calculate_cap_emi_sens!$I$14:$I$21,
        Calculate_cap_emi_sens!$AI$14:$AI$21, "Not found", 0), LOOKUP(K143,Manufacture!$C$24:$D$24,Manufacture!$C$26:$D$26) + _xlfn.XLOOKUP(J143,Manufacture!$C$18:$N$18,Manufacture!$C$20:$N$20) + _xlfn.XLOOKUP(B143&amp;"|"&amp;E143,
        Calculate_cap_emi_sens!$L$14:$L$21&amp;"|"&amp;Calculate_cap_emi_sens!$I$14:$I$21,
        Calculate_cap_emi_sens!$AI$14:$AI$21, "Not found", 0))</f>
        <v>4340.3689708715165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639.5454545454545</v>
      </c>
      <c r="O143" s="5" cm="1">
        <f t="array" ref="O143">_xlfn.XLOOKUP(B143&amp;"|"&amp;E143,
        Calculate_cap_emi_sens!$L$14:$L$21&amp;"|"&amp;Calculate_cap_emi_sens!$I$14:$I$21,
        Calculate_cap_emi_sens!$AI$14:$AI$21, "Not found", 0)</f>
        <v>2293.9902810319445</v>
      </c>
      <c r="P143" s="8">
        <f t="shared" si="12"/>
        <v>4340.3689708715165</v>
      </c>
      <c r="Q143" s="8" cm="1">
        <f t="array" ref="Q143">_xlfn.SWITCH(K143,200,_xlfn.XLOOKUP(J143,Distribution!$C$18:$N$18,Distribution!$C$20:$N$20) + _xlfn.XLOOKUP(B143&amp;"|"&amp;E143,
        Calculate_cap_emi_sens!$L$14:$L$21&amp;"|"&amp;Calculate_cap_emi_sens!$I$14:$I$21,
        Calculate_cap_emi_sens!$AP$14:$AP$21, "Not found", 0), LOOKUP(K143,Distribution!$C$24:$D$24,Distribution!$C$26:$D$26) + _xlfn.XLOOKUP(J143,Distribution!$C$18:$N$18,Distribution!$C$20:$N$20) + _xlfn.XLOOKUP(B143&amp;"|"&amp;E143,
        Calculate_cap_emi_sens!$L$14:$L$21&amp;"|"&amp;Calculate_cap_emi_sens!$I$14:$I$21,
        Calculate_cap_emi_sens!$AP$14:$AP$21, "Not found", 0))</f>
        <v>147.57639662499065</v>
      </c>
      <c r="R143" s="8" cm="1">
        <f t="array" ref="R143">_xlfn.SWITCH(K143,200,_xlfn.XLOOKUP(J143,Installation!$C$18:$N$18,Installation!$C$20:$N$20) + _xlfn.XLOOKUP(B143&amp;"|"&amp;E143,
        Calculate_cap_emi_sens!$L$14:$L$21&amp;"|"&amp;Calculate_cap_emi_sens!$I$14:$I$21,
        Calculate_cap_emi_sens!$AW$14:$AW$21, "Not found", 0), LOOKUP(K143,Installation!$C$24:$D$24,Installation!$C$26:$D$26) + _xlfn.XLOOKUP(J143,Installation!$C$18:$N$18,Installation!$C$20:$N$20) + _xlfn.XLOOKUP(B143&amp;"|"&amp;E143,
        Calculate_cap_emi_sens!$L$14:$L$21&amp;"|"&amp;Calculate_cap_emi_sens!$I$14:$I$21,
        Calculate_cap_emi_sens!$AW$14:$AW$21, "Not found", 0))</f>
        <v>98.618133689839595</v>
      </c>
      <c r="S143" s="8" cm="1">
        <f t="array" ref="S143">_xlfn.SWITCH(K143,200,_xlfn.XLOOKUP(J143,EOL!$C$18:$N$18,EOL!$C$20:$N$20) + _xlfn.XLOOKUP(B143&amp;"|"&amp;E143,
        Calculate_cap_emi_sens!$L$14:$L$21&amp;"|"&amp;Calculate_cap_emi_sens!$I$14:$I$21,
        Calculate_cap_emi_sens!$BD$14:$BD$21, "Not found", 0), LOOKUP(K143,EOL!$C$24:$D$24,EOL!$C$26:$D$26) + _xlfn.XLOOKUP(J143,EOL!$C$18:$N$18,EOL!$C$20:$N$20) + _xlfn.XLOOKUP(B143&amp;"|"&amp;E143,
        Calculate_cap_emi_sens!$L$14:$L$21&amp;"|"&amp;Calculate_cap_emi_sens!$I$14:$I$21,
        Calculate_cap_emi_sens!$BD$14:$BD$21, "Not found", 0))</f>
        <v>788.07946524064175</v>
      </c>
      <c r="T143" s="8" cm="1">
        <f t="array" ref="T143">_xlfn.SWITCH(K143,200,_xlfn.XLOOKUP(J143,Other!$C$18:$N$18,Other!$C$20:$N$20) + _xlfn.XLOOKUP(B143&amp;"|"&amp;E143,
        Calculate_cap_emi_sens!$L$14:$L$21&amp;"|"&amp;Calculate_cap_emi_sens!$I$14:$I$21,
        Calculate_cap_emi_sens!$BK$14:$BK$21, "Not found", 0), LOOKUP(K143,Other!$C$24:$D$24,Other!$C$26:$D$26) + _xlfn.XLOOKUP(J143,Other!$C$18:$N$18,Other!$C$20:$N$20) + _xlfn.XLOOKUP(B143&amp;"|"&amp;E143,
        Calculate_cap_emi_sens!$L$14:$L$21&amp;"|"&amp;Calculate_cap_emi_sens!$I$14:$I$21,
        Calculate_cap_emi_sens!$BK$14:$BK$21, "Not found", 0))</f>
        <v>3230.084117647059</v>
      </c>
      <c r="U143" s="8" cm="1">
        <f t="array" ref="U143">_xlfn.SWITCH(K143,200,_xlfn.XLOOKUP(J143,EOL_R!$C$18:$N$18,EOL_R!$C$20:$N$20) + _xlfn.XLOOKUP(B143&amp;"|"&amp;E143,
        Calculate_cap_emi_sens!$L$14:$L$21&amp;"|"&amp;Calculate_cap_emi_sens!$I$14:$I$21,
        Calculate_cap_emi_sens!$BD$14:$BD$21, "Not found", 0), LOOKUP(K143,EOL_R!$C$24:$D$24,EOL_R!$C$26:$D$26) + _xlfn.XLOOKUP(J143,EOL_R!$C$18:$N$18,EOL_R!$C$20:$N$20) + _xlfn.XLOOKUP(B143&amp;"|"&amp;E143,
        Calculate_cap_emi_sens!$L$14:$L$21&amp;"|"&amp;Calculate_cap_emi_sens!$I$14:$I$21,
        Calculate_cap_emi_sens!$BD$14:$BD$21, "Not found", 0))</f>
        <v>679.90465008536808</v>
      </c>
      <c r="V143" s="8" cm="1">
        <f t="array" ref="V143">_xlfn.SWITCH(K143,200,_xlfn.XLOOKUP(J143,Other_R!$C$18:$N$18,Other_R!$C$20:$N$20) + _xlfn.XLOOKUP(B143&amp;"|"&amp;E143,
        Calculate_cap_emi_sens!$L$14:$L$21&amp;"|"&amp;Calculate_cap_emi_sens!$I$14:$I$21,
        Calculate_cap_emi_sens!$BK$14:$BK$21, "Not found", 0), LOOKUP(K143,Other_R!$C$24:$D$24,Other_R!$C$26:$D$26) + _xlfn.XLOOKUP(J143,Other_R!$C$18:$N$18,Other_R!$C$20:$N$20) + _xlfn.XLOOKUP(B143&amp;"|"&amp;E143,
        Calculate_cap_emi_sens!$L$14:$L$21&amp;"|"&amp;Calculate_cap_emi_sens!$I$14:$I$21,
        Calculate_cap_emi_sens!$BK$14:$BK$21, "Not found", 0))</f>
        <v>2863.511911637238</v>
      </c>
    </row>
    <row r="144" spans="1:22" x14ac:dyDescent="0.25">
      <c r="A144" s="5"/>
      <c r="B144" s="5" t="str">
        <f t="shared" ref="B144:B147" si="19">CONCATENATE(C144, "-", "Nom")</f>
        <v>Mod-Nom</v>
      </c>
      <c r="C144" s="5" t="s">
        <v>38</v>
      </c>
      <c r="D144" s="5" t="str">
        <f t="shared" ref="D144:D186" si="20">_xlfn.TEXTAFTER(B144, "-", 1)</f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8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Calculate_cap_emi_sens!$L$14:$L$21&amp;"|"&amp;Calculate_cap_emi_sens!$I$14:$I$21,
        Calculate_cap_emi_sens!$AI$14:$AI$21, "Not found", 0), LOOKUP(K144,Manufacture!$C$24:$D$24,Manufacture!$C$26:$D$26) + _xlfn.XLOOKUP(J144,Manufacture!$C$18:$N$18,Manufacture!$C$20:$N$20) + _xlfn.XLOOKUP(B144&amp;"|"&amp;E144,
        Calculate_cap_emi_sens!$L$14:$L$21&amp;"|"&amp;Calculate_cap_emi_sens!$I$14:$I$21,
        Calculate_cap_emi_sens!$AI$14:$AI$21, "Not found", 0))</f>
        <v>4414.1073826362226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639.5454545454545</v>
      </c>
      <c r="O144" s="5" cm="1">
        <f t="array" ref="O144">_xlfn.XLOOKUP(B144&amp;"|"&amp;E144,
        Calculate_cap_emi_sens!$L$14:$L$21&amp;"|"&amp;Calculate_cap_emi_sens!$I$14:$I$21,
        Calculate_cap_emi_sens!$AI$14:$AI$21, "Not found", 0)</f>
        <v>2293.9902810319445</v>
      </c>
      <c r="P144" s="8">
        <f t="shared" si="12"/>
        <v>4414.1073826362226</v>
      </c>
      <c r="Q144" s="8" cm="1">
        <f t="array" ref="Q144">_xlfn.SWITCH(K144,200,_xlfn.XLOOKUP(J144,Distribution!$C$18:$N$18,Distribution!$C$20:$N$20) + _xlfn.XLOOKUP(B144&amp;"|"&amp;E144,
        Calculate_cap_emi_sens!$L$14:$L$21&amp;"|"&amp;Calculate_cap_emi_sens!$I$14:$I$21,
        Calculate_cap_emi_sens!$AP$14:$AP$21, "Not found", 0), LOOKUP(K144,Distribution!$C$24:$D$24,Distribution!$C$26:$D$26) + _xlfn.XLOOKUP(J144,Distribution!$C$18:$N$18,Distribution!$C$20:$N$20) + _xlfn.XLOOKUP(B144&amp;"|"&amp;E144,
        Calculate_cap_emi_sens!$L$14:$L$21&amp;"|"&amp;Calculate_cap_emi_sens!$I$14:$I$21,
        Calculate_cap_emi_sens!$AP$14:$AP$21, "Not found", 0))</f>
        <v>149.12060753922594</v>
      </c>
      <c r="R144" s="8" cm="1">
        <f t="array" ref="R144">_xlfn.SWITCH(K144,200,_xlfn.XLOOKUP(J144,Installation!$C$18:$N$18,Installation!$C$20:$N$20) + _xlfn.XLOOKUP(B144&amp;"|"&amp;E144,
        Calculate_cap_emi_sens!$L$14:$L$21&amp;"|"&amp;Calculate_cap_emi_sens!$I$14:$I$21,
        Calculate_cap_emi_sens!$AW$14:$AW$21, "Not found", 0), LOOKUP(K144,Installation!$C$24:$D$24,Installation!$C$26:$D$26) + _xlfn.XLOOKUP(J144,Installation!$C$18:$N$18,Installation!$C$20:$N$20) + _xlfn.XLOOKUP(B144&amp;"|"&amp;E144,
        Calculate_cap_emi_sens!$L$14:$L$21&amp;"|"&amp;Calculate_cap_emi_sens!$I$14:$I$21,
        Calculate_cap_emi_sens!$AW$14:$AW$21, "Not found", 0))</f>
        <v>111.74931016042781</v>
      </c>
      <c r="S144" s="8" cm="1">
        <f t="array" ref="S144">_xlfn.SWITCH(K144,200,_xlfn.XLOOKUP(J144,EOL!$C$18:$N$18,EOL!$C$20:$N$20) + _xlfn.XLOOKUP(B144&amp;"|"&amp;E144,
        Calculate_cap_emi_sens!$L$14:$L$21&amp;"|"&amp;Calculate_cap_emi_sens!$I$14:$I$21,
        Calculate_cap_emi_sens!$BD$14:$BD$21, "Not found", 0), LOOKUP(K144,EOL!$C$24:$D$24,EOL!$C$26:$D$26) + _xlfn.XLOOKUP(J144,EOL!$C$18:$N$18,EOL!$C$20:$N$20) + _xlfn.XLOOKUP(B144&amp;"|"&amp;E144,
        Calculate_cap_emi_sens!$L$14:$L$21&amp;"|"&amp;Calculate_cap_emi_sens!$I$14:$I$21,
        Calculate_cap_emi_sens!$BD$14:$BD$21, "Not found", 0))</f>
        <v>802.96970053475934</v>
      </c>
      <c r="T144" s="8" cm="1">
        <f t="array" ref="T144">_xlfn.SWITCH(K144,200,_xlfn.XLOOKUP(J144,Other!$C$18:$N$18,Other!$C$20:$N$20) + _xlfn.XLOOKUP(B144&amp;"|"&amp;E144,
        Calculate_cap_emi_sens!$L$14:$L$21&amp;"|"&amp;Calculate_cap_emi_sens!$I$14:$I$21,
        Calculate_cap_emi_sens!$BK$14:$BK$21, "Not found", 0), LOOKUP(K144,Other!$C$24:$D$24,Other!$C$26:$D$26) + _xlfn.XLOOKUP(J144,Other!$C$18:$N$18,Other!$C$20:$N$20) + _xlfn.XLOOKUP(B144&amp;"|"&amp;E144,
        Calculate_cap_emi_sens!$L$14:$L$21&amp;"|"&amp;Calculate_cap_emi_sens!$I$14:$I$21,
        Calculate_cap_emi_sens!$BK$14:$BK$21, "Not found", 0))</f>
        <v>3264.6056470588237</v>
      </c>
      <c r="U144" s="8" cm="1">
        <f t="array" ref="U144">_xlfn.SWITCH(K144,200,_xlfn.XLOOKUP(J144,EOL_R!$C$18:$N$18,EOL_R!$C$20:$N$20) + _xlfn.XLOOKUP(B144&amp;"|"&amp;E144,
        Calculate_cap_emi_sens!$L$14:$L$21&amp;"|"&amp;Calculate_cap_emi_sens!$I$14:$I$21,
        Calculate_cap_emi_sens!$BD$14:$BD$21, "Not found", 0), LOOKUP(K144,EOL_R!$C$24:$D$24,EOL_R!$C$26:$D$26) + _xlfn.XLOOKUP(J144,EOL_R!$C$18:$N$18,EOL_R!$C$20:$N$20) + _xlfn.XLOOKUP(B144&amp;"|"&amp;E144,
        Calculate_cap_emi_sens!$L$14:$L$21&amp;"|"&amp;Calculate_cap_emi_sens!$I$14:$I$21,
        Calculate_cap_emi_sens!$BD$14:$BD$21, "Not found", 0))</f>
        <v>681.80253788123935</v>
      </c>
      <c r="V144" s="8" cm="1">
        <f t="array" ref="V144">_xlfn.SWITCH(K144,200,_xlfn.XLOOKUP(J144,Other_R!$C$18:$N$18,Other_R!$C$20:$N$20) + _xlfn.XLOOKUP(B144&amp;"|"&amp;E144,
        Calculate_cap_emi_sens!$L$14:$L$21&amp;"|"&amp;Calculate_cap_emi_sens!$I$14:$I$21,
        Calculate_cap_emi_sens!$BK$14:$BK$21, "Not found", 0), LOOKUP(K144,Other_R!$C$24:$D$24,Other_R!$C$26:$D$26) + _xlfn.XLOOKUP(J144,Other_R!$C$18:$N$18,Other_R!$C$20:$N$20) + _xlfn.XLOOKUP(B144&amp;"|"&amp;E144,
        Calculate_cap_emi_sens!$L$14:$L$21&amp;"|"&amp;Calculate_cap_emi_sens!$I$14:$I$21,
        Calculate_cap_emi_sens!$BK$14:$BK$21, "Not found", 0))</f>
        <v>2854.4628554239544</v>
      </c>
    </row>
    <row r="145" spans="1:22" x14ac:dyDescent="0.25">
      <c r="A145" s="5"/>
      <c r="B145" s="5" t="str">
        <f t="shared" si="19"/>
        <v>Mod-Nom</v>
      </c>
      <c r="C145" s="5" t="s">
        <v>38</v>
      </c>
      <c r="D145" s="5" t="str">
        <f t="shared" si="20"/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8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Calculate_cap_emi_sens!$L$14:$L$21&amp;"|"&amp;Calculate_cap_emi_sens!$I$14:$I$21,
        Calculate_cap_emi_sens!$AI$14:$AI$21, "Not found", 0), LOOKUP(K145,Manufacture!$C$24:$D$24,Manufacture!$C$26:$D$26) + _xlfn.XLOOKUP(J145,Manufacture!$C$18:$N$18,Manufacture!$C$20:$N$20) + _xlfn.XLOOKUP(B145&amp;"|"&amp;E145,
        Calculate_cap_emi_sens!$L$14:$L$21&amp;"|"&amp;Calculate_cap_emi_sens!$I$14:$I$21,
        Calculate_cap_emi_sens!$AI$14:$AI$21, "Not found", 0))</f>
        <v>4635.3226179303401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639.5454545454545</v>
      </c>
      <c r="O145" s="5" cm="1">
        <f t="array" ref="O145">_xlfn.XLOOKUP(B145&amp;"|"&amp;E145,
        Calculate_cap_emi_sens!$L$14:$L$21&amp;"|"&amp;Calculate_cap_emi_sens!$I$14:$I$21,
        Calculate_cap_emi_sens!$AI$14:$AI$21, "Not found", 0)</f>
        <v>2293.9902810319445</v>
      </c>
      <c r="P145" s="8">
        <f t="shared" si="12"/>
        <v>4635.3226179303401</v>
      </c>
      <c r="Q145" s="8" cm="1">
        <f t="array" ref="Q145">_xlfn.SWITCH(K145,200,_xlfn.XLOOKUP(J145,Distribution!$C$18:$N$18,Distribution!$C$20:$N$20) + _xlfn.XLOOKUP(B145&amp;"|"&amp;E145,
        Calculate_cap_emi_sens!$L$14:$L$21&amp;"|"&amp;Calculate_cap_emi_sens!$I$14:$I$21,
        Calculate_cap_emi_sens!$AP$14:$AP$21, "Not found", 0), LOOKUP(K145,Distribution!$C$24:$D$24,Distribution!$C$26:$D$26) + _xlfn.XLOOKUP(J145,Distribution!$C$18:$N$18,Distribution!$C$20:$N$20) + _xlfn.XLOOKUP(B145&amp;"|"&amp;E145,
        Calculate_cap_emi_sens!$L$14:$L$21&amp;"|"&amp;Calculate_cap_emi_sens!$I$14:$I$21,
        Calculate_cap_emi_sens!$AP$14:$AP$21, "Not found", 0))</f>
        <v>153.75324028193182</v>
      </c>
      <c r="R145" s="8" cm="1">
        <f t="array" ref="R145">_xlfn.SWITCH(K145,200,_xlfn.XLOOKUP(J145,Installation!$C$18:$N$18,Installation!$C$20:$N$20) + _xlfn.XLOOKUP(B145&amp;"|"&amp;E145,
        Calculate_cap_emi_sens!$L$14:$L$21&amp;"|"&amp;Calculate_cap_emi_sens!$I$14:$I$21,
        Calculate_cap_emi_sens!$AW$14:$AW$21, "Not found", 0), LOOKUP(K145,Installation!$C$24:$D$24,Installation!$C$26:$D$26) + _xlfn.XLOOKUP(J145,Installation!$C$18:$N$18,Installation!$C$20:$N$20) + _xlfn.XLOOKUP(B145&amp;"|"&amp;E145,
        Calculate_cap_emi_sens!$L$14:$L$21&amp;"|"&amp;Calculate_cap_emi_sens!$I$14:$I$21,
        Calculate_cap_emi_sens!$AW$14:$AW$21, "Not found", 0))</f>
        <v>151.14283957219251</v>
      </c>
      <c r="S145" s="8" cm="1">
        <f t="array" ref="S145">_xlfn.SWITCH(K145,200,_xlfn.XLOOKUP(J145,EOL!$C$18:$N$18,EOL!$C$20:$N$20) + _xlfn.XLOOKUP(B145&amp;"|"&amp;E145,
        Calculate_cap_emi_sens!$L$14:$L$21&amp;"|"&amp;Calculate_cap_emi_sens!$I$14:$I$21,
        Calculate_cap_emi_sens!$BD$14:$BD$21, "Not found", 0), LOOKUP(K145,EOL!$C$24:$D$24,EOL!$C$26:$D$26) + _xlfn.XLOOKUP(J145,EOL!$C$18:$N$18,EOL!$C$20:$N$20) + _xlfn.XLOOKUP(B145&amp;"|"&amp;E145,
        Calculate_cap_emi_sens!$L$14:$L$21&amp;"|"&amp;Calculate_cap_emi_sens!$I$14:$I$21,
        Calculate_cap_emi_sens!$BD$14:$BD$21, "Not found", 0))</f>
        <v>847.64040641711233</v>
      </c>
      <c r="T145" s="8" cm="1">
        <f t="array" ref="T145">_xlfn.SWITCH(K145,200,_xlfn.XLOOKUP(J145,Other!$C$18:$N$18,Other!$C$20:$N$20) + _xlfn.XLOOKUP(B145&amp;"|"&amp;E145,
        Calculate_cap_emi_sens!$L$14:$L$21&amp;"|"&amp;Calculate_cap_emi_sens!$I$14:$I$21,
        Calculate_cap_emi_sens!$BK$14:$BK$21, "Not found", 0), LOOKUP(K145,Other!$C$24:$D$24,Other!$C$26:$D$26) + _xlfn.XLOOKUP(J145,Other!$C$18:$N$18,Other!$C$20:$N$20) + _xlfn.XLOOKUP(B145&amp;"|"&amp;E145,
        Calculate_cap_emi_sens!$L$14:$L$21&amp;"|"&amp;Calculate_cap_emi_sens!$I$14:$I$21,
        Calculate_cap_emi_sens!$BK$14:$BK$21, "Not found", 0))</f>
        <v>3368.1702352941174</v>
      </c>
      <c r="U145" s="8" cm="1">
        <f t="array" ref="U145">_xlfn.SWITCH(K145,200,_xlfn.XLOOKUP(J145,EOL_R!$C$18:$N$18,EOL_R!$C$20:$N$20) + _xlfn.XLOOKUP(B145&amp;"|"&amp;E145,
        Calculate_cap_emi_sens!$L$14:$L$21&amp;"|"&amp;Calculate_cap_emi_sens!$I$14:$I$21,
        Calculate_cap_emi_sens!$BD$14:$BD$21, "Not found", 0), LOOKUP(K145,EOL_R!$C$24:$D$24,EOL_R!$C$26:$D$26) + _xlfn.XLOOKUP(J145,EOL_R!$C$18:$N$18,EOL_R!$C$20:$N$20) + _xlfn.XLOOKUP(B145&amp;"|"&amp;E145,
        Calculate_cap_emi_sens!$L$14:$L$21&amp;"|"&amp;Calculate_cap_emi_sens!$I$14:$I$21,
        Calculate_cap_emi_sens!$BD$14:$BD$21, "Not found", 0))</f>
        <v>697.57954805591089</v>
      </c>
      <c r="V145" s="8" cm="1">
        <f t="array" ref="V145">_xlfn.SWITCH(K145,200,_xlfn.XLOOKUP(J145,Other_R!$C$18:$N$18,Other_R!$C$20:$N$20) + _xlfn.XLOOKUP(B145&amp;"|"&amp;E145,
        Calculate_cap_emi_sens!$L$14:$L$21&amp;"|"&amp;Calculate_cap_emi_sens!$I$14:$I$21,
        Calculate_cap_emi_sens!$BK$14:$BK$21, "Not found", 0), LOOKUP(K145,Other_R!$C$24:$D$24,Other_R!$C$26:$D$26) + _xlfn.XLOOKUP(J145,Other_R!$C$18:$N$18,Other_R!$C$20:$N$20) + _xlfn.XLOOKUP(B145&amp;"|"&amp;E145,
        Calculate_cap_emi_sens!$L$14:$L$21&amp;"|"&amp;Calculate_cap_emi_sens!$I$14:$I$21,
        Calculate_cap_emi_sens!$BK$14:$BK$21, "Not found", 0))</f>
        <v>2860.2242042445914</v>
      </c>
    </row>
    <row r="146" spans="1:22" x14ac:dyDescent="0.25">
      <c r="A146" s="5"/>
      <c r="B146" s="5" t="str">
        <f t="shared" si="19"/>
        <v>Mod-Nom</v>
      </c>
      <c r="C146" s="5" t="s">
        <v>38</v>
      </c>
      <c r="D146" s="5" t="str">
        <f t="shared" si="20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8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Calculate_cap_emi_sens!$L$14:$L$21&amp;"|"&amp;Calculate_cap_emi_sens!$I$14:$I$21,
        Calculate_cap_emi_sens!$AI$14:$AI$21, "Not found", 0), LOOKUP(K146,Manufacture!$C$24:$D$24,Manufacture!$C$26:$D$26) + _xlfn.XLOOKUP(J146,Manufacture!$C$18:$N$18,Manufacture!$C$20:$N$20) + _xlfn.XLOOKUP(B146&amp;"|"&amp;E146,
        Calculate_cap_emi_sens!$L$14:$L$21&amp;"|"&amp;Calculate_cap_emi_sens!$I$14:$I$21,
        Calculate_cap_emi_sens!$AI$14:$AI$21, "Not found", 0))</f>
        <v>4856.5378532244576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639.5454545454545</v>
      </c>
      <c r="O146" s="5" cm="1">
        <f t="array" ref="O146">_xlfn.XLOOKUP(B146&amp;"|"&amp;E146,
        Calculate_cap_emi_sens!$L$14:$L$21&amp;"|"&amp;Calculate_cap_emi_sens!$I$14:$I$21,
        Calculate_cap_emi_sens!$AI$14:$AI$21, "Not found", 0)</f>
        <v>2293.9902810319445</v>
      </c>
      <c r="P146" s="8">
        <f t="shared" si="12"/>
        <v>4856.5378532244576</v>
      </c>
      <c r="Q146" s="8" cm="1">
        <f t="array" ref="Q146">_xlfn.SWITCH(K146,200,_xlfn.XLOOKUP(J146,Distribution!$C$18:$N$18,Distribution!$C$20:$N$20) + _xlfn.XLOOKUP(B146&amp;"|"&amp;E146,
        Calculate_cap_emi_sens!$L$14:$L$21&amp;"|"&amp;Calculate_cap_emi_sens!$I$14:$I$21,
        Calculate_cap_emi_sens!$AP$14:$AP$21, "Not found", 0), LOOKUP(K146,Distribution!$C$24:$D$24,Distribution!$C$26:$D$26) + _xlfn.XLOOKUP(J146,Distribution!$C$18:$N$18,Distribution!$C$20:$N$20) + _xlfn.XLOOKUP(B146&amp;"|"&amp;E146,
        Calculate_cap_emi_sens!$L$14:$L$21&amp;"|"&amp;Calculate_cap_emi_sens!$I$14:$I$21,
        Calculate_cap_emi_sens!$AP$14:$AP$21, "Not found", 0))</f>
        <v>158.3858730246377</v>
      </c>
      <c r="R146" s="8" cm="1">
        <f t="array" ref="R146">_xlfn.SWITCH(K146,200,_xlfn.XLOOKUP(J146,Installation!$C$18:$N$18,Installation!$C$20:$N$20) + _xlfn.XLOOKUP(B146&amp;"|"&amp;E146,
        Calculate_cap_emi_sens!$L$14:$L$21&amp;"|"&amp;Calculate_cap_emi_sens!$I$14:$I$21,
        Calculate_cap_emi_sens!$AW$14:$AW$21, "Not found", 0), LOOKUP(K146,Installation!$C$24:$D$24,Installation!$C$26:$D$26) + _xlfn.XLOOKUP(J146,Installation!$C$18:$N$18,Installation!$C$20:$N$20) + _xlfn.XLOOKUP(B146&amp;"|"&amp;E146,
        Calculate_cap_emi_sens!$L$14:$L$21&amp;"|"&amp;Calculate_cap_emi_sens!$I$14:$I$21,
        Calculate_cap_emi_sens!$AW$14:$AW$21, "Not found", 0))</f>
        <v>190.53636898395726</v>
      </c>
      <c r="S146" s="8" cm="1">
        <f t="array" ref="S146">_xlfn.SWITCH(K146,200,_xlfn.XLOOKUP(J146,EOL!$C$18:$N$18,EOL!$C$20:$N$20) + _xlfn.XLOOKUP(B146&amp;"|"&amp;E146,
        Calculate_cap_emi_sens!$L$14:$L$21&amp;"|"&amp;Calculate_cap_emi_sens!$I$14:$I$21,
        Calculate_cap_emi_sens!$BD$14:$BD$21, "Not found", 0), LOOKUP(K146,EOL!$C$24:$D$24,EOL!$C$26:$D$26) + _xlfn.XLOOKUP(J146,EOL!$C$18:$N$18,EOL!$C$20:$N$20) + _xlfn.XLOOKUP(B146&amp;"|"&amp;E146,
        Calculate_cap_emi_sens!$L$14:$L$21&amp;"|"&amp;Calculate_cap_emi_sens!$I$14:$I$21,
        Calculate_cap_emi_sens!$BD$14:$BD$21, "Not found", 0))</f>
        <v>892.31111229946521</v>
      </c>
      <c r="T146" s="8" cm="1">
        <f t="array" ref="T146">_xlfn.SWITCH(K146,200,_xlfn.XLOOKUP(J146,Other!$C$18:$N$18,Other!$C$20:$N$20) + _xlfn.XLOOKUP(B146&amp;"|"&amp;E146,
        Calculate_cap_emi_sens!$L$14:$L$21&amp;"|"&amp;Calculate_cap_emi_sens!$I$14:$I$21,
        Calculate_cap_emi_sens!$BK$14:$BK$21, "Not found", 0), LOOKUP(K146,Other!$C$24:$D$24,Other!$C$26:$D$26) + _xlfn.XLOOKUP(J146,Other!$C$18:$N$18,Other!$C$20:$N$20) + _xlfn.XLOOKUP(B146&amp;"|"&amp;E146,
        Calculate_cap_emi_sens!$L$14:$L$21&amp;"|"&amp;Calculate_cap_emi_sens!$I$14:$I$21,
        Calculate_cap_emi_sens!$BK$14:$BK$21, "Not found", 0))</f>
        <v>3471.7348235294116</v>
      </c>
      <c r="U146" s="8" cm="1">
        <f t="array" ref="U146">_xlfn.SWITCH(K146,200,_xlfn.XLOOKUP(J146,EOL_R!$C$18:$N$18,EOL_R!$C$20:$N$20) + _xlfn.XLOOKUP(B146&amp;"|"&amp;E146,
        Calculate_cap_emi_sens!$L$14:$L$21&amp;"|"&amp;Calculate_cap_emi_sens!$I$14:$I$21,
        Calculate_cap_emi_sens!$BD$14:$BD$21, "Not found", 0), LOOKUP(K146,EOL_R!$C$24:$D$24,EOL_R!$C$26:$D$26) + _xlfn.XLOOKUP(J146,EOL_R!$C$18:$N$18,EOL_R!$C$20:$N$20) + _xlfn.XLOOKUP(B146&amp;"|"&amp;E146,
        Calculate_cap_emi_sens!$L$14:$L$21&amp;"|"&amp;Calculate_cap_emi_sens!$I$14:$I$21,
        Calculate_cap_emi_sens!$BD$14:$BD$21, "Not found", 0))</f>
        <v>721.74985058479069</v>
      </c>
      <c r="V146" s="8" cm="1">
        <f t="array" ref="V146">_xlfn.SWITCH(K146,200,_xlfn.XLOOKUP(J146,Other_R!$C$18:$N$18,Other_R!$C$20:$N$20) + _xlfn.XLOOKUP(B146&amp;"|"&amp;E146,
        Calculate_cap_emi_sens!$L$14:$L$21&amp;"|"&amp;Calculate_cap_emi_sens!$I$14:$I$21,
        Calculate_cap_emi_sens!$BK$14:$BK$21, "Not found", 0), LOOKUP(K146,Other_R!$C$24:$D$24,Other_R!$C$26:$D$26) + _xlfn.XLOOKUP(J146,Other_R!$C$18:$N$18,Other_R!$C$20:$N$20) + _xlfn.XLOOKUP(B146&amp;"|"&amp;E146,
        Calculate_cap_emi_sens!$L$14:$L$21&amp;"|"&amp;Calculate_cap_emi_sens!$I$14:$I$21,
        Calculate_cap_emi_sens!$BK$14:$BK$21, "Not found", 0))</f>
        <v>2894.3962897844367</v>
      </c>
    </row>
    <row r="147" spans="1:22" x14ac:dyDescent="0.25">
      <c r="A147" s="5"/>
      <c r="B147" s="5" t="str">
        <f t="shared" si="19"/>
        <v>Mod-Nom</v>
      </c>
      <c r="C147" s="5" t="s">
        <v>38</v>
      </c>
      <c r="D147" s="5" t="str">
        <f t="shared" si="20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8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Calculate_cap_emi_sens!$L$14:$L$21&amp;"|"&amp;Calculate_cap_emi_sens!$I$14:$I$21,
        Calculate_cap_emi_sens!$AI$14:$AI$21, "Not found", 0), LOOKUP(K147,Manufacture!$C$24:$D$24,Manufacture!$C$26:$D$26) + _xlfn.XLOOKUP(J147,Manufacture!$C$18:$N$18,Manufacture!$C$20:$N$20) + _xlfn.XLOOKUP(B147&amp;"|"&amp;E147,
        Calculate_cap_emi_sens!$L$14:$L$21&amp;"|"&amp;Calculate_cap_emi_sens!$I$14:$I$21,
        Calculate_cap_emi_sens!$AI$14:$AI$21, "Not found", 0))</f>
        <v>5004.0146767538699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639.5454545454545</v>
      </c>
      <c r="O147" s="5" cm="1">
        <f t="array" ref="O147">_xlfn.XLOOKUP(B147&amp;"|"&amp;E147,
        Calculate_cap_emi_sens!$L$14:$L$21&amp;"|"&amp;Calculate_cap_emi_sens!$I$14:$I$21,
        Calculate_cap_emi_sens!$AI$14:$AI$21, "Not found", 0)</f>
        <v>2293.9902810319445</v>
      </c>
      <c r="P147" s="8">
        <f t="shared" si="12"/>
        <v>5004.0146767538699</v>
      </c>
      <c r="Q147" s="8" cm="1">
        <f t="array" ref="Q147">_xlfn.SWITCH(K147,200,_xlfn.XLOOKUP(J147,Distribution!$C$18:$N$18,Distribution!$C$20:$N$20) + _xlfn.XLOOKUP(B147&amp;"|"&amp;E147,
        Calculate_cap_emi_sens!$L$14:$L$21&amp;"|"&amp;Calculate_cap_emi_sens!$I$14:$I$21,
        Calculate_cap_emi_sens!$AP$14:$AP$21, "Not found", 0), LOOKUP(K147,Distribution!$C$24:$D$24,Distribution!$C$26:$D$26) + _xlfn.XLOOKUP(J147,Distribution!$C$18:$N$18,Distribution!$C$20:$N$20) + _xlfn.XLOOKUP(B147&amp;"|"&amp;E147,
        Calculate_cap_emi_sens!$L$14:$L$21&amp;"|"&amp;Calculate_cap_emi_sens!$I$14:$I$21,
        Calculate_cap_emi_sens!$AP$14:$AP$21, "Not found", 0))</f>
        <v>161.47429485310826</v>
      </c>
      <c r="R147" s="8" cm="1">
        <f t="array" ref="R147">_xlfn.SWITCH(K147,200,_xlfn.XLOOKUP(J147,Installation!$C$18:$N$18,Installation!$C$20:$N$20) + _xlfn.XLOOKUP(B147&amp;"|"&amp;E147,
        Calculate_cap_emi_sens!$L$14:$L$21&amp;"|"&amp;Calculate_cap_emi_sens!$I$14:$I$21,
        Calculate_cap_emi_sens!$AW$14:$AW$21, "Not found", 0), LOOKUP(K147,Installation!$C$24:$D$24,Installation!$C$26:$D$26) + _xlfn.XLOOKUP(J147,Installation!$C$18:$N$18,Installation!$C$20:$N$20) + _xlfn.XLOOKUP(B147&amp;"|"&amp;E147,
        Calculate_cap_emi_sens!$L$14:$L$21&amp;"|"&amp;Calculate_cap_emi_sens!$I$14:$I$21,
        Calculate_cap_emi_sens!$AW$14:$AW$21, "Not found", 0))</f>
        <v>216.79872192513375</v>
      </c>
      <c r="S147" s="8" cm="1">
        <f t="array" ref="S147">_xlfn.SWITCH(K147,200,_xlfn.XLOOKUP(J147,EOL!$C$18:$N$18,EOL!$C$20:$N$20) + _xlfn.XLOOKUP(B147&amp;"|"&amp;E147,
        Calculate_cap_emi_sens!$L$14:$L$21&amp;"|"&amp;Calculate_cap_emi_sens!$I$14:$I$21,
        Calculate_cap_emi_sens!$BD$14:$BD$21, "Not found", 0), LOOKUP(K147,EOL!$C$24:$D$24,EOL!$C$26:$D$26) + _xlfn.XLOOKUP(J147,EOL!$C$18:$N$18,EOL!$C$20:$N$20) + _xlfn.XLOOKUP(B147&amp;"|"&amp;E147,
        Calculate_cap_emi_sens!$L$14:$L$21&amp;"|"&amp;Calculate_cap_emi_sens!$I$14:$I$21,
        Calculate_cap_emi_sens!$BD$14:$BD$21, "Not found", 0))</f>
        <v>922.0915828877005</v>
      </c>
      <c r="T147" s="8" cm="1">
        <f t="array" ref="T147">_xlfn.SWITCH(K147,200,_xlfn.XLOOKUP(J147,Other!$C$18:$N$18,Other!$C$20:$N$20) + _xlfn.XLOOKUP(B147&amp;"|"&amp;E147,
        Calculate_cap_emi_sens!$L$14:$L$21&amp;"|"&amp;Calculate_cap_emi_sens!$I$14:$I$21,
        Calculate_cap_emi_sens!$BK$14:$BK$21, "Not found", 0), LOOKUP(K147,Other!$C$24:$D$24,Other!$C$26:$D$26) + _xlfn.XLOOKUP(J147,Other!$C$18:$N$18,Other!$C$20:$N$20) + _xlfn.XLOOKUP(B147&amp;"|"&amp;E147,
        Calculate_cap_emi_sens!$L$14:$L$21&amp;"|"&amp;Calculate_cap_emi_sens!$I$14:$I$21,
        Calculate_cap_emi_sens!$BK$14:$BK$21, "Not found", 0))</f>
        <v>3540.7778823529416</v>
      </c>
      <c r="U147" s="8" cm="1">
        <f t="array" ref="U147">_xlfn.SWITCH(K147,200,_xlfn.XLOOKUP(J147,EOL_R!$C$18:$N$18,EOL_R!$C$20:$N$20) + _xlfn.XLOOKUP(B147&amp;"|"&amp;E147,
        Calculate_cap_emi_sens!$L$14:$L$21&amp;"|"&amp;Calculate_cap_emi_sens!$I$14:$I$21,
        Calculate_cap_emi_sens!$BD$14:$BD$21, "Not found", 0), LOOKUP(K147,EOL_R!$C$24:$D$24,EOL_R!$C$26:$D$26) + _xlfn.XLOOKUP(J147,EOL_R!$C$18:$N$18,EOL_R!$C$20:$N$20) + _xlfn.XLOOKUP(B147&amp;"|"&amp;E147,
        Calculate_cap_emi_sens!$L$14:$L$21&amp;"|"&amp;Calculate_cap_emi_sens!$I$14:$I$21,
        Calculate_cap_emi_sens!$BD$14:$BD$21, "Not found", 0))</f>
        <v>740.5454478830834</v>
      </c>
      <c r="V147" s="8" cm="1">
        <f t="array" ref="V147">_xlfn.SWITCH(K147,200,_xlfn.XLOOKUP(J147,Other_R!$C$18:$N$18,Other_R!$C$20:$N$20) + _xlfn.XLOOKUP(B147&amp;"|"&amp;E147,
        Calculate_cap_emi_sens!$L$14:$L$21&amp;"|"&amp;Calculate_cap_emi_sens!$I$14:$I$21,
        Calculate_cap_emi_sens!$BK$14:$BK$21, "Not found", 0), LOOKUP(K147,Other_R!$C$24:$D$24,Other_R!$C$26:$D$26) + _xlfn.XLOOKUP(J147,Other_R!$C$18:$N$18,Other_R!$C$20:$N$20) + _xlfn.XLOOKUP(B147&amp;"|"&amp;E147,
        Calculate_cap_emi_sens!$L$14:$L$21&amp;"|"&amp;Calculate_cap_emi_sens!$I$14:$I$21,
        Calculate_cap_emi_sens!$BK$14:$BK$21, "Not found", 0))</f>
        <v>2926.2562826829553</v>
      </c>
    </row>
    <row r="148" spans="1:22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20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Calculate_cap_emi_sens!$L$14:$L$21&amp;"|"&amp;Calculate_cap_emi_sens!$I$14:$I$21,
        Calculate_cap_emi_sens!$AI$14:$AI$21, "Not found", 0), LOOKUP(K148,Manufacture!$C$24:$D$24,Manufacture!$C$26:$D$26) + _xlfn.XLOOKUP(J148,Manufacture!$C$18:$N$18,Manufacture!$C$20:$N$20) + _xlfn.XLOOKUP(B148&amp;"|"&amp;E148,
        Calculate_cap_emi_sens!$L$14:$L$21&amp;"|"&amp;Calculate_cap_emi_sens!$I$14:$I$21,
        Calculate_cap_emi_sens!$AI$14:$AI$21, "Not found", 0))</f>
        <v>3014.0895561640518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Calculate_cap_emi_sens!$L$14:$L$21&amp;"|"&amp;Calculate_cap_emi_sens!$I$14:$I$21,
        Calculate_cap_emi_sens!$AI$14:$AI$21, "Not found", 0)</f>
        <v>1312.3026738111109</v>
      </c>
      <c r="P148" s="8">
        <f>SUM(M148:O148)</f>
        <v>3014.0895561640518</v>
      </c>
      <c r="Q148" s="8" cm="1">
        <f t="array" ref="Q148">_xlfn.SWITCH(K148,200,_xlfn.XLOOKUP(J148,Distribution!$C$18:$N$18,Distribution!$C$20:$N$20) + _xlfn.XLOOKUP(B148&amp;"|"&amp;E148,
        Calculate_cap_emi_sens!$L$14:$L$21&amp;"|"&amp;Calculate_cap_emi_sens!$I$14:$I$21,
        Calculate_cap_emi_sens!$AP$14:$AP$21, "Not found", 0), LOOKUP(K148,Distribution!$C$24:$D$24,Distribution!$C$26:$D$26) + _xlfn.XLOOKUP(J148,Distribution!$C$18:$N$18,Distribution!$C$20:$N$20) + _xlfn.XLOOKUP(B148&amp;"|"&amp;E148,
        Calculate_cap_emi_sens!$L$14:$L$21&amp;"|"&amp;Calculate_cap_emi_sens!$I$14:$I$21,
        Calculate_cap_emi_sens!$AP$14:$AP$21, "Not found", 0))</f>
        <v>114.00003767250001</v>
      </c>
      <c r="R148" s="8" cm="1">
        <f t="array" ref="R148">_xlfn.SWITCH(K148,200,_xlfn.XLOOKUP(J148,Installation!$C$18:$N$18,Installation!$C$20:$N$20) + _xlfn.XLOOKUP(B148&amp;"|"&amp;E148,
        Calculate_cap_emi_sens!$L$14:$L$21&amp;"|"&amp;Calculate_cap_emi_sens!$I$14:$I$21,
        Calculate_cap_emi_sens!$AW$14:$AW$21, "Not found", 0), LOOKUP(K148,Installation!$C$24:$D$24,Installation!$C$26:$D$26) + _xlfn.XLOOKUP(J148,Installation!$C$18:$N$18,Installation!$C$20:$N$20) + _xlfn.XLOOKUP(B148&amp;"|"&amp;E148,
        Calculate_cap_emi_sens!$L$14:$L$21&amp;"|"&amp;Calculate_cap_emi_sens!$I$14:$I$21,
        Calculate_cap_emi_sens!$AW$14:$AW$21, "Not found", 0))</f>
        <v>123.41329411764707</v>
      </c>
      <c r="S148" s="8" cm="1">
        <f t="array" ref="S148">_xlfn.SWITCH(K148,200,_xlfn.XLOOKUP(J148,EOL!$C$18:$N$18,EOL!$C$20:$N$20) + _xlfn.XLOOKUP(B148&amp;"|"&amp;E148,
        Calculate_cap_emi_sens!$L$14:$L$21&amp;"|"&amp;Calculate_cap_emi_sens!$I$14:$I$21,
        Calculate_cap_emi_sens!$BD$14:$BD$21, "Not found", 0), LOOKUP(K148,EOL!$C$24:$D$24,EOL!$C$26:$D$26) + _xlfn.XLOOKUP(J148,EOL!$C$18:$N$18,EOL!$C$20:$N$20) + _xlfn.XLOOKUP(B148&amp;"|"&amp;E148,
        Calculate_cap_emi_sens!$L$14:$L$21&amp;"|"&amp;Calculate_cap_emi_sens!$I$14:$I$21,
        Calculate_cap_emi_sens!$BD$14:$BD$21, "Not found", 0))</f>
        <v>441.95858823529414</v>
      </c>
      <c r="T148" s="8" cm="1">
        <f t="array" ref="T148">_xlfn.SWITCH(K148,200,_xlfn.XLOOKUP(J148,Other!$C$18:$N$18,Other!$C$20:$N$20) + _xlfn.XLOOKUP(B148&amp;"|"&amp;E148,
        Calculate_cap_emi_sens!$L$14:$L$21&amp;"|"&amp;Calculate_cap_emi_sens!$I$14:$I$21,
        Calculate_cap_emi_sens!$BK$14:$BK$21, "Not found", 0), LOOKUP(K148,Other!$C$24:$D$24,Other!$C$26:$D$26) + _xlfn.XLOOKUP(J148,Other!$C$18:$N$18,Other!$C$20:$N$20) + _xlfn.XLOOKUP(B148&amp;"|"&amp;E148,
        Calculate_cap_emi_sens!$L$14:$L$21&amp;"|"&amp;Calculate_cap_emi_sens!$I$14:$I$21,
        Calculate_cap_emi_sens!$BK$14:$BK$21, "Not found", 0))</f>
        <v>2060.9202352941174</v>
      </c>
      <c r="U148" s="8" cm="1">
        <f t="array" ref="U148">_xlfn.SWITCH(K148,200,_xlfn.XLOOKUP(J148,EOL_R!$C$18:$N$18,EOL_R!$C$20:$N$20) + _xlfn.XLOOKUP(B148&amp;"|"&amp;E148,
        Calculate_cap_emi_sens!$L$14:$L$21&amp;"|"&amp;Calculate_cap_emi_sens!$I$14:$I$21,
        Calculate_cap_emi_sens!$BD$14:$BD$21, "Not found", 0), LOOKUP(K148,EOL_R!$C$24:$D$24,EOL_R!$C$26:$D$26) + _xlfn.XLOOKUP(J148,EOL_R!$C$18:$N$18,EOL_R!$C$20:$N$20) + _xlfn.XLOOKUP(B148&amp;"|"&amp;E148,
        Calculate_cap_emi_sens!$L$14:$L$21&amp;"|"&amp;Calculate_cap_emi_sens!$I$14:$I$21,
        Calculate_cap_emi_sens!$BD$14:$BD$21, "Not found", 0))</f>
        <v>291.89772987409265</v>
      </c>
      <c r="V148" s="8" cm="1">
        <f t="array" ref="V148">_xlfn.SWITCH(K148,200,_xlfn.XLOOKUP(J148,Other_R!$C$18:$N$18,Other_R!$C$20:$N$20) + _xlfn.XLOOKUP(B148&amp;"|"&amp;E148,
        Calculate_cap_emi_sens!$L$14:$L$21&amp;"|"&amp;Calculate_cap_emi_sens!$I$14:$I$21,
        Calculate_cap_emi_sens!$BK$14:$BK$21, "Not found", 0), LOOKUP(K148,Other_R!$C$24:$D$24,Other_R!$C$26:$D$26) + _xlfn.XLOOKUP(J148,Other_R!$C$18:$N$18,Other_R!$C$20:$N$20) + _xlfn.XLOOKUP(B148&amp;"|"&amp;E148,
        Calculate_cap_emi_sens!$L$14:$L$21&amp;"|"&amp;Calculate_cap_emi_sens!$I$14:$I$21,
        Calculate_cap_emi_sens!$BK$14:$BK$21, "Not found", 0))</f>
        <v>1552.9742042445912</v>
      </c>
    </row>
    <row r="149" spans="1:22" x14ac:dyDescent="0.25">
      <c r="A149" s="5"/>
      <c r="B149" s="5" t="str">
        <f t="shared" ref="B149:B186" si="21">CONCATENATE(C149, "-", "H1")</f>
        <v>Mass-H1</v>
      </c>
      <c r="C149" s="5" t="s">
        <v>37</v>
      </c>
      <c r="D149" s="5" t="str">
        <f t="shared" si="20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Calculate_cap_emi_sens!$L$14:$L$21&amp;"|"&amp;Calculate_cap_emi_sens!$I$14:$I$21,
        Calculate_cap_emi_sens!$AI$14:$AI$21, "Not found", 0), LOOKUP(K149,Manufacture!$C$24:$D$24,Manufacture!$C$26:$D$26) + _xlfn.XLOOKUP(J149,Manufacture!$C$18:$N$18,Manufacture!$C$20:$N$20) + _xlfn.XLOOKUP(B149&amp;"|"&amp;E149,
        Calculate_cap_emi_sens!$L$14:$L$21&amp;"|"&amp;Calculate_cap_emi_sens!$I$14:$I$21,
        Calculate_cap_emi_sens!$AI$14:$AI$21, "Not found", 0))</f>
        <v>3235.3047914581693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Calculate_cap_emi_sens!$L$14:$L$21&amp;"|"&amp;Calculate_cap_emi_sens!$I$14:$I$21,
        Calculate_cap_emi_sens!$AI$14:$AI$21, "Not found", 0)</f>
        <v>1312.3026738111109</v>
      </c>
      <c r="P149" s="8">
        <f t="shared" ref="P149:P195" si="23">SUM(M149:O149)</f>
        <v>3235.3047914581693</v>
      </c>
      <c r="Q149" s="8" cm="1">
        <f t="array" ref="Q149">_xlfn.SWITCH(K149,200,_xlfn.XLOOKUP(J149,Distribution!$C$18:$N$18,Distribution!$C$20:$N$20) + _xlfn.XLOOKUP(B149&amp;"|"&amp;E149,
        Calculate_cap_emi_sens!$L$14:$L$21&amp;"|"&amp;Calculate_cap_emi_sens!$I$14:$I$21,
        Calculate_cap_emi_sens!$AP$14:$AP$21, "Not found", 0), LOOKUP(K149,Distribution!$C$24:$D$24,Distribution!$C$26:$D$26) + _xlfn.XLOOKUP(J149,Distribution!$C$18:$N$18,Distribution!$C$20:$N$20) + _xlfn.XLOOKUP(B149&amp;"|"&amp;E149,
        Calculate_cap_emi_sens!$L$14:$L$21&amp;"|"&amp;Calculate_cap_emi_sens!$I$14:$I$21,
        Calculate_cap_emi_sens!$AP$14:$AP$21, "Not found", 0))</f>
        <v>118.63267041520589</v>
      </c>
      <c r="R149" s="8" cm="1">
        <f t="array" ref="R149">_xlfn.SWITCH(K149,200,_xlfn.XLOOKUP(J149,Installation!$C$18:$N$18,Installation!$C$20:$N$20) + _xlfn.XLOOKUP(B149&amp;"|"&amp;E149,
        Calculate_cap_emi_sens!$L$14:$L$21&amp;"|"&amp;Calculate_cap_emi_sens!$I$14:$I$21,
        Calculate_cap_emi_sens!$AW$14:$AW$21, "Not found", 0), LOOKUP(K149,Installation!$C$24:$D$24,Installation!$C$26:$D$26) + _xlfn.XLOOKUP(J149,Installation!$C$18:$N$18,Installation!$C$20:$N$20) + _xlfn.XLOOKUP(B149&amp;"|"&amp;E149,
        Calculate_cap_emi_sens!$L$14:$L$21&amp;"|"&amp;Calculate_cap_emi_sens!$I$14:$I$21,
        Calculate_cap_emi_sens!$AW$14:$AW$21, "Not found", 0))</f>
        <v>162.80682352941179</v>
      </c>
      <c r="S149" s="8" cm="1">
        <f t="array" ref="S149">_xlfn.SWITCH(K149,200,_xlfn.XLOOKUP(J149,EOL!$C$18:$N$18,EOL!$C$20:$N$20) + _xlfn.XLOOKUP(B149&amp;"|"&amp;E149,
        Calculate_cap_emi_sens!$L$14:$L$21&amp;"|"&amp;Calculate_cap_emi_sens!$I$14:$I$21,
        Calculate_cap_emi_sens!$BD$14:$BD$21, "Not found", 0), LOOKUP(K149,EOL!$C$24:$D$24,EOL!$C$26:$D$26) + _xlfn.XLOOKUP(J149,EOL!$C$18:$N$18,EOL!$C$20:$N$20) + _xlfn.XLOOKUP(B149&amp;"|"&amp;E149,
        Calculate_cap_emi_sens!$L$14:$L$21&amp;"|"&amp;Calculate_cap_emi_sens!$I$14:$I$21,
        Calculate_cap_emi_sens!$BD$14:$BD$21, "Not found", 0))</f>
        <v>486.62929411764702</v>
      </c>
      <c r="T149" s="8" cm="1">
        <f t="array" ref="T149">_xlfn.SWITCH(K149,200,_xlfn.XLOOKUP(J149,Other!$C$18:$N$18,Other!$C$20:$N$20) + _xlfn.XLOOKUP(B149&amp;"|"&amp;E149,
        Calculate_cap_emi_sens!$L$14:$L$21&amp;"|"&amp;Calculate_cap_emi_sens!$I$14:$I$21,
        Calculate_cap_emi_sens!$BK$14:$BK$21, "Not found", 0), LOOKUP(K149,Other!$C$24:$D$24,Other!$C$26:$D$26) + _xlfn.XLOOKUP(J149,Other!$C$18:$N$18,Other!$C$20:$N$20) + _xlfn.XLOOKUP(B149&amp;"|"&amp;E149,
        Calculate_cap_emi_sens!$L$14:$L$21&amp;"|"&amp;Calculate_cap_emi_sens!$I$14:$I$21,
        Calculate_cap_emi_sens!$BK$14:$BK$21, "Not found", 0))</f>
        <v>2164.4848235294116</v>
      </c>
      <c r="U149" s="8" cm="1">
        <f t="array" ref="U149">_xlfn.SWITCH(K149,200,_xlfn.XLOOKUP(J149,EOL_R!$C$18:$N$18,EOL_R!$C$20:$N$20) + _xlfn.XLOOKUP(B149&amp;"|"&amp;E149,
        Calculate_cap_emi_sens!$L$14:$L$21&amp;"|"&amp;Calculate_cap_emi_sens!$I$14:$I$21,
        Calculate_cap_emi_sens!$BD$14:$BD$21, "Not found", 0), LOOKUP(K149,EOL_R!$C$24:$D$24,EOL_R!$C$26:$D$26) + _xlfn.XLOOKUP(J149,EOL_R!$C$18:$N$18,EOL_R!$C$20:$N$20) + _xlfn.XLOOKUP(B149&amp;"|"&amp;E149,
        Calculate_cap_emi_sens!$L$14:$L$21&amp;"|"&amp;Calculate_cap_emi_sens!$I$14:$I$21,
        Calculate_cap_emi_sens!$BD$14:$BD$21, "Not found", 0))</f>
        <v>316.06803240297245</v>
      </c>
      <c r="V149" s="8" cm="1">
        <f t="array" ref="V149">_xlfn.SWITCH(K149,200,_xlfn.XLOOKUP(J149,Other_R!$C$18:$N$18,Other_R!$C$20:$N$20) + _xlfn.XLOOKUP(B149&amp;"|"&amp;E149,
        Calculate_cap_emi_sens!$L$14:$L$21&amp;"|"&amp;Calculate_cap_emi_sens!$I$14:$I$21,
        Calculate_cap_emi_sens!$BK$14:$BK$21, "Not found", 0), LOOKUP(K149,Other_R!$C$24:$D$24,Other_R!$C$26:$D$26) + _xlfn.XLOOKUP(J149,Other_R!$C$18:$N$18,Other_R!$C$20:$N$20) + _xlfn.XLOOKUP(B149&amp;"|"&amp;E149,
        Calculate_cap_emi_sens!$L$14:$L$21&amp;"|"&amp;Calculate_cap_emi_sens!$I$14:$I$21,
        Calculate_cap_emi_sens!$BK$14:$BK$21, "Not found", 0))</f>
        <v>1587.1462897844365</v>
      </c>
    </row>
    <row r="150" spans="1:22" x14ac:dyDescent="0.25">
      <c r="A150" s="5"/>
      <c r="B150" s="5" t="str">
        <f t="shared" si="21"/>
        <v>Mass-H1</v>
      </c>
      <c r="C150" s="5" t="s">
        <v>37</v>
      </c>
      <c r="D150" s="5" t="str">
        <f t="shared" si="20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Calculate_cap_emi_sens!$L$14:$L$21&amp;"|"&amp;Calculate_cap_emi_sens!$I$14:$I$21,
        Calculate_cap_emi_sens!$AI$14:$AI$21, "Not found", 0), LOOKUP(K150,Manufacture!$C$24:$D$24,Manufacture!$C$26:$D$26) + _xlfn.XLOOKUP(J150,Manufacture!$C$18:$N$18,Manufacture!$C$20:$N$20) + _xlfn.XLOOKUP(B150&amp;"|"&amp;E150,
        Calculate_cap_emi_sens!$L$14:$L$21&amp;"|"&amp;Calculate_cap_emi_sens!$I$14:$I$21,
        Calculate_cap_emi_sens!$AI$14:$AI$21, "Not found", 0))</f>
        <v>3382.7816149875816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Calculate_cap_emi_sens!$L$14:$L$21&amp;"|"&amp;Calculate_cap_emi_sens!$I$14:$I$21,
        Calculate_cap_emi_sens!$AI$14:$AI$21, "Not found", 0)</f>
        <v>1312.3026738111109</v>
      </c>
      <c r="P150" s="8">
        <f t="shared" si="23"/>
        <v>3382.7816149875816</v>
      </c>
      <c r="Q150" s="8" cm="1">
        <f t="array" ref="Q150">_xlfn.SWITCH(K150,200,_xlfn.XLOOKUP(J150,Distribution!$C$18:$N$18,Distribution!$C$20:$N$20) + _xlfn.XLOOKUP(B150&amp;"|"&amp;E150,
        Calculate_cap_emi_sens!$L$14:$L$21&amp;"|"&amp;Calculate_cap_emi_sens!$I$14:$I$21,
        Calculate_cap_emi_sens!$AP$14:$AP$21, "Not found", 0), LOOKUP(K150,Distribution!$C$24:$D$24,Distribution!$C$26:$D$26) + _xlfn.XLOOKUP(J150,Distribution!$C$18:$N$18,Distribution!$C$20:$N$20) + _xlfn.XLOOKUP(B150&amp;"|"&amp;E150,
        Calculate_cap_emi_sens!$L$14:$L$21&amp;"|"&amp;Calculate_cap_emi_sens!$I$14:$I$21,
        Calculate_cap_emi_sens!$AP$14:$AP$21, "Not found", 0))</f>
        <v>121.72109224367645</v>
      </c>
      <c r="R150" s="8" cm="1">
        <f t="array" ref="R150">_xlfn.SWITCH(K150,200,_xlfn.XLOOKUP(J150,Installation!$C$18:$N$18,Installation!$C$20:$N$20) + _xlfn.XLOOKUP(B150&amp;"|"&amp;E150,
        Calculate_cap_emi_sens!$L$14:$L$21&amp;"|"&amp;Calculate_cap_emi_sens!$I$14:$I$21,
        Calculate_cap_emi_sens!$AW$14:$AW$21, "Not found", 0), LOOKUP(K150,Installation!$C$24:$D$24,Installation!$C$26:$D$26) + _xlfn.XLOOKUP(J150,Installation!$C$18:$N$18,Installation!$C$20:$N$20) + _xlfn.XLOOKUP(B150&amp;"|"&amp;E150,
        Calculate_cap_emi_sens!$L$14:$L$21&amp;"|"&amp;Calculate_cap_emi_sens!$I$14:$I$21,
        Calculate_cap_emi_sens!$AW$14:$AW$21, "Not found", 0))</f>
        <v>189.06917647058827</v>
      </c>
      <c r="S150" s="8" cm="1">
        <f t="array" ref="S150">_xlfn.SWITCH(K150,200,_xlfn.XLOOKUP(J150,EOL!$C$18:$N$18,EOL!$C$20:$N$20) + _xlfn.XLOOKUP(B150&amp;"|"&amp;E150,
        Calculate_cap_emi_sens!$L$14:$L$21&amp;"|"&amp;Calculate_cap_emi_sens!$I$14:$I$21,
        Calculate_cap_emi_sens!$BD$14:$BD$21, "Not found", 0), LOOKUP(K150,EOL!$C$24:$D$24,EOL!$C$26:$D$26) + _xlfn.XLOOKUP(J150,EOL!$C$18:$N$18,EOL!$C$20:$N$20) + _xlfn.XLOOKUP(B150&amp;"|"&amp;E150,
        Calculate_cap_emi_sens!$L$14:$L$21&amp;"|"&amp;Calculate_cap_emi_sens!$I$14:$I$21,
        Calculate_cap_emi_sens!$BD$14:$BD$21, "Not found", 0))</f>
        <v>516.40976470588225</v>
      </c>
      <c r="T150" s="8" cm="1">
        <f t="array" ref="T150">_xlfn.SWITCH(K150,200,_xlfn.XLOOKUP(J150,Other!$C$18:$N$18,Other!$C$20:$N$20) + _xlfn.XLOOKUP(B150&amp;"|"&amp;E150,
        Calculate_cap_emi_sens!$L$14:$L$21&amp;"|"&amp;Calculate_cap_emi_sens!$I$14:$I$21,
        Calculate_cap_emi_sens!$BK$14:$BK$21, "Not found", 0), LOOKUP(K150,Other!$C$24:$D$24,Other!$C$26:$D$26) + _xlfn.XLOOKUP(J150,Other!$C$18:$N$18,Other!$C$20:$N$20) + _xlfn.XLOOKUP(B150&amp;"|"&amp;E150,
        Calculate_cap_emi_sens!$L$14:$L$21&amp;"|"&amp;Calculate_cap_emi_sens!$I$14:$I$21,
        Calculate_cap_emi_sens!$BK$14:$BK$21, "Not found", 0))</f>
        <v>2233.5278823529416</v>
      </c>
      <c r="U150" s="8" cm="1">
        <f t="array" ref="U150">_xlfn.SWITCH(K150,200,_xlfn.XLOOKUP(J150,EOL_R!$C$18:$N$18,EOL_R!$C$20:$N$20) + _xlfn.XLOOKUP(B150&amp;"|"&amp;E150,
        Calculate_cap_emi_sens!$L$14:$L$21&amp;"|"&amp;Calculate_cap_emi_sens!$I$14:$I$21,
        Calculate_cap_emi_sens!$BD$14:$BD$21, "Not found", 0), LOOKUP(K150,EOL_R!$C$24:$D$24,EOL_R!$C$26:$D$26) + _xlfn.XLOOKUP(J150,EOL_R!$C$18:$N$18,EOL_R!$C$20:$N$20) + _xlfn.XLOOKUP(B150&amp;"|"&amp;E150,
        Calculate_cap_emi_sens!$L$14:$L$21&amp;"|"&amp;Calculate_cap_emi_sens!$I$14:$I$21,
        Calculate_cap_emi_sens!$BD$14:$BD$21, "Not found", 0))</f>
        <v>334.86362970126527</v>
      </c>
      <c r="V150" s="8" cm="1">
        <f t="array" ref="V150">_xlfn.SWITCH(K150,200,_xlfn.XLOOKUP(J150,Other_R!$C$18:$N$18,Other_R!$C$20:$N$20) + _xlfn.XLOOKUP(B150&amp;"|"&amp;E150,
        Calculate_cap_emi_sens!$L$14:$L$21&amp;"|"&amp;Calculate_cap_emi_sens!$I$14:$I$21,
        Calculate_cap_emi_sens!$BK$14:$BK$21, "Not found", 0), LOOKUP(K150,Other_R!$C$24:$D$24,Other_R!$C$26:$D$26) + _xlfn.XLOOKUP(J150,Other_R!$C$18:$N$18,Other_R!$C$20:$N$20) + _xlfn.XLOOKUP(B150&amp;"|"&amp;E150,
        Calculate_cap_emi_sens!$L$14:$L$21&amp;"|"&amp;Calculate_cap_emi_sens!$I$14:$I$21,
        Calculate_cap_emi_sens!$BK$14:$BK$21, "Not found", 0))</f>
        <v>1619.0062826829553</v>
      </c>
    </row>
    <row r="151" spans="1:22" x14ac:dyDescent="0.25">
      <c r="A151" s="5"/>
      <c r="B151" s="5" t="str">
        <f t="shared" si="21"/>
        <v>Mass-H1</v>
      </c>
      <c r="C151" s="5" t="s">
        <v>37</v>
      </c>
      <c r="D151" s="5" t="str">
        <f t="shared" si="20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Calculate_cap_emi_sens!$L$14:$L$21&amp;"|"&amp;Calculate_cap_emi_sens!$I$14:$I$21,
        Calculate_cap_emi_sens!$AI$14:$AI$21, "Not found", 0), LOOKUP(K151,Manufacture!$C$24:$D$24,Manufacture!$C$26:$D$26) + _xlfn.XLOOKUP(J151,Manufacture!$C$18:$N$18,Manufacture!$C$20:$N$20) + _xlfn.XLOOKUP(B151&amp;"|"&amp;E151,
        Calculate_cap_emi_sens!$L$14:$L$21&amp;"|"&amp;Calculate_cap_emi_sens!$I$14:$I$21,
        Calculate_cap_emi_sens!$AI$14:$AI$21, "Not found", 0))</f>
        <v>3044.349545468865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325.21363636363634</v>
      </c>
      <c r="O151" s="5" cm="1">
        <f t="array" ref="O151">_xlfn.XLOOKUP(B151&amp;"|"&amp;E151,
        Calculate_cap_emi_sens!$L$14:$L$21&amp;"|"&amp;Calculate_cap_emi_sens!$I$14:$I$21,
        Calculate_cap_emi_sens!$AI$14:$AI$21, "Not found", 0)</f>
        <v>1312.3026738111109</v>
      </c>
      <c r="P151" s="8">
        <f t="shared" si="23"/>
        <v>3044.349545468865</v>
      </c>
      <c r="Q151" s="8" cm="1">
        <f t="array" ref="Q151">_xlfn.SWITCH(K151,200,_xlfn.XLOOKUP(J151,Distribution!$C$18:$N$18,Distribution!$C$20:$N$20) + _xlfn.XLOOKUP(B151&amp;"|"&amp;E151,
        Calculate_cap_emi_sens!$L$14:$L$21&amp;"|"&amp;Calculate_cap_emi_sens!$I$14:$I$21,
        Calculate_cap_emi_sens!$AP$14:$AP$21, "Not found", 0), LOOKUP(K151,Distribution!$C$24:$D$24,Distribution!$C$26:$D$26) + _xlfn.XLOOKUP(J151,Distribution!$C$18:$N$18,Distribution!$C$20:$N$20) + _xlfn.XLOOKUP(B151&amp;"|"&amp;E151,
        Calculate_cap_emi_sens!$L$14:$L$21&amp;"|"&amp;Calculate_cap_emi_sens!$I$14:$I$21,
        Calculate_cap_emi_sens!$AP$14:$AP$21, "Not found", 0))</f>
        <v>115.37615519737699</v>
      </c>
      <c r="R151" s="8" cm="1">
        <f t="array" ref="R151">_xlfn.SWITCH(K151,200,_xlfn.XLOOKUP(J151,Installation!$C$18:$N$18,Installation!$C$20:$N$20) + _xlfn.XLOOKUP(B151&amp;"|"&amp;E151,
        Calculate_cap_emi_sens!$L$14:$L$21&amp;"|"&amp;Calculate_cap_emi_sens!$I$14:$I$21,
        Calculate_cap_emi_sens!$AW$14:$AW$21, "Not found", 0), LOOKUP(K151,Installation!$C$24:$D$24,Installation!$C$26:$D$26) + _xlfn.XLOOKUP(J151,Installation!$C$18:$N$18,Installation!$C$20:$N$20) + _xlfn.XLOOKUP(B151&amp;"|"&amp;E151,
        Calculate_cap_emi_sens!$L$14:$L$21&amp;"|"&amp;Calculate_cap_emi_sens!$I$14:$I$21,
        Calculate_cap_emi_sens!$AW$14:$AW$21, "Not found", 0))</f>
        <v>82.34313368983959</v>
      </c>
      <c r="S151" s="8" cm="1">
        <f t="array" ref="S151">_xlfn.SWITCH(K151,200,_xlfn.XLOOKUP(J151,EOL!$C$18:$N$18,EOL!$C$20:$N$20) + _xlfn.XLOOKUP(B151&amp;"|"&amp;E151,
        Calculate_cap_emi_sens!$L$14:$L$21&amp;"|"&amp;Calculate_cap_emi_sens!$I$14:$I$21,
        Calculate_cap_emi_sens!$BD$14:$BD$21, "Not found", 0), LOOKUP(K151,EOL!$C$24:$D$24,EOL!$C$26:$D$26) + _xlfn.XLOOKUP(J151,EOL!$C$18:$N$18,EOL!$C$20:$N$20) + _xlfn.XLOOKUP(B151&amp;"|"&amp;E151,
        Calculate_cap_emi_sens!$L$14:$L$21&amp;"|"&amp;Calculate_cap_emi_sens!$I$14:$I$21,
        Calculate_cap_emi_sens!$BD$14:$BD$21, "Not found", 0))</f>
        <v>513.17037433155087</v>
      </c>
      <c r="T151" s="8" cm="1">
        <f t="array" ref="T151">_xlfn.SWITCH(K151,200,_xlfn.XLOOKUP(J151,Other!$C$18:$N$18,Other!$C$20:$N$20) + _xlfn.XLOOKUP(B151&amp;"|"&amp;E151,
        Calculate_cap_emi_sens!$L$14:$L$21&amp;"|"&amp;Calculate_cap_emi_sens!$I$14:$I$21,
        Calculate_cap_emi_sens!$BK$14:$BK$21, "Not found", 0), LOOKUP(K151,Other!$C$24:$D$24,Other!$C$26:$D$26) + _xlfn.XLOOKUP(J151,Other!$C$18:$N$18,Other!$C$20:$N$20) + _xlfn.XLOOKUP(B151&amp;"|"&amp;E151,
        Calculate_cap_emi_sens!$L$14:$L$21&amp;"|"&amp;Calculate_cap_emi_sens!$I$14:$I$21,
        Calculate_cap_emi_sens!$BK$14:$BK$21, "Not found", 0))</f>
        <v>1922.834117647059</v>
      </c>
      <c r="U151" s="8" cm="1">
        <f t="array" ref="U151">_xlfn.SWITCH(K151,200,_xlfn.XLOOKUP(J151,EOL_R!$C$18:$N$18,EOL_R!$C$20:$N$20) + _xlfn.XLOOKUP(B151&amp;"|"&amp;E151,
        Calculate_cap_emi_sens!$L$14:$L$21&amp;"|"&amp;Calculate_cap_emi_sens!$I$14:$I$21,
        Calculate_cap_emi_sens!$BD$14:$BD$21, "Not found", 0), LOOKUP(K151,EOL_R!$C$24:$D$24,EOL_R!$C$26:$D$26) + _xlfn.XLOOKUP(J151,EOL_R!$C$18:$N$18,EOL_R!$C$20:$N$20) + _xlfn.XLOOKUP(B151&amp;"|"&amp;E151,
        Calculate_cap_emi_sens!$L$14:$L$21&amp;"|"&amp;Calculate_cap_emi_sens!$I$14:$I$21,
        Calculate_cap_emi_sens!$BD$14:$BD$21, "Not found", 0))</f>
        <v>404.9955591762772</v>
      </c>
      <c r="V151" s="8" cm="1">
        <f t="array" ref="V151">_xlfn.SWITCH(K151,200,_xlfn.XLOOKUP(J151,Other_R!$C$18:$N$18,Other_R!$C$20:$N$20) + _xlfn.XLOOKUP(B151&amp;"|"&amp;E151,
        Calculate_cap_emi_sens!$L$14:$L$21&amp;"|"&amp;Calculate_cap_emi_sens!$I$14:$I$21,
        Calculate_cap_emi_sens!$BK$14:$BK$21, "Not found", 0), LOOKUP(K151,Other_R!$C$24:$D$24,Other_R!$C$26:$D$26) + _xlfn.XLOOKUP(J151,Other_R!$C$18:$N$18,Other_R!$C$20:$N$20) + _xlfn.XLOOKUP(B151&amp;"|"&amp;E151,
        Calculate_cap_emi_sens!$L$14:$L$21&amp;"|"&amp;Calculate_cap_emi_sens!$I$14:$I$21,
        Calculate_cap_emi_sens!$BK$14:$BK$21, "Not found", 0))</f>
        <v>1556.261911637238</v>
      </c>
    </row>
    <row r="152" spans="1:22" x14ac:dyDescent="0.25">
      <c r="A152" s="5"/>
      <c r="B152" s="5" t="str">
        <f t="shared" si="21"/>
        <v>Mass-H1</v>
      </c>
      <c r="C152" s="5" t="s">
        <v>37</v>
      </c>
      <c r="D152" s="5" t="str">
        <f t="shared" si="20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Calculate_cap_emi_sens!$L$14:$L$21&amp;"|"&amp;Calculate_cap_emi_sens!$I$14:$I$21,
        Calculate_cap_emi_sens!$AI$14:$AI$21, "Not found", 0), LOOKUP(K152,Manufacture!$C$24:$D$24,Manufacture!$C$26:$D$26) + _xlfn.XLOOKUP(J152,Manufacture!$C$18:$N$18,Manufacture!$C$20:$N$20) + _xlfn.XLOOKUP(B152&amp;"|"&amp;E152,
        Calculate_cap_emi_sens!$L$14:$L$21&amp;"|"&amp;Calculate_cap_emi_sens!$I$14:$I$21,
        Calculate_cap_emi_sens!$AI$14:$AI$21, "Not found", 0))</f>
        <v>3118.0879572335707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325.21363636363634</v>
      </c>
      <c r="O152" s="5" cm="1">
        <f t="array" ref="O152">_xlfn.XLOOKUP(B152&amp;"|"&amp;E152,
        Calculate_cap_emi_sens!$L$14:$L$21&amp;"|"&amp;Calculate_cap_emi_sens!$I$14:$I$21,
        Calculate_cap_emi_sens!$AI$14:$AI$21, "Not found", 0)</f>
        <v>1312.3026738111109</v>
      </c>
      <c r="P152" s="8">
        <f t="shared" si="23"/>
        <v>3118.0879572335707</v>
      </c>
      <c r="Q152" s="8" cm="1">
        <f t="array" ref="Q152">_xlfn.SWITCH(K152,200,_xlfn.XLOOKUP(J152,Distribution!$C$18:$N$18,Distribution!$C$20:$N$20) + _xlfn.XLOOKUP(B152&amp;"|"&amp;E152,
        Calculate_cap_emi_sens!$L$14:$L$21&amp;"|"&amp;Calculate_cap_emi_sens!$I$14:$I$21,
        Calculate_cap_emi_sens!$AP$14:$AP$21, "Not found", 0), LOOKUP(K152,Distribution!$C$24:$D$24,Distribution!$C$26:$D$26) + _xlfn.XLOOKUP(J152,Distribution!$C$18:$N$18,Distribution!$C$20:$N$20) + _xlfn.XLOOKUP(B152&amp;"|"&amp;E152,
        Calculate_cap_emi_sens!$L$14:$L$21&amp;"|"&amp;Calculate_cap_emi_sens!$I$14:$I$21,
        Calculate_cap_emi_sens!$AP$14:$AP$21, "Not found", 0))</f>
        <v>116.92036611161228</v>
      </c>
      <c r="R152" s="8" cm="1">
        <f t="array" ref="R152">_xlfn.SWITCH(K152,200,_xlfn.XLOOKUP(J152,Installation!$C$18:$N$18,Installation!$C$20:$N$20) + _xlfn.XLOOKUP(B152&amp;"|"&amp;E152,
        Calculate_cap_emi_sens!$L$14:$L$21&amp;"|"&amp;Calculate_cap_emi_sens!$I$14:$I$21,
        Calculate_cap_emi_sens!$AW$14:$AW$21, "Not found", 0), LOOKUP(K152,Installation!$C$24:$D$24,Installation!$C$26:$D$26) + _xlfn.XLOOKUP(J152,Installation!$C$18:$N$18,Installation!$C$20:$N$20) + _xlfn.XLOOKUP(B152&amp;"|"&amp;E152,
        Calculate_cap_emi_sens!$L$14:$L$21&amp;"|"&amp;Calculate_cap_emi_sens!$I$14:$I$21,
        Calculate_cap_emi_sens!$AW$14:$AW$21, "Not found", 0))</f>
        <v>95.474310160427805</v>
      </c>
      <c r="S152" s="8" cm="1">
        <f t="array" ref="S152">_xlfn.SWITCH(K152,200,_xlfn.XLOOKUP(J152,EOL!$C$18:$N$18,EOL!$C$20:$N$20) + _xlfn.XLOOKUP(B152&amp;"|"&amp;E152,
        Calculate_cap_emi_sens!$L$14:$L$21&amp;"|"&amp;Calculate_cap_emi_sens!$I$14:$I$21,
        Calculate_cap_emi_sens!$BD$14:$BD$21, "Not found", 0), LOOKUP(K152,EOL!$C$24:$D$24,EOL!$C$26:$D$26) + _xlfn.XLOOKUP(J152,EOL!$C$18:$N$18,EOL!$C$20:$N$20) + _xlfn.XLOOKUP(B152&amp;"|"&amp;E152,
        Calculate_cap_emi_sens!$L$14:$L$21&amp;"|"&amp;Calculate_cap_emi_sens!$I$14:$I$21,
        Calculate_cap_emi_sens!$BD$14:$BD$21, "Not found", 0))</f>
        <v>528.06060962566835</v>
      </c>
      <c r="T152" s="8" cm="1">
        <f t="array" ref="T152">_xlfn.SWITCH(K152,200,_xlfn.XLOOKUP(J152,Other!$C$18:$N$18,Other!$C$20:$N$20) + _xlfn.XLOOKUP(B152&amp;"|"&amp;E152,
        Calculate_cap_emi_sens!$L$14:$L$21&amp;"|"&amp;Calculate_cap_emi_sens!$I$14:$I$21,
        Calculate_cap_emi_sens!$BK$14:$BK$21, "Not found", 0), LOOKUP(K152,Other!$C$24:$D$24,Other!$C$26:$D$26) + _xlfn.XLOOKUP(J152,Other!$C$18:$N$18,Other!$C$20:$N$20) + _xlfn.XLOOKUP(B152&amp;"|"&amp;E152,
        Calculate_cap_emi_sens!$L$14:$L$21&amp;"|"&amp;Calculate_cap_emi_sens!$I$14:$I$21,
        Calculate_cap_emi_sens!$BK$14:$BK$21, "Not found", 0))</f>
        <v>1957.3556470588237</v>
      </c>
      <c r="U152" s="8" cm="1">
        <f t="array" ref="U152">_xlfn.SWITCH(K152,200,_xlfn.XLOOKUP(J152,EOL_R!$C$18:$N$18,EOL_R!$C$20:$N$20) + _xlfn.XLOOKUP(B152&amp;"|"&amp;E152,
        Calculate_cap_emi_sens!$L$14:$L$21&amp;"|"&amp;Calculate_cap_emi_sens!$I$14:$I$21,
        Calculate_cap_emi_sens!$BD$14:$BD$21, "Not found", 0), LOOKUP(K152,EOL_R!$C$24:$D$24,EOL_R!$C$26:$D$26) + _xlfn.XLOOKUP(J152,EOL_R!$C$18:$N$18,EOL_R!$C$20:$N$20) + _xlfn.XLOOKUP(B152&amp;"|"&amp;E152,
        Calculate_cap_emi_sens!$L$14:$L$21&amp;"|"&amp;Calculate_cap_emi_sens!$I$14:$I$21,
        Calculate_cap_emi_sens!$BD$14:$BD$21, "Not found", 0))</f>
        <v>406.89344697214847</v>
      </c>
      <c r="V152" s="8" cm="1">
        <f t="array" ref="V152">_xlfn.SWITCH(K152,200,_xlfn.XLOOKUP(J152,Other_R!$C$18:$N$18,Other_R!$C$20:$N$20) + _xlfn.XLOOKUP(B152&amp;"|"&amp;E152,
        Calculate_cap_emi_sens!$L$14:$L$21&amp;"|"&amp;Calculate_cap_emi_sens!$I$14:$I$21,
        Calculate_cap_emi_sens!$BK$14:$BK$21, "Not found", 0), LOOKUP(K152,Other_R!$C$24:$D$24,Other_R!$C$26:$D$26) + _xlfn.XLOOKUP(J152,Other_R!$C$18:$N$18,Other_R!$C$20:$N$20) + _xlfn.XLOOKUP(B152&amp;"|"&amp;E152,
        Calculate_cap_emi_sens!$L$14:$L$21&amp;"|"&amp;Calculate_cap_emi_sens!$I$14:$I$21,
        Calculate_cap_emi_sens!$BK$14:$BK$21, "Not found", 0))</f>
        <v>1547.2128554239544</v>
      </c>
    </row>
    <row r="153" spans="1:22" x14ac:dyDescent="0.25">
      <c r="A153" s="5"/>
      <c r="B153" s="5" t="str">
        <f t="shared" si="21"/>
        <v>Mass-H1</v>
      </c>
      <c r="C153" s="5" t="s">
        <v>37</v>
      </c>
      <c r="D153" s="5" t="str">
        <f t="shared" si="20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Calculate_cap_emi_sens!$L$14:$L$21&amp;"|"&amp;Calculate_cap_emi_sens!$I$14:$I$21,
        Calculate_cap_emi_sens!$AI$14:$AI$21, "Not found", 0), LOOKUP(K153,Manufacture!$C$24:$D$24,Manufacture!$C$26:$D$26) + _xlfn.XLOOKUP(J153,Manufacture!$C$18:$N$18,Manufacture!$C$20:$N$20) + _xlfn.XLOOKUP(B153&amp;"|"&amp;E153,
        Calculate_cap_emi_sens!$L$14:$L$21&amp;"|"&amp;Calculate_cap_emi_sens!$I$14:$I$21,
        Calculate_cap_emi_sens!$AI$14:$AI$21, "Not found", 0))</f>
        <v>3339.3031925276882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325.21363636363634</v>
      </c>
      <c r="O153" s="5" cm="1">
        <f t="array" ref="O153">_xlfn.XLOOKUP(B153&amp;"|"&amp;E153,
        Calculate_cap_emi_sens!$L$14:$L$21&amp;"|"&amp;Calculate_cap_emi_sens!$I$14:$I$21,
        Calculate_cap_emi_sens!$AI$14:$AI$21, "Not found", 0)</f>
        <v>1312.3026738111109</v>
      </c>
      <c r="P153" s="8">
        <f t="shared" si="23"/>
        <v>3339.3031925276882</v>
      </c>
      <c r="Q153" s="8" cm="1">
        <f t="array" ref="Q153">_xlfn.SWITCH(K153,200,_xlfn.XLOOKUP(J153,Distribution!$C$18:$N$18,Distribution!$C$20:$N$20) + _xlfn.XLOOKUP(B153&amp;"|"&amp;E153,
        Calculate_cap_emi_sens!$L$14:$L$21&amp;"|"&amp;Calculate_cap_emi_sens!$I$14:$I$21,
        Calculate_cap_emi_sens!$AP$14:$AP$21, "Not found", 0), LOOKUP(K153,Distribution!$C$24:$D$24,Distribution!$C$26:$D$26) + _xlfn.XLOOKUP(J153,Distribution!$C$18:$N$18,Distribution!$C$20:$N$20) + _xlfn.XLOOKUP(B153&amp;"|"&amp;E153,
        Calculate_cap_emi_sens!$L$14:$L$21&amp;"|"&amp;Calculate_cap_emi_sens!$I$14:$I$21,
        Calculate_cap_emi_sens!$AP$14:$AP$21, "Not found", 0))</f>
        <v>121.55299885431819</v>
      </c>
      <c r="R153" s="8" cm="1">
        <f t="array" ref="R153">_xlfn.SWITCH(K153,200,_xlfn.XLOOKUP(J153,Installation!$C$18:$N$18,Installation!$C$20:$N$20) + _xlfn.XLOOKUP(B153&amp;"|"&amp;E153,
        Calculate_cap_emi_sens!$L$14:$L$21&amp;"|"&amp;Calculate_cap_emi_sens!$I$14:$I$21,
        Calculate_cap_emi_sens!$AW$14:$AW$21, "Not found", 0), LOOKUP(K153,Installation!$C$24:$D$24,Installation!$C$26:$D$26) + _xlfn.XLOOKUP(J153,Installation!$C$18:$N$18,Installation!$C$20:$N$20) + _xlfn.XLOOKUP(B153&amp;"|"&amp;E153,
        Calculate_cap_emi_sens!$L$14:$L$21&amp;"|"&amp;Calculate_cap_emi_sens!$I$14:$I$21,
        Calculate_cap_emi_sens!$AW$14:$AW$21, "Not found", 0))</f>
        <v>134.86783957219251</v>
      </c>
      <c r="S153" s="8" cm="1">
        <f t="array" ref="S153">_xlfn.SWITCH(K153,200,_xlfn.XLOOKUP(J153,EOL!$C$18:$N$18,EOL!$C$20:$N$20) + _xlfn.XLOOKUP(B153&amp;"|"&amp;E153,
        Calculate_cap_emi_sens!$L$14:$L$21&amp;"|"&amp;Calculate_cap_emi_sens!$I$14:$I$21,
        Calculate_cap_emi_sens!$BD$14:$BD$21, "Not found", 0), LOOKUP(K153,EOL!$C$24:$D$24,EOL!$C$26:$D$26) + _xlfn.XLOOKUP(J153,EOL!$C$18:$N$18,EOL!$C$20:$N$20) + _xlfn.XLOOKUP(B153&amp;"|"&amp;E153,
        Calculate_cap_emi_sens!$L$14:$L$21&amp;"|"&amp;Calculate_cap_emi_sens!$I$14:$I$21,
        Calculate_cap_emi_sens!$BD$14:$BD$21, "Not found", 0))</f>
        <v>572.73131550802145</v>
      </c>
      <c r="T153" s="8" cm="1">
        <f t="array" ref="T153">_xlfn.SWITCH(K153,200,_xlfn.XLOOKUP(J153,Other!$C$18:$N$18,Other!$C$20:$N$20) + _xlfn.XLOOKUP(B153&amp;"|"&amp;E153,
        Calculate_cap_emi_sens!$L$14:$L$21&amp;"|"&amp;Calculate_cap_emi_sens!$I$14:$I$21,
        Calculate_cap_emi_sens!$BK$14:$BK$21, "Not found", 0), LOOKUP(K153,Other!$C$24:$D$24,Other!$C$26:$D$26) + _xlfn.XLOOKUP(J153,Other!$C$18:$N$18,Other!$C$20:$N$20) + _xlfn.XLOOKUP(B153&amp;"|"&amp;E153,
        Calculate_cap_emi_sens!$L$14:$L$21&amp;"|"&amp;Calculate_cap_emi_sens!$I$14:$I$21,
        Calculate_cap_emi_sens!$BK$14:$BK$21, "Not found", 0))</f>
        <v>2060.9202352941174</v>
      </c>
      <c r="U153" s="8" cm="1">
        <f t="array" ref="U153">_xlfn.SWITCH(K153,200,_xlfn.XLOOKUP(J153,EOL_R!$C$18:$N$18,EOL_R!$C$20:$N$20) + _xlfn.XLOOKUP(B153&amp;"|"&amp;E153,
        Calculate_cap_emi_sens!$L$14:$L$21&amp;"|"&amp;Calculate_cap_emi_sens!$I$14:$I$21,
        Calculate_cap_emi_sens!$BD$14:$BD$21, "Not found", 0), LOOKUP(K153,EOL_R!$C$24:$D$24,EOL_R!$C$26:$D$26) + _xlfn.XLOOKUP(J153,EOL_R!$C$18:$N$18,EOL_R!$C$20:$N$20) + _xlfn.XLOOKUP(B153&amp;"|"&amp;E153,
        Calculate_cap_emi_sens!$L$14:$L$21&amp;"|"&amp;Calculate_cap_emi_sens!$I$14:$I$21,
        Calculate_cap_emi_sens!$BD$14:$BD$21, "Not found", 0))</f>
        <v>422.6704571468199</v>
      </c>
      <c r="V153" s="8" cm="1">
        <f t="array" ref="V153">_xlfn.SWITCH(K153,200,_xlfn.XLOOKUP(J153,Other_R!$C$18:$N$18,Other_R!$C$20:$N$20) + _xlfn.XLOOKUP(B153&amp;"|"&amp;E153,
        Calculate_cap_emi_sens!$L$14:$L$21&amp;"|"&amp;Calculate_cap_emi_sens!$I$14:$I$21,
        Calculate_cap_emi_sens!$BK$14:$BK$21, "Not found", 0), LOOKUP(K153,Other_R!$C$24:$D$24,Other_R!$C$26:$D$26) + _xlfn.XLOOKUP(J153,Other_R!$C$18:$N$18,Other_R!$C$20:$N$20) + _xlfn.XLOOKUP(B153&amp;"|"&amp;E153,
        Calculate_cap_emi_sens!$L$14:$L$21&amp;"|"&amp;Calculate_cap_emi_sens!$I$14:$I$21,
        Calculate_cap_emi_sens!$BK$14:$BK$21, "Not found", 0))</f>
        <v>1552.9742042445912</v>
      </c>
    </row>
    <row r="154" spans="1:22" x14ac:dyDescent="0.25">
      <c r="A154" s="5"/>
      <c r="B154" s="5" t="str">
        <f t="shared" si="21"/>
        <v>Mass-H1</v>
      </c>
      <c r="C154" s="5" t="s">
        <v>37</v>
      </c>
      <c r="D154" s="5" t="str">
        <f t="shared" si="20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Calculate_cap_emi_sens!$L$14:$L$21&amp;"|"&amp;Calculate_cap_emi_sens!$I$14:$I$21,
        Calculate_cap_emi_sens!$AI$14:$AI$21, "Not found", 0), LOOKUP(K154,Manufacture!$C$24:$D$24,Manufacture!$C$26:$D$26) + _xlfn.XLOOKUP(J154,Manufacture!$C$18:$N$18,Manufacture!$C$20:$N$20) + _xlfn.XLOOKUP(B154&amp;"|"&amp;E154,
        Calculate_cap_emi_sens!$L$14:$L$21&amp;"|"&amp;Calculate_cap_emi_sens!$I$14:$I$21,
        Calculate_cap_emi_sens!$AI$14:$AI$21, "Not found", 0))</f>
        <v>3707.995251351218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325.21363636363634</v>
      </c>
      <c r="O154" s="5" cm="1">
        <f t="array" ref="O154">_xlfn.XLOOKUP(B154&amp;"|"&amp;E154,
        Calculate_cap_emi_sens!$L$14:$L$21&amp;"|"&amp;Calculate_cap_emi_sens!$I$14:$I$21,
        Calculate_cap_emi_sens!$AI$14:$AI$21, "Not found", 0)</f>
        <v>1312.3026738111109</v>
      </c>
      <c r="P154" s="8">
        <f t="shared" si="23"/>
        <v>3707.995251351218</v>
      </c>
      <c r="Q154" s="8" cm="1">
        <f t="array" ref="Q154">_xlfn.SWITCH(K154,200,_xlfn.XLOOKUP(J154,Distribution!$C$18:$N$18,Distribution!$C$20:$N$20) + _xlfn.XLOOKUP(B154&amp;"|"&amp;E154,
        Calculate_cap_emi_sens!$L$14:$L$21&amp;"|"&amp;Calculate_cap_emi_sens!$I$14:$I$21,
        Calculate_cap_emi_sens!$AP$14:$AP$21, "Not found", 0), LOOKUP(K154,Distribution!$C$24:$D$24,Distribution!$C$26:$D$26) + _xlfn.XLOOKUP(J154,Distribution!$C$18:$N$18,Distribution!$C$20:$N$20) + _xlfn.XLOOKUP(B154&amp;"|"&amp;E154,
        Calculate_cap_emi_sens!$L$14:$L$21&amp;"|"&amp;Calculate_cap_emi_sens!$I$14:$I$21,
        Calculate_cap_emi_sens!$AP$14:$AP$21, "Not found", 0))</f>
        <v>129.27405342549463</v>
      </c>
      <c r="R154" s="8" cm="1">
        <f t="array" ref="R154">_xlfn.SWITCH(K154,200,_xlfn.XLOOKUP(J154,Installation!$C$18:$N$18,Installation!$C$20:$N$20) + _xlfn.XLOOKUP(B154&amp;"|"&amp;E154,
        Calculate_cap_emi_sens!$L$14:$L$21&amp;"|"&amp;Calculate_cap_emi_sens!$I$14:$I$21,
        Calculate_cap_emi_sens!$AW$14:$AW$21, "Not found", 0), LOOKUP(K154,Installation!$C$24:$D$24,Installation!$C$26:$D$26) + _xlfn.XLOOKUP(J154,Installation!$C$18:$N$18,Installation!$C$20:$N$20) + _xlfn.XLOOKUP(B154&amp;"|"&amp;E154,
        Calculate_cap_emi_sens!$L$14:$L$21&amp;"|"&amp;Calculate_cap_emi_sens!$I$14:$I$21,
        Calculate_cap_emi_sens!$AW$14:$AW$21, "Not found", 0))</f>
        <v>200.52372192513374</v>
      </c>
      <c r="S154" s="8" cm="1">
        <f t="array" ref="S154">_xlfn.SWITCH(K154,200,_xlfn.XLOOKUP(J154,EOL!$C$18:$N$18,EOL!$C$20:$N$20) + _xlfn.XLOOKUP(B154&amp;"|"&amp;E154,
        Calculate_cap_emi_sens!$L$14:$L$21&amp;"|"&amp;Calculate_cap_emi_sens!$I$14:$I$21,
        Calculate_cap_emi_sens!$BD$14:$BD$21, "Not found", 0), LOOKUP(K154,EOL!$C$24:$D$24,EOL!$C$26:$D$26) + _xlfn.XLOOKUP(J154,EOL!$C$18:$N$18,EOL!$C$20:$N$20) + _xlfn.XLOOKUP(B154&amp;"|"&amp;E154,
        Calculate_cap_emi_sens!$L$14:$L$21&amp;"|"&amp;Calculate_cap_emi_sens!$I$14:$I$21,
        Calculate_cap_emi_sens!$BD$14:$BD$21, "Not found", 0))</f>
        <v>647.18249197860962</v>
      </c>
      <c r="T154" s="8" cm="1">
        <f t="array" ref="T154">_xlfn.SWITCH(K154,200,_xlfn.XLOOKUP(J154,Other!$C$18:$N$18,Other!$C$20:$N$20) + _xlfn.XLOOKUP(B154&amp;"|"&amp;E154,
        Calculate_cap_emi_sens!$L$14:$L$21&amp;"|"&amp;Calculate_cap_emi_sens!$I$14:$I$21,
        Calculate_cap_emi_sens!$BK$14:$BK$21, "Not found", 0), LOOKUP(K154,Other!$C$24:$D$24,Other!$C$26:$D$26) + _xlfn.XLOOKUP(J154,Other!$C$18:$N$18,Other!$C$20:$N$20) + _xlfn.XLOOKUP(B154&amp;"|"&amp;E154,
        Calculate_cap_emi_sens!$L$14:$L$21&amp;"|"&amp;Calculate_cap_emi_sens!$I$14:$I$21,
        Calculate_cap_emi_sens!$BK$14:$BK$21, "Not found", 0))</f>
        <v>2233.5278823529416</v>
      </c>
      <c r="U154" s="8" cm="1">
        <f t="array" ref="U154">_xlfn.SWITCH(K154,200,_xlfn.XLOOKUP(J154,EOL_R!$C$18:$N$18,EOL_R!$C$20:$N$20) + _xlfn.XLOOKUP(B154&amp;"|"&amp;E154,
        Calculate_cap_emi_sens!$L$14:$L$21&amp;"|"&amp;Calculate_cap_emi_sens!$I$14:$I$21,
        Calculate_cap_emi_sens!$BD$14:$BD$21, "Not found", 0), LOOKUP(K154,EOL_R!$C$24:$D$24,EOL_R!$C$26:$D$26) + _xlfn.XLOOKUP(J154,EOL_R!$C$18:$N$18,EOL_R!$C$20:$N$20) + _xlfn.XLOOKUP(B154&amp;"|"&amp;E154,
        Calculate_cap_emi_sens!$L$14:$L$21&amp;"|"&amp;Calculate_cap_emi_sens!$I$14:$I$21,
        Calculate_cap_emi_sens!$BD$14:$BD$21, "Not found", 0))</f>
        <v>465.63635697399252</v>
      </c>
      <c r="V154" s="8" cm="1">
        <f t="array" ref="V154">_xlfn.SWITCH(K154,200,_xlfn.XLOOKUP(J154,Other_R!$C$18:$N$18,Other_R!$C$20:$N$20) + _xlfn.XLOOKUP(B154&amp;"|"&amp;E154,
        Calculate_cap_emi_sens!$L$14:$L$21&amp;"|"&amp;Calculate_cap_emi_sens!$I$14:$I$21,
        Calculate_cap_emi_sens!$BK$14:$BK$21, "Not found", 0), LOOKUP(K154,Other_R!$C$24:$D$24,Other_R!$C$26:$D$26) + _xlfn.XLOOKUP(J154,Other_R!$C$18:$N$18,Other_R!$C$20:$N$20) + _xlfn.XLOOKUP(B154&amp;"|"&amp;E154,
        Calculate_cap_emi_sens!$L$14:$L$21&amp;"|"&amp;Calculate_cap_emi_sens!$I$14:$I$21,
        Calculate_cap_emi_sens!$BK$14:$BK$21, "Not found", 0))</f>
        <v>1619.0062826829553</v>
      </c>
    </row>
    <row r="155" spans="1:22" x14ac:dyDescent="0.25">
      <c r="A155" s="5"/>
      <c r="B155" s="5" t="str">
        <f t="shared" si="21"/>
        <v>Mass-H1</v>
      </c>
      <c r="C155" s="5" t="s">
        <v>37</v>
      </c>
      <c r="D155" s="5" t="str">
        <f t="shared" si="20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Calculate_cap_emi_sens!$L$14:$L$21&amp;"|"&amp;Calculate_cap_emi_sens!$I$14:$I$21,
        Calculate_cap_emi_sens!$AI$14:$AI$21, "Not found", 0), LOOKUP(K155,Manufacture!$C$24:$D$24,Manufacture!$C$26:$D$26) + _xlfn.XLOOKUP(J155,Manufacture!$C$18:$N$18,Manufacture!$C$20:$N$20) + _xlfn.XLOOKUP(B155&amp;"|"&amp;E155,
        Calculate_cap_emi_sens!$L$14:$L$21&amp;"|"&amp;Calculate_cap_emi_sens!$I$14:$I$21,
        Calculate_cap_emi_sens!$AI$14:$AI$21, "Not found", 0))</f>
        <v>3358.6813636506831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639.5454545454545</v>
      </c>
      <c r="O155" s="5" cm="1">
        <f t="array" ref="O155">_xlfn.XLOOKUP(B155&amp;"|"&amp;E155,
        Calculate_cap_emi_sens!$L$14:$L$21&amp;"|"&amp;Calculate_cap_emi_sens!$I$14:$I$21,
        Calculate_cap_emi_sens!$AI$14:$AI$21, "Not found", 0)</f>
        <v>1312.3026738111109</v>
      </c>
      <c r="P155" s="8">
        <f t="shared" si="23"/>
        <v>3358.6813636506831</v>
      </c>
      <c r="Q155" s="8" cm="1">
        <f t="array" ref="Q155">_xlfn.SWITCH(K155,200,_xlfn.XLOOKUP(J155,Distribution!$C$18:$N$18,Distribution!$C$20:$N$20) + _xlfn.XLOOKUP(B155&amp;"|"&amp;E155,
        Calculate_cap_emi_sens!$L$14:$L$21&amp;"|"&amp;Calculate_cap_emi_sens!$I$14:$I$21,
        Calculate_cap_emi_sens!$AP$14:$AP$21, "Not found", 0), LOOKUP(K155,Distribution!$C$24:$D$24,Distribution!$C$26:$D$26) + _xlfn.XLOOKUP(J155,Distribution!$C$18:$N$18,Distribution!$C$20:$N$20) + _xlfn.XLOOKUP(B155&amp;"|"&amp;E155,
        Calculate_cap_emi_sens!$L$14:$L$21&amp;"|"&amp;Calculate_cap_emi_sens!$I$14:$I$21,
        Calculate_cap_emi_sens!$AP$14:$AP$21, "Not found", 0))</f>
        <v>122.67572671374063</v>
      </c>
      <c r="R155" s="8" cm="1">
        <f t="array" ref="R155">_xlfn.SWITCH(K155,200,_xlfn.XLOOKUP(J155,Installation!$C$18:$N$18,Installation!$C$20:$N$20) + _xlfn.XLOOKUP(B155&amp;"|"&amp;E155,
        Calculate_cap_emi_sens!$L$14:$L$21&amp;"|"&amp;Calculate_cap_emi_sens!$I$14:$I$21,
        Calculate_cap_emi_sens!$AW$14:$AW$21, "Not found", 0), LOOKUP(K155,Installation!$C$24:$D$24,Installation!$C$26:$D$26) + _xlfn.XLOOKUP(J155,Installation!$C$18:$N$18,Installation!$C$20:$N$20) + _xlfn.XLOOKUP(B155&amp;"|"&amp;E155,
        Calculate_cap_emi_sens!$L$14:$L$21&amp;"|"&amp;Calculate_cap_emi_sens!$I$14:$I$21,
        Calculate_cap_emi_sens!$AW$14:$AW$21, "Not found", 0))</f>
        <v>82.34313368983959</v>
      </c>
      <c r="S155" s="8" cm="1">
        <f t="array" ref="S155">_xlfn.SWITCH(K155,200,_xlfn.XLOOKUP(J155,EOL!$C$18:$N$18,EOL!$C$20:$N$20) + _xlfn.XLOOKUP(B155&amp;"|"&amp;E155,
        Calculate_cap_emi_sens!$L$14:$L$21&amp;"|"&amp;Calculate_cap_emi_sens!$I$14:$I$21,
        Calculate_cap_emi_sens!$BD$14:$BD$21, "Not found", 0), LOOKUP(K155,EOL!$C$24:$D$24,EOL!$C$26:$D$26) + _xlfn.XLOOKUP(J155,EOL!$C$18:$N$18,EOL!$C$20:$N$20) + _xlfn.XLOOKUP(B155&amp;"|"&amp;E155,
        Calculate_cap_emi_sens!$L$14:$L$21&amp;"|"&amp;Calculate_cap_emi_sens!$I$14:$I$21,
        Calculate_cap_emi_sens!$BD$14:$BD$21, "Not found", 0))</f>
        <v>651.57946524064175</v>
      </c>
      <c r="T155" s="8" cm="1">
        <f t="array" ref="T155">_xlfn.SWITCH(K155,200,_xlfn.XLOOKUP(J155,Other!$C$18:$N$18,Other!$C$20:$N$20) + _xlfn.XLOOKUP(B155&amp;"|"&amp;E155,
        Calculate_cap_emi_sens!$L$14:$L$21&amp;"|"&amp;Calculate_cap_emi_sens!$I$14:$I$21,
        Calculate_cap_emi_sens!$BK$14:$BK$21, "Not found", 0), LOOKUP(K155,Other!$C$24:$D$24,Other!$C$26:$D$26) + _xlfn.XLOOKUP(J155,Other!$C$18:$N$18,Other!$C$20:$N$20) + _xlfn.XLOOKUP(B155&amp;"|"&amp;E155,
        Calculate_cap_emi_sens!$L$14:$L$21&amp;"|"&amp;Calculate_cap_emi_sens!$I$14:$I$21,
        Calculate_cap_emi_sens!$BK$14:$BK$21, "Not found", 0))</f>
        <v>1922.834117647059</v>
      </c>
      <c r="U155" s="8" cm="1">
        <f t="array" ref="U155">_xlfn.SWITCH(K155,200,_xlfn.XLOOKUP(J155,EOL_R!$C$18:$N$18,EOL_R!$C$20:$N$20) + _xlfn.XLOOKUP(B155&amp;"|"&amp;E155,
        Calculate_cap_emi_sens!$L$14:$L$21&amp;"|"&amp;Calculate_cap_emi_sens!$I$14:$I$21,
        Calculate_cap_emi_sens!$BD$14:$BD$21, "Not found", 0), LOOKUP(K155,EOL_R!$C$24:$D$24,EOL_R!$C$26:$D$26) + _xlfn.XLOOKUP(J155,EOL_R!$C$18:$N$18,EOL_R!$C$20:$N$20) + _xlfn.XLOOKUP(B155&amp;"|"&amp;E155,
        Calculate_cap_emi_sens!$L$14:$L$21&amp;"|"&amp;Calculate_cap_emi_sens!$I$14:$I$21,
        Calculate_cap_emi_sens!$BD$14:$BD$21, "Not found", 0))</f>
        <v>543.40465008536808</v>
      </c>
      <c r="V155" s="8" cm="1">
        <f t="array" ref="V155">_xlfn.SWITCH(K155,200,_xlfn.XLOOKUP(J155,Other_R!$C$18:$N$18,Other_R!$C$20:$N$20) + _xlfn.XLOOKUP(B155&amp;"|"&amp;E155,
        Calculate_cap_emi_sens!$L$14:$L$21&amp;"|"&amp;Calculate_cap_emi_sens!$I$14:$I$21,
        Calculate_cap_emi_sens!$BK$14:$BK$21, "Not found", 0), LOOKUP(K155,Other_R!$C$24:$D$24,Other_R!$C$26:$D$26) + _xlfn.XLOOKUP(J155,Other_R!$C$18:$N$18,Other_R!$C$20:$N$20) + _xlfn.XLOOKUP(B155&amp;"|"&amp;E155,
        Calculate_cap_emi_sens!$L$14:$L$21&amp;"|"&amp;Calculate_cap_emi_sens!$I$14:$I$21,
        Calculate_cap_emi_sens!$BK$14:$BK$21, "Not found", 0))</f>
        <v>1556.261911637238</v>
      </c>
    </row>
    <row r="156" spans="1:22" x14ac:dyDescent="0.25">
      <c r="A156" s="5"/>
      <c r="B156" s="5" t="str">
        <f t="shared" si="21"/>
        <v>Mass-H1</v>
      </c>
      <c r="C156" s="5" t="s">
        <v>37</v>
      </c>
      <c r="D156" s="5" t="str">
        <f t="shared" si="20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Calculate_cap_emi_sens!$L$14:$L$21&amp;"|"&amp;Calculate_cap_emi_sens!$I$14:$I$21,
        Calculate_cap_emi_sens!$AI$14:$AI$21, "Not found", 0), LOOKUP(K156,Manufacture!$C$24:$D$24,Manufacture!$C$26:$D$26) + _xlfn.XLOOKUP(J156,Manufacture!$C$18:$N$18,Manufacture!$C$20:$N$20) + _xlfn.XLOOKUP(B156&amp;"|"&amp;E156,
        Calculate_cap_emi_sens!$L$14:$L$21&amp;"|"&amp;Calculate_cap_emi_sens!$I$14:$I$21,
        Calculate_cap_emi_sens!$AI$14:$AI$21, "Not found", 0))</f>
        <v>3432.4197754153893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639.5454545454545</v>
      </c>
      <c r="O156" s="5" cm="1">
        <f t="array" ref="O156">_xlfn.XLOOKUP(B156&amp;"|"&amp;E156,
        Calculate_cap_emi_sens!$L$14:$L$21&amp;"|"&amp;Calculate_cap_emi_sens!$I$14:$I$21,
        Calculate_cap_emi_sens!$AI$14:$AI$21, "Not found", 0)</f>
        <v>1312.3026738111109</v>
      </c>
      <c r="P156" s="8">
        <f t="shared" si="23"/>
        <v>3432.4197754153893</v>
      </c>
      <c r="Q156" s="8" cm="1">
        <f t="array" ref="Q156">_xlfn.SWITCH(K156,200,_xlfn.XLOOKUP(J156,Distribution!$C$18:$N$18,Distribution!$C$20:$N$20) + _xlfn.XLOOKUP(B156&amp;"|"&amp;E156,
        Calculate_cap_emi_sens!$L$14:$L$21&amp;"|"&amp;Calculate_cap_emi_sens!$I$14:$I$21,
        Calculate_cap_emi_sens!$AP$14:$AP$21, "Not found", 0), LOOKUP(K156,Distribution!$C$24:$D$24,Distribution!$C$26:$D$26) + _xlfn.XLOOKUP(J156,Distribution!$C$18:$N$18,Distribution!$C$20:$N$20) + _xlfn.XLOOKUP(B156&amp;"|"&amp;E156,
        Calculate_cap_emi_sens!$L$14:$L$21&amp;"|"&amp;Calculate_cap_emi_sens!$I$14:$I$21,
        Calculate_cap_emi_sens!$AP$14:$AP$21, "Not found", 0))</f>
        <v>124.21993762797592</v>
      </c>
      <c r="R156" s="8" cm="1">
        <f t="array" ref="R156">_xlfn.SWITCH(K156,200,_xlfn.XLOOKUP(J156,Installation!$C$18:$N$18,Installation!$C$20:$N$20) + _xlfn.XLOOKUP(B156&amp;"|"&amp;E156,
        Calculate_cap_emi_sens!$L$14:$L$21&amp;"|"&amp;Calculate_cap_emi_sens!$I$14:$I$21,
        Calculate_cap_emi_sens!$AW$14:$AW$21, "Not found", 0), LOOKUP(K156,Installation!$C$24:$D$24,Installation!$C$26:$D$26) + _xlfn.XLOOKUP(J156,Installation!$C$18:$N$18,Installation!$C$20:$N$20) + _xlfn.XLOOKUP(B156&amp;"|"&amp;E156,
        Calculate_cap_emi_sens!$L$14:$L$21&amp;"|"&amp;Calculate_cap_emi_sens!$I$14:$I$21,
        Calculate_cap_emi_sens!$AW$14:$AW$21, "Not found", 0))</f>
        <v>95.474310160427805</v>
      </c>
      <c r="S156" s="8" cm="1">
        <f t="array" ref="S156">_xlfn.SWITCH(K156,200,_xlfn.XLOOKUP(J156,EOL!$C$18:$N$18,EOL!$C$20:$N$20) + _xlfn.XLOOKUP(B156&amp;"|"&amp;E156,
        Calculate_cap_emi_sens!$L$14:$L$21&amp;"|"&amp;Calculate_cap_emi_sens!$I$14:$I$21,
        Calculate_cap_emi_sens!$BD$14:$BD$21, "Not found", 0), LOOKUP(K156,EOL!$C$24:$D$24,EOL!$C$26:$D$26) + _xlfn.XLOOKUP(J156,EOL!$C$18:$N$18,EOL!$C$20:$N$20) + _xlfn.XLOOKUP(B156&amp;"|"&amp;E156,
        Calculate_cap_emi_sens!$L$14:$L$21&amp;"|"&amp;Calculate_cap_emi_sens!$I$14:$I$21,
        Calculate_cap_emi_sens!$BD$14:$BD$21, "Not found", 0))</f>
        <v>666.46970053475934</v>
      </c>
      <c r="T156" s="8" cm="1">
        <f t="array" ref="T156">_xlfn.SWITCH(K156,200,_xlfn.XLOOKUP(J156,Other!$C$18:$N$18,Other!$C$20:$N$20) + _xlfn.XLOOKUP(B156&amp;"|"&amp;E156,
        Calculate_cap_emi_sens!$L$14:$L$21&amp;"|"&amp;Calculate_cap_emi_sens!$I$14:$I$21,
        Calculate_cap_emi_sens!$BK$14:$BK$21, "Not found", 0), LOOKUP(K156,Other!$C$24:$D$24,Other!$C$26:$D$26) + _xlfn.XLOOKUP(J156,Other!$C$18:$N$18,Other!$C$20:$N$20) + _xlfn.XLOOKUP(B156&amp;"|"&amp;E156,
        Calculate_cap_emi_sens!$L$14:$L$21&amp;"|"&amp;Calculate_cap_emi_sens!$I$14:$I$21,
        Calculate_cap_emi_sens!$BK$14:$BK$21, "Not found", 0))</f>
        <v>1957.3556470588237</v>
      </c>
      <c r="U156" s="8" cm="1">
        <f t="array" ref="U156">_xlfn.SWITCH(K156,200,_xlfn.XLOOKUP(J156,EOL_R!$C$18:$N$18,EOL_R!$C$20:$N$20) + _xlfn.XLOOKUP(B156&amp;"|"&amp;E156,
        Calculate_cap_emi_sens!$L$14:$L$21&amp;"|"&amp;Calculate_cap_emi_sens!$I$14:$I$21,
        Calculate_cap_emi_sens!$BD$14:$BD$21, "Not found", 0), LOOKUP(K156,EOL_R!$C$24:$D$24,EOL_R!$C$26:$D$26) + _xlfn.XLOOKUP(J156,EOL_R!$C$18:$N$18,EOL_R!$C$20:$N$20) + _xlfn.XLOOKUP(B156&amp;"|"&amp;E156,
        Calculate_cap_emi_sens!$L$14:$L$21&amp;"|"&amp;Calculate_cap_emi_sens!$I$14:$I$21,
        Calculate_cap_emi_sens!$BD$14:$BD$21, "Not found", 0))</f>
        <v>545.30253788123935</v>
      </c>
      <c r="V156" s="8" cm="1">
        <f t="array" ref="V156">_xlfn.SWITCH(K156,200,_xlfn.XLOOKUP(J156,Other_R!$C$18:$N$18,Other_R!$C$20:$N$20) + _xlfn.XLOOKUP(B156&amp;"|"&amp;E156,
        Calculate_cap_emi_sens!$L$14:$L$21&amp;"|"&amp;Calculate_cap_emi_sens!$I$14:$I$21,
        Calculate_cap_emi_sens!$BK$14:$BK$21, "Not found", 0), LOOKUP(K156,Other_R!$C$24:$D$24,Other_R!$C$26:$D$26) + _xlfn.XLOOKUP(J156,Other_R!$C$18:$N$18,Other_R!$C$20:$N$20) + _xlfn.XLOOKUP(B156&amp;"|"&amp;E156,
        Calculate_cap_emi_sens!$L$14:$L$21&amp;"|"&amp;Calculate_cap_emi_sens!$I$14:$I$21,
        Calculate_cap_emi_sens!$BK$14:$BK$21, "Not found", 0))</f>
        <v>1547.2128554239544</v>
      </c>
    </row>
    <row r="157" spans="1:22" x14ac:dyDescent="0.25">
      <c r="A157" s="5"/>
      <c r="B157" s="5" t="str">
        <f t="shared" si="21"/>
        <v>Mass-H1</v>
      </c>
      <c r="C157" s="5" t="s">
        <v>37</v>
      </c>
      <c r="D157" s="5" t="str">
        <f t="shared" si="20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Calculate_cap_emi_sens!$L$14:$L$21&amp;"|"&amp;Calculate_cap_emi_sens!$I$14:$I$21,
        Calculate_cap_emi_sens!$AI$14:$AI$21, "Not found", 0), LOOKUP(K157,Manufacture!$C$24:$D$24,Manufacture!$C$26:$D$26) + _xlfn.XLOOKUP(J157,Manufacture!$C$18:$N$18,Manufacture!$C$20:$N$20) + _xlfn.XLOOKUP(B157&amp;"|"&amp;E157,
        Calculate_cap_emi_sens!$L$14:$L$21&amp;"|"&amp;Calculate_cap_emi_sens!$I$14:$I$21,
        Calculate_cap_emi_sens!$AI$14:$AI$21, "Not found", 0))</f>
        <v>3653.6350107095068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639.5454545454545</v>
      </c>
      <c r="O157" s="5" cm="1">
        <f t="array" ref="O157">_xlfn.XLOOKUP(B157&amp;"|"&amp;E157,
        Calculate_cap_emi_sens!$L$14:$L$21&amp;"|"&amp;Calculate_cap_emi_sens!$I$14:$I$21,
        Calculate_cap_emi_sens!$AI$14:$AI$21, "Not found", 0)</f>
        <v>1312.3026738111109</v>
      </c>
      <c r="P157" s="8">
        <f t="shared" si="23"/>
        <v>3653.6350107095068</v>
      </c>
      <c r="Q157" s="8" cm="1">
        <f t="array" ref="Q157">_xlfn.SWITCH(K157,200,_xlfn.XLOOKUP(J157,Distribution!$C$18:$N$18,Distribution!$C$20:$N$20) + _xlfn.XLOOKUP(B157&amp;"|"&amp;E157,
        Calculate_cap_emi_sens!$L$14:$L$21&amp;"|"&amp;Calculate_cap_emi_sens!$I$14:$I$21,
        Calculate_cap_emi_sens!$AP$14:$AP$21, "Not found", 0), LOOKUP(K157,Distribution!$C$24:$D$24,Distribution!$C$26:$D$26) + _xlfn.XLOOKUP(J157,Distribution!$C$18:$N$18,Distribution!$C$20:$N$20) + _xlfn.XLOOKUP(B157&amp;"|"&amp;E157,
        Calculate_cap_emi_sens!$L$14:$L$21&amp;"|"&amp;Calculate_cap_emi_sens!$I$14:$I$21,
        Calculate_cap_emi_sens!$AP$14:$AP$21, "Not found", 0))</f>
        <v>128.85257037068183</v>
      </c>
      <c r="R157" s="8" cm="1">
        <f t="array" ref="R157">_xlfn.SWITCH(K157,200,_xlfn.XLOOKUP(J157,Installation!$C$18:$N$18,Installation!$C$20:$N$20) + _xlfn.XLOOKUP(B157&amp;"|"&amp;E157,
        Calculate_cap_emi_sens!$L$14:$L$21&amp;"|"&amp;Calculate_cap_emi_sens!$I$14:$I$21,
        Calculate_cap_emi_sens!$AW$14:$AW$21, "Not found", 0), LOOKUP(K157,Installation!$C$24:$D$24,Installation!$C$26:$D$26) + _xlfn.XLOOKUP(J157,Installation!$C$18:$N$18,Installation!$C$20:$N$20) + _xlfn.XLOOKUP(B157&amp;"|"&amp;E157,
        Calculate_cap_emi_sens!$L$14:$L$21&amp;"|"&amp;Calculate_cap_emi_sens!$I$14:$I$21,
        Calculate_cap_emi_sens!$AW$14:$AW$21, "Not found", 0))</f>
        <v>134.86783957219251</v>
      </c>
      <c r="S157" s="8" cm="1">
        <f t="array" ref="S157">_xlfn.SWITCH(K157,200,_xlfn.XLOOKUP(J157,EOL!$C$18:$N$18,EOL!$C$20:$N$20) + _xlfn.XLOOKUP(B157&amp;"|"&amp;E157,
        Calculate_cap_emi_sens!$L$14:$L$21&amp;"|"&amp;Calculate_cap_emi_sens!$I$14:$I$21,
        Calculate_cap_emi_sens!$BD$14:$BD$21, "Not found", 0), LOOKUP(K157,EOL!$C$24:$D$24,EOL!$C$26:$D$26) + _xlfn.XLOOKUP(J157,EOL!$C$18:$N$18,EOL!$C$20:$N$20) + _xlfn.XLOOKUP(B157&amp;"|"&amp;E157,
        Calculate_cap_emi_sens!$L$14:$L$21&amp;"|"&amp;Calculate_cap_emi_sens!$I$14:$I$21,
        Calculate_cap_emi_sens!$BD$14:$BD$21, "Not found", 0))</f>
        <v>711.14040641711233</v>
      </c>
      <c r="T157" s="8" cm="1">
        <f t="array" ref="T157">_xlfn.SWITCH(K157,200,_xlfn.XLOOKUP(J157,Other!$C$18:$N$18,Other!$C$20:$N$20) + _xlfn.XLOOKUP(B157&amp;"|"&amp;E157,
        Calculate_cap_emi_sens!$L$14:$L$21&amp;"|"&amp;Calculate_cap_emi_sens!$I$14:$I$21,
        Calculate_cap_emi_sens!$BK$14:$BK$21, "Not found", 0), LOOKUP(K157,Other!$C$24:$D$24,Other!$C$26:$D$26) + _xlfn.XLOOKUP(J157,Other!$C$18:$N$18,Other!$C$20:$N$20) + _xlfn.XLOOKUP(B157&amp;"|"&amp;E157,
        Calculate_cap_emi_sens!$L$14:$L$21&amp;"|"&amp;Calculate_cap_emi_sens!$I$14:$I$21,
        Calculate_cap_emi_sens!$BK$14:$BK$21, "Not found", 0))</f>
        <v>2060.9202352941174</v>
      </c>
      <c r="U157" s="8" cm="1">
        <f t="array" ref="U157">_xlfn.SWITCH(K157,200,_xlfn.XLOOKUP(J157,EOL_R!$C$18:$N$18,EOL_R!$C$20:$N$20) + _xlfn.XLOOKUP(B157&amp;"|"&amp;E157,
        Calculate_cap_emi_sens!$L$14:$L$21&amp;"|"&amp;Calculate_cap_emi_sens!$I$14:$I$21,
        Calculate_cap_emi_sens!$BD$14:$BD$21, "Not found", 0), LOOKUP(K157,EOL_R!$C$24:$D$24,EOL_R!$C$26:$D$26) + _xlfn.XLOOKUP(J157,EOL_R!$C$18:$N$18,EOL_R!$C$20:$N$20) + _xlfn.XLOOKUP(B157&amp;"|"&amp;E157,
        Calculate_cap_emi_sens!$L$14:$L$21&amp;"|"&amp;Calculate_cap_emi_sens!$I$14:$I$21,
        Calculate_cap_emi_sens!$BD$14:$BD$21, "Not found", 0))</f>
        <v>561.07954805591089</v>
      </c>
      <c r="V157" s="8" cm="1">
        <f t="array" ref="V157">_xlfn.SWITCH(K157,200,_xlfn.XLOOKUP(J157,Other_R!$C$18:$N$18,Other_R!$C$20:$N$20) + _xlfn.XLOOKUP(B157&amp;"|"&amp;E157,
        Calculate_cap_emi_sens!$L$14:$L$21&amp;"|"&amp;Calculate_cap_emi_sens!$I$14:$I$21,
        Calculate_cap_emi_sens!$BK$14:$BK$21, "Not found", 0), LOOKUP(K157,Other_R!$C$24:$D$24,Other_R!$C$26:$D$26) + _xlfn.XLOOKUP(J157,Other_R!$C$18:$N$18,Other_R!$C$20:$N$20) + _xlfn.XLOOKUP(B157&amp;"|"&amp;E157,
        Calculate_cap_emi_sens!$L$14:$L$21&amp;"|"&amp;Calculate_cap_emi_sens!$I$14:$I$21,
        Calculate_cap_emi_sens!$BK$14:$BK$21, "Not found", 0))</f>
        <v>1552.9742042445912</v>
      </c>
    </row>
    <row r="158" spans="1:22" x14ac:dyDescent="0.25">
      <c r="A158" s="5"/>
      <c r="B158" s="5" t="str">
        <f t="shared" si="21"/>
        <v>Mass-H1</v>
      </c>
      <c r="C158" s="5" t="s">
        <v>37</v>
      </c>
      <c r="D158" s="5" t="str">
        <f t="shared" si="20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Calculate_cap_emi_sens!$L$14:$L$21&amp;"|"&amp;Calculate_cap_emi_sens!$I$14:$I$21,
        Calculate_cap_emi_sens!$AI$14:$AI$21, "Not found", 0), LOOKUP(K158,Manufacture!$C$24:$D$24,Manufacture!$C$26:$D$26) + _xlfn.XLOOKUP(J158,Manufacture!$C$18:$N$18,Manufacture!$C$20:$N$20) + _xlfn.XLOOKUP(B158&amp;"|"&amp;E158,
        Calculate_cap_emi_sens!$L$14:$L$21&amp;"|"&amp;Calculate_cap_emi_sens!$I$14:$I$21,
        Calculate_cap_emi_sens!$AI$14:$AI$21, "Not found", 0))</f>
        <v>3874.8502460036243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639.5454545454545</v>
      </c>
      <c r="O158" s="5" cm="1">
        <f t="array" ref="O158">_xlfn.XLOOKUP(B158&amp;"|"&amp;E158,
        Calculate_cap_emi_sens!$L$14:$L$21&amp;"|"&amp;Calculate_cap_emi_sens!$I$14:$I$21,
        Calculate_cap_emi_sens!$AI$14:$AI$21, "Not found", 0)</f>
        <v>1312.3026738111109</v>
      </c>
      <c r="P158" s="8">
        <f t="shared" si="23"/>
        <v>3874.8502460036243</v>
      </c>
      <c r="Q158" s="8" cm="1">
        <f t="array" ref="Q158">_xlfn.SWITCH(K158,200,_xlfn.XLOOKUP(J158,Distribution!$C$18:$N$18,Distribution!$C$20:$N$20) + _xlfn.XLOOKUP(B158&amp;"|"&amp;E158,
        Calculate_cap_emi_sens!$L$14:$L$21&amp;"|"&amp;Calculate_cap_emi_sens!$I$14:$I$21,
        Calculate_cap_emi_sens!$AP$14:$AP$21, "Not found", 0), LOOKUP(K158,Distribution!$C$24:$D$24,Distribution!$C$26:$D$26) + _xlfn.XLOOKUP(J158,Distribution!$C$18:$N$18,Distribution!$C$20:$N$20) + _xlfn.XLOOKUP(B158&amp;"|"&amp;E158,
        Calculate_cap_emi_sens!$L$14:$L$21&amp;"|"&amp;Calculate_cap_emi_sens!$I$14:$I$21,
        Calculate_cap_emi_sens!$AP$14:$AP$21, "Not found", 0))</f>
        <v>133.48520311338771</v>
      </c>
      <c r="R158" s="8" cm="1">
        <f t="array" ref="R158">_xlfn.SWITCH(K158,200,_xlfn.XLOOKUP(J158,Installation!$C$18:$N$18,Installation!$C$20:$N$20) + _xlfn.XLOOKUP(B158&amp;"|"&amp;E158,
        Calculate_cap_emi_sens!$L$14:$L$21&amp;"|"&amp;Calculate_cap_emi_sens!$I$14:$I$21,
        Calculate_cap_emi_sens!$AW$14:$AW$21, "Not found", 0), LOOKUP(K158,Installation!$C$24:$D$24,Installation!$C$26:$D$26) + _xlfn.XLOOKUP(J158,Installation!$C$18:$N$18,Installation!$C$20:$N$20) + _xlfn.XLOOKUP(B158&amp;"|"&amp;E158,
        Calculate_cap_emi_sens!$L$14:$L$21&amp;"|"&amp;Calculate_cap_emi_sens!$I$14:$I$21,
        Calculate_cap_emi_sens!$AW$14:$AW$21, "Not found", 0))</f>
        <v>174.26136898395725</v>
      </c>
      <c r="S158" s="8" cm="1">
        <f t="array" ref="S158">_xlfn.SWITCH(K158,200,_xlfn.XLOOKUP(J158,EOL!$C$18:$N$18,EOL!$C$20:$N$20) + _xlfn.XLOOKUP(B158&amp;"|"&amp;E158,
        Calculate_cap_emi_sens!$L$14:$L$21&amp;"|"&amp;Calculate_cap_emi_sens!$I$14:$I$21,
        Calculate_cap_emi_sens!$BD$14:$BD$21, "Not found", 0), LOOKUP(K158,EOL!$C$24:$D$24,EOL!$C$26:$D$26) + _xlfn.XLOOKUP(J158,EOL!$C$18:$N$18,EOL!$C$20:$N$20) + _xlfn.XLOOKUP(B158&amp;"|"&amp;E158,
        Calculate_cap_emi_sens!$L$14:$L$21&amp;"|"&amp;Calculate_cap_emi_sens!$I$14:$I$21,
        Calculate_cap_emi_sens!$BD$14:$BD$21, "Not found", 0))</f>
        <v>755.81111229946521</v>
      </c>
      <c r="T158" s="8" cm="1">
        <f t="array" ref="T158">_xlfn.SWITCH(K158,200,_xlfn.XLOOKUP(J158,Other!$C$18:$N$18,Other!$C$20:$N$20) + _xlfn.XLOOKUP(B158&amp;"|"&amp;E158,
        Calculate_cap_emi_sens!$L$14:$L$21&amp;"|"&amp;Calculate_cap_emi_sens!$I$14:$I$21,
        Calculate_cap_emi_sens!$BK$14:$BK$21, "Not found", 0), LOOKUP(K158,Other!$C$24:$D$24,Other!$C$26:$D$26) + _xlfn.XLOOKUP(J158,Other!$C$18:$N$18,Other!$C$20:$N$20) + _xlfn.XLOOKUP(B158&amp;"|"&amp;E158,
        Calculate_cap_emi_sens!$L$14:$L$21&amp;"|"&amp;Calculate_cap_emi_sens!$I$14:$I$21,
        Calculate_cap_emi_sens!$BK$14:$BK$21, "Not found", 0))</f>
        <v>2164.4848235294116</v>
      </c>
      <c r="U158" s="8" cm="1">
        <f t="array" ref="U158">_xlfn.SWITCH(K158,200,_xlfn.XLOOKUP(J158,EOL_R!$C$18:$N$18,EOL_R!$C$20:$N$20) + _xlfn.XLOOKUP(B158&amp;"|"&amp;E158,
        Calculate_cap_emi_sens!$L$14:$L$21&amp;"|"&amp;Calculate_cap_emi_sens!$I$14:$I$21,
        Calculate_cap_emi_sens!$BD$14:$BD$21, "Not found", 0), LOOKUP(K158,EOL_R!$C$24:$D$24,EOL_R!$C$26:$D$26) + _xlfn.XLOOKUP(J158,EOL_R!$C$18:$N$18,EOL_R!$C$20:$N$20) + _xlfn.XLOOKUP(B158&amp;"|"&amp;E158,
        Calculate_cap_emi_sens!$L$14:$L$21&amp;"|"&amp;Calculate_cap_emi_sens!$I$14:$I$21,
        Calculate_cap_emi_sens!$BD$14:$BD$21, "Not found", 0))</f>
        <v>585.24985058479069</v>
      </c>
      <c r="V158" s="8" cm="1">
        <f t="array" ref="V158">_xlfn.SWITCH(K158,200,_xlfn.XLOOKUP(J158,Other_R!$C$18:$N$18,Other_R!$C$20:$N$20) + _xlfn.XLOOKUP(B158&amp;"|"&amp;E158,
        Calculate_cap_emi_sens!$L$14:$L$21&amp;"|"&amp;Calculate_cap_emi_sens!$I$14:$I$21,
        Calculate_cap_emi_sens!$BK$14:$BK$21, "Not found", 0), LOOKUP(K158,Other_R!$C$24:$D$24,Other_R!$C$26:$D$26) + _xlfn.XLOOKUP(J158,Other_R!$C$18:$N$18,Other_R!$C$20:$N$20) + _xlfn.XLOOKUP(B158&amp;"|"&amp;E158,
        Calculate_cap_emi_sens!$L$14:$L$21&amp;"|"&amp;Calculate_cap_emi_sens!$I$14:$I$21,
        Calculate_cap_emi_sens!$BK$14:$BK$21, "Not found", 0))</f>
        <v>1587.1462897844365</v>
      </c>
    </row>
    <row r="159" spans="1:22" x14ac:dyDescent="0.25">
      <c r="A159" s="5"/>
      <c r="B159" s="5" t="str">
        <f t="shared" si="21"/>
        <v>Mass-H1</v>
      </c>
      <c r="C159" s="5" t="s">
        <v>37</v>
      </c>
      <c r="D159" s="5" t="str">
        <f t="shared" si="20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Calculate_cap_emi_sens!$L$14:$L$21&amp;"|"&amp;Calculate_cap_emi_sens!$I$14:$I$21,
        Calculate_cap_emi_sens!$AI$14:$AI$21, "Not found", 0), LOOKUP(K159,Manufacture!$C$24:$D$24,Manufacture!$C$26:$D$26) + _xlfn.XLOOKUP(J159,Manufacture!$C$18:$N$18,Manufacture!$C$20:$N$20) + _xlfn.XLOOKUP(B159&amp;"|"&amp;E159,
        Calculate_cap_emi_sens!$L$14:$L$21&amp;"|"&amp;Calculate_cap_emi_sens!$I$14:$I$21,
        Calculate_cap_emi_sens!$AI$14:$AI$21, "Not found", 0))</f>
        <v>4022.3270695330357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639.5454545454545</v>
      </c>
      <c r="O159" s="5" cm="1">
        <f t="array" ref="O159">_xlfn.XLOOKUP(B159&amp;"|"&amp;E159,
        Calculate_cap_emi_sens!$L$14:$L$21&amp;"|"&amp;Calculate_cap_emi_sens!$I$14:$I$21,
        Calculate_cap_emi_sens!$AI$14:$AI$21, "Not found", 0)</f>
        <v>1312.3026738111109</v>
      </c>
      <c r="P159" s="8">
        <f t="shared" si="23"/>
        <v>4022.3270695330357</v>
      </c>
      <c r="Q159" s="8" cm="1">
        <f t="array" ref="Q159">_xlfn.SWITCH(K159,200,_xlfn.XLOOKUP(J159,Distribution!$C$18:$N$18,Distribution!$C$20:$N$20) + _xlfn.XLOOKUP(B159&amp;"|"&amp;E159,
        Calculate_cap_emi_sens!$L$14:$L$21&amp;"|"&amp;Calculate_cap_emi_sens!$I$14:$I$21,
        Calculate_cap_emi_sens!$AP$14:$AP$21, "Not found", 0), LOOKUP(K159,Distribution!$C$24:$D$24,Distribution!$C$26:$D$26) + _xlfn.XLOOKUP(J159,Distribution!$C$18:$N$18,Distribution!$C$20:$N$20) + _xlfn.XLOOKUP(B159&amp;"|"&amp;E159,
        Calculate_cap_emi_sens!$L$14:$L$21&amp;"|"&amp;Calculate_cap_emi_sens!$I$14:$I$21,
        Calculate_cap_emi_sens!$AP$14:$AP$21, "Not found", 0))</f>
        <v>136.57362494185827</v>
      </c>
      <c r="R159" s="8" cm="1">
        <f t="array" ref="R159">_xlfn.SWITCH(K159,200,_xlfn.XLOOKUP(J159,Installation!$C$18:$N$18,Installation!$C$20:$N$20) + _xlfn.XLOOKUP(B159&amp;"|"&amp;E159,
        Calculate_cap_emi_sens!$L$14:$L$21&amp;"|"&amp;Calculate_cap_emi_sens!$I$14:$I$21,
        Calculate_cap_emi_sens!$AW$14:$AW$21, "Not found", 0), LOOKUP(K159,Installation!$C$24:$D$24,Installation!$C$26:$D$26) + _xlfn.XLOOKUP(J159,Installation!$C$18:$N$18,Installation!$C$20:$N$20) + _xlfn.XLOOKUP(B159&amp;"|"&amp;E159,
        Calculate_cap_emi_sens!$L$14:$L$21&amp;"|"&amp;Calculate_cap_emi_sens!$I$14:$I$21,
        Calculate_cap_emi_sens!$AW$14:$AW$21, "Not found", 0))</f>
        <v>200.52372192513374</v>
      </c>
      <c r="S159" s="8" cm="1">
        <f t="array" ref="S159">_xlfn.SWITCH(K159,200,_xlfn.XLOOKUP(J159,EOL!$C$18:$N$18,EOL!$C$20:$N$20) + _xlfn.XLOOKUP(B159&amp;"|"&amp;E159,
        Calculate_cap_emi_sens!$L$14:$L$21&amp;"|"&amp;Calculate_cap_emi_sens!$I$14:$I$21,
        Calculate_cap_emi_sens!$BD$14:$BD$21, "Not found", 0), LOOKUP(K159,EOL!$C$24:$D$24,EOL!$C$26:$D$26) + _xlfn.XLOOKUP(J159,EOL!$C$18:$N$18,EOL!$C$20:$N$20) + _xlfn.XLOOKUP(B159&amp;"|"&amp;E159,
        Calculate_cap_emi_sens!$L$14:$L$21&amp;"|"&amp;Calculate_cap_emi_sens!$I$14:$I$21,
        Calculate_cap_emi_sens!$BD$14:$BD$21, "Not found", 0))</f>
        <v>785.5915828877005</v>
      </c>
      <c r="T159" s="8" cm="1">
        <f t="array" ref="T159">_xlfn.SWITCH(K159,200,_xlfn.XLOOKUP(J159,Other!$C$18:$N$18,Other!$C$20:$N$20) + _xlfn.XLOOKUP(B159&amp;"|"&amp;E159,
        Calculate_cap_emi_sens!$L$14:$L$21&amp;"|"&amp;Calculate_cap_emi_sens!$I$14:$I$21,
        Calculate_cap_emi_sens!$BK$14:$BK$21, "Not found", 0), LOOKUP(K159,Other!$C$24:$D$24,Other!$C$26:$D$26) + _xlfn.XLOOKUP(J159,Other!$C$18:$N$18,Other!$C$20:$N$20) + _xlfn.XLOOKUP(B159&amp;"|"&amp;E159,
        Calculate_cap_emi_sens!$L$14:$L$21&amp;"|"&amp;Calculate_cap_emi_sens!$I$14:$I$21,
        Calculate_cap_emi_sens!$BK$14:$BK$21, "Not found", 0))</f>
        <v>2233.5278823529416</v>
      </c>
      <c r="U159" s="8" cm="1">
        <f t="array" ref="U159">_xlfn.SWITCH(K159,200,_xlfn.XLOOKUP(J159,EOL_R!$C$18:$N$18,EOL_R!$C$20:$N$20) + _xlfn.XLOOKUP(B159&amp;"|"&amp;E159,
        Calculate_cap_emi_sens!$L$14:$L$21&amp;"|"&amp;Calculate_cap_emi_sens!$I$14:$I$21,
        Calculate_cap_emi_sens!$BD$14:$BD$21, "Not found", 0), LOOKUP(K159,EOL_R!$C$24:$D$24,EOL_R!$C$26:$D$26) + _xlfn.XLOOKUP(J159,EOL_R!$C$18:$N$18,EOL_R!$C$20:$N$20) + _xlfn.XLOOKUP(B159&amp;"|"&amp;E159,
        Calculate_cap_emi_sens!$L$14:$L$21&amp;"|"&amp;Calculate_cap_emi_sens!$I$14:$I$21,
        Calculate_cap_emi_sens!$BD$14:$BD$21, "Not found", 0))</f>
        <v>604.0454478830834</v>
      </c>
      <c r="V159" s="8" cm="1">
        <f t="array" ref="V159">_xlfn.SWITCH(K159,200,_xlfn.XLOOKUP(J159,Other_R!$C$18:$N$18,Other_R!$C$20:$N$20) + _xlfn.XLOOKUP(B159&amp;"|"&amp;E159,
        Calculate_cap_emi_sens!$L$14:$L$21&amp;"|"&amp;Calculate_cap_emi_sens!$I$14:$I$21,
        Calculate_cap_emi_sens!$BK$14:$BK$21, "Not found", 0), LOOKUP(K159,Other_R!$C$24:$D$24,Other_R!$C$26:$D$26) + _xlfn.XLOOKUP(J159,Other_R!$C$18:$N$18,Other_R!$C$20:$N$20) + _xlfn.XLOOKUP(B159&amp;"|"&amp;E159,
        Calculate_cap_emi_sens!$L$14:$L$21&amp;"|"&amp;Calculate_cap_emi_sens!$I$14:$I$21,
        Calculate_cap_emi_sens!$BK$14:$BK$21, "Not found", 0))</f>
        <v>1619.0062826829553</v>
      </c>
    </row>
    <row r="160" spans="1:22" x14ac:dyDescent="0.25">
      <c r="A160" s="5"/>
      <c r="B160" s="5" t="str">
        <f t="shared" si="21"/>
        <v>Mod-H1</v>
      </c>
      <c r="C160" s="5" t="s">
        <v>38</v>
      </c>
      <c r="D160" s="5" t="str">
        <f t="shared" si="20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Calculate_cap_emi_sens!$L$14:$L$21&amp;"|"&amp;Calculate_cap_emi_sens!$I$14:$I$21,
        Calculate_cap_emi_sens!$AI$14:$AI$21, "Not found", 0), LOOKUP(K160,Manufacture!$C$24:$D$24,Manufacture!$C$26:$D$26) + _xlfn.XLOOKUP(J160,Manufacture!$C$18:$N$18,Manufacture!$C$20:$N$20) + _xlfn.XLOOKUP(B160&amp;"|"&amp;E160,
        Calculate_cap_emi_sens!$L$14:$L$21&amp;"|"&amp;Calculate_cap_emi_sens!$I$14:$I$21,
        Calculate_cap_emi_sens!$AI$14:$AI$21, "Not found", 0))</f>
        <v>3460.3104252314133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Calculate_cap_emi_sens!$L$14:$L$21&amp;"|"&amp;Calculate_cap_emi_sens!$I$14:$I$21,
        Calculate_cap_emi_sens!$AI$14:$AI$21, "Not found", 0)</f>
        <v>1758.5235428784722</v>
      </c>
      <c r="P160" s="8">
        <f t="shared" si="23"/>
        <v>3460.3104252314133</v>
      </c>
      <c r="Q160" s="8" cm="1">
        <f t="array" ref="Q160">_xlfn.SWITCH(K160,200,_xlfn.XLOOKUP(J160,Distribution!$C$18:$N$18,Distribution!$C$20:$N$20) + _xlfn.XLOOKUP(B160&amp;"|"&amp;E160,
        Calculate_cap_emi_sens!$L$14:$L$21&amp;"|"&amp;Calculate_cap_emi_sens!$I$14:$I$21,
        Calculate_cap_emi_sens!$AP$14:$AP$21, "Not found", 0), LOOKUP(K160,Distribution!$C$24:$D$24,Distribution!$C$26:$D$26) + _xlfn.XLOOKUP(J160,Distribution!$C$18:$N$18,Distribution!$C$20:$N$20) + _xlfn.XLOOKUP(B160&amp;"|"&amp;E160,
        Calculate_cap_emi_sens!$L$14:$L$21&amp;"|"&amp;Calculate_cap_emi_sens!$I$14:$I$21,
        Calculate_cap_emi_sens!$AP$14:$AP$21, "Not found", 0))</f>
        <v>125.11137588075002</v>
      </c>
      <c r="R160" s="8" cm="1">
        <f t="array" ref="R160">_xlfn.SWITCH(K160,200,_xlfn.XLOOKUP(J160,Installation!$C$18:$N$18,Installation!$C$20:$N$20) + _xlfn.XLOOKUP(B160&amp;"|"&amp;E160,
        Calculate_cap_emi_sens!$L$14:$L$21&amp;"|"&amp;Calculate_cap_emi_sens!$I$14:$I$21,
        Calculate_cap_emi_sens!$AW$14:$AW$21, "Not found", 0), LOOKUP(K160,Installation!$C$24:$D$24,Installation!$C$26:$D$26) + _xlfn.XLOOKUP(J160,Installation!$C$18:$N$18,Installation!$C$20:$N$20) + _xlfn.XLOOKUP(B160&amp;"|"&amp;E160,
        Calculate_cap_emi_sens!$L$14:$L$21&amp;"|"&amp;Calculate_cap_emi_sens!$I$14:$I$21,
        Calculate_cap_emi_sens!$AW$14:$AW$21, "Not found", 0))</f>
        <v>139.68829411764708</v>
      </c>
      <c r="S160" s="8" cm="1">
        <f t="array" ref="S160">_xlfn.SWITCH(K160,200,_xlfn.XLOOKUP(J160,EOL!$C$18:$N$18,EOL!$C$20:$N$20) + _xlfn.XLOOKUP(B160&amp;"|"&amp;E160,
        Calculate_cap_emi_sens!$L$14:$L$21&amp;"|"&amp;Calculate_cap_emi_sens!$I$14:$I$21,
        Calculate_cap_emi_sens!$BD$14:$BD$21, "Not found", 0), LOOKUP(K160,EOL!$C$24:$D$24,EOL!$C$26:$D$26) + _xlfn.XLOOKUP(J160,EOL!$C$18:$N$18,EOL!$C$20:$N$20) + _xlfn.XLOOKUP(B160&amp;"|"&amp;E160,
        Calculate_cap_emi_sens!$L$14:$L$21&amp;"|"&amp;Calculate_cap_emi_sens!$I$14:$I$21,
        Calculate_cap_emi_sens!$BD$14:$BD$21, "Not found", 0))</f>
        <v>487.89608823529414</v>
      </c>
      <c r="T160" s="8" cm="1">
        <f t="array" ref="T160">_xlfn.SWITCH(K160,200,_xlfn.XLOOKUP(J160,Other!$C$18:$N$18,Other!$C$20:$N$20) + _xlfn.XLOOKUP(B160&amp;"|"&amp;E160,
        Calculate_cap_emi_sens!$L$14:$L$21&amp;"|"&amp;Calculate_cap_emi_sens!$I$14:$I$21,
        Calculate_cap_emi_sens!$BK$14:$BK$21, "Not found", 0), LOOKUP(K160,Other!$C$24:$D$24,Other!$C$26:$D$26) + _xlfn.XLOOKUP(J160,Other!$C$18:$N$18,Other!$C$20:$N$20) + _xlfn.XLOOKUP(B160&amp;"|"&amp;E160,
        Calculate_cap_emi_sens!$L$14:$L$21&amp;"|"&amp;Calculate_cap_emi_sens!$I$14:$I$21,
        Calculate_cap_emi_sens!$BK$14:$BK$21, "Not found", 0))</f>
        <v>2437.6077352941174</v>
      </c>
      <c r="U160" s="8" cm="1">
        <f t="array" ref="U160">_xlfn.SWITCH(K160,200,_xlfn.XLOOKUP(J160,EOL_R!$C$18:$N$18,EOL_R!$C$20:$N$20) + _xlfn.XLOOKUP(B160&amp;"|"&amp;E160,
        Calculate_cap_emi_sens!$L$14:$L$21&amp;"|"&amp;Calculate_cap_emi_sens!$I$14:$I$21,
        Calculate_cap_emi_sens!$BD$14:$BD$21, "Not found", 0), LOOKUP(K160,EOL_R!$C$24:$D$24,EOL_R!$C$26:$D$26) + _xlfn.XLOOKUP(J160,EOL_R!$C$18:$N$18,EOL_R!$C$20:$N$20) + _xlfn.XLOOKUP(B160&amp;"|"&amp;E160,
        Calculate_cap_emi_sens!$L$14:$L$21&amp;"|"&amp;Calculate_cap_emi_sens!$I$14:$I$21,
        Calculate_cap_emi_sens!$BD$14:$BD$21, "Not found", 0))</f>
        <v>337.83522987409265</v>
      </c>
      <c r="V160" s="8" cm="1">
        <f t="array" ref="V160">_xlfn.SWITCH(K160,200,_xlfn.XLOOKUP(J160,Other_R!$C$18:$N$18,Other_R!$C$20:$N$20) + _xlfn.XLOOKUP(B160&amp;"|"&amp;E160,
        Calculate_cap_emi_sens!$L$14:$L$21&amp;"|"&amp;Calculate_cap_emi_sens!$I$14:$I$21,
        Calculate_cap_emi_sens!$BK$14:$BK$21, "Not found", 0), LOOKUP(K160,Other_R!$C$24:$D$24,Other_R!$C$26:$D$26) + _xlfn.XLOOKUP(J160,Other_R!$C$18:$N$18,Other_R!$C$20:$N$20) + _xlfn.XLOOKUP(B160&amp;"|"&amp;E160,
        Calculate_cap_emi_sens!$L$14:$L$21&amp;"|"&amp;Calculate_cap_emi_sens!$I$14:$I$21,
        Calculate_cap_emi_sens!$BK$14:$BK$21, "Not found", 0))</f>
        <v>1929.6617042445912</v>
      </c>
    </row>
    <row r="161" spans="1:22" x14ac:dyDescent="0.25">
      <c r="A161" s="5"/>
      <c r="B161" s="5" t="str">
        <f t="shared" si="21"/>
        <v>Mod-H1</v>
      </c>
      <c r="C161" s="5" t="s">
        <v>38</v>
      </c>
      <c r="D161" s="5" t="str">
        <f t="shared" si="20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Calculate_cap_emi_sens!$L$14:$L$21&amp;"|"&amp;Calculate_cap_emi_sens!$I$14:$I$21,
        Calculate_cap_emi_sens!$AI$14:$AI$21, "Not found", 0), LOOKUP(K161,Manufacture!$C$24:$D$24,Manufacture!$C$26:$D$26) + _xlfn.XLOOKUP(J161,Manufacture!$C$18:$N$18,Manufacture!$C$20:$N$20) + _xlfn.XLOOKUP(B161&amp;"|"&amp;E161,
        Calculate_cap_emi_sens!$L$14:$L$21&amp;"|"&amp;Calculate_cap_emi_sens!$I$14:$I$21,
        Calculate_cap_emi_sens!$AI$14:$AI$21, "Not found", 0))</f>
        <v>3681.5256605255308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Calculate_cap_emi_sens!$L$14:$L$21&amp;"|"&amp;Calculate_cap_emi_sens!$I$14:$I$21,
        Calculate_cap_emi_sens!$AI$14:$AI$21, "Not found", 0)</f>
        <v>1758.5235428784722</v>
      </c>
      <c r="P161" s="8">
        <f t="shared" si="23"/>
        <v>3681.5256605255308</v>
      </c>
      <c r="Q161" s="8" cm="1">
        <f t="array" ref="Q161">_xlfn.SWITCH(K161,200,_xlfn.XLOOKUP(J161,Distribution!$C$18:$N$18,Distribution!$C$20:$N$20) + _xlfn.XLOOKUP(B161&amp;"|"&amp;E161,
        Calculate_cap_emi_sens!$L$14:$L$21&amp;"|"&amp;Calculate_cap_emi_sens!$I$14:$I$21,
        Calculate_cap_emi_sens!$AP$14:$AP$21, "Not found", 0), LOOKUP(K161,Distribution!$C$24:$D$24,Distribution!$C$26:$D$26) + _xlfn.XLOOKUP(J161,Distribution!$C$18:$N$18,Distribution!$C$20:$N$20) + _xlfn.XLOOKUP(B161&amp;"|"&amp;E161,
        Calculate_cap_emi_sens!$L$14:$L$21&amp;"|"&amp;Calculate_cap_emi_sens!$I$14:$I$21,
        Calculate_cap_emi_sens!$AP$14:$AP$21, "Not found", 0))</f>
        <v>129.7440086234559</v>
      </c>
      <c r="R161" s="8" cm="1">
        <f t="array" ref="R161">_xlfn.SWITCH(K161,200,_xlfn.XLOOKUP(J161,Installation!$C$18:$N$18,Installation!$C$20:$N$20) + _xlfn.XLOOKUP(B161&amp;"|"&amp;E161,
        Calculate_cap_emi_sens!$L$14:$L$21&amp;"|"&amp;Calculate_cap_emi_sens!$I$14:$I$21,
        Calculate_cap_emi_sens!$AW$14:$AW$21, "Not found", 0), LOOKUP(K161,Installation!$C$24:$D$24,Installation!$C$26:$D$26) + _xlfn.XLOOKUP(J161,Installation!$C$18:$N$18,Installation!$C$20:$N$20) + _xlfn.XLOOKUP(B161&amp;"|"&amp;E161,
        Calculate_cap_emi_sens!$L$14:$L$21&amp;"|"&amp;Calculate_cap_emi_sens!$I$14:$I$21,
        Calculate_cap_emi_sens!$AW$14:$AW$21, "Not found", 0))</f>
        <v>179.08182352941179</v>
      </c>
      <c r="S161" s="8" cm="1">
        <f t="array" ref="S161">_xlfn.SWITCH(K161,200,_xlfn.XLOOKUP(J161,EOL!$C$18:$N$18,EOL!$C$20:$N$20) + _xlfn.XLOOKUP(B161&amp;"|"&amp;E161,
        Calculate_cap_emi_sens!$L$14:$L$21&amp;"|"&amp;Calculate_cap_emi_sens!$I$14:$I$21,
        Calculate_cap_emi_sens!$BD$14:$BD$21, "Not found", 0), LOOKUP(K161,EOL!$C$24:$D$24,EOL!$C$26:$D$26) + _xlfn.XLOOKUP(J161,EOL!$C$18:$N$18,EOL!$C$20:$N$20) + _xlfn.XLOOKUP(B161&amp;"|"&amp;E161,
        Calculate_cap_emi_sens!$L$14:$L$21&amp;"|"&amp;Calculate_cap_emi_sens!$I$14:$I$21,
        Calculate_cap_emi_sens!$BD$14:$BD$21, "Not found", 0))</f>
        <v>532.56679411764708</v>
      </c>
      <c r="T161" s="8" cm="1">
        <f t="array" ref="T161">_xlfn.SWITCH(K161,200,_xlfn.XLOOKUP(J161,Other!$C$18:$N$18,Other!$C$20:$N$20) + _xlfn.XLOOKUP(B161&amp;"|"&amp;E161,
        Calculate_cap_emi_sens!$L$14:$L$21&amp;"|"&amp;Calculate_cap_emi_sens!$I$14:$I$21,
        Calculate_cap_emi_sens!$BK$14:$BK$21, "Not found", 0), LOOKUP(K161,Other!$C$24:$D$24,Other!$C$26:$D$26) + _xlfn.XLOOKUP(J161,Other!$C$18:$N$18,Other!$C$20:$N$20) + _xlfn.XLOOKUP(B161&amp;"|"&amp;E161,
        Calculate_cap_emi_sens!$L$14:$L$21&amp;"|"&amp;Calculate_cap_emi_sens!$I$14:$I$21,
        Calculate_cap_emi_sens!$BK$14:$BK$21, "Not found", 0))</f>
        <v>2541.1723235294116</v>
      </c>
      <c r="U161" s="8" cm="1">
        <f t="array" ref="U161">_xlfn.SWITCH(K161,200,_xlfn.XLOOKUP(J161,EOL_R!$C$18:$N$18,EOL_R!$C$20:$N$20) + _xlfn.XLOOKUP(B161&amp;"|"&amp;E161,
        Calculate_cap_emi_sens!$L$14:$L$21&amp;"|"&amp;Calculate_cap_emi_sens!$I$14:$I$21,
        Calculate_cap_emi_sens!$BD$14:$BD$21, "Not found", 0), LOOKUP(K161,EOL_R!$C$24:$D$24,EOL_R!$C$26:$D$26) + _xlfn.XLOOKUP(J161,EOL_R!$C$18:$N$18,EOL_R!$C$20:$N$20) + _xlfn.XLOOKUP(B161&amp;"|"&amp;E161,
        Calculate_cap_emi_sens!$L$14:$L$21&amp;"|"&amp;Calculate_cap_emi_sens!$I$14:$I$21,
        Calculate_cap_emi_sens!$BD$14:$BD$21, "Not found", 0))</f>
        <v>362.00553240297245</v>
      </c>
      <c r="V161" s="8" cm="1">
        <f t="array" ref="V161">_xlfn.SWITCH(K161,200,_xlfn.XLOOKUP(J161,Other_R!$C$18:$N$18,Other_R!$C$20:$N$20) + _xlfn.XLOOKUP(B161&amp;"|"&amp;E161,
        Calculate_cap_emi_sens!$L$14:$L$21&amp;"|"&amp;Calculate_cap_emi_sens!$I$14:$I$21,
        Calculate_cap_emi_sens!$BK$14:$BK$21, "Not found", 0), LOOKUP(K161,Other_R!$C$24:$D$24,Other_R!$C$26:$D$26) + _xlfn.XLOOKUP(J161,Other_R!$C$18:$N$18,Other_R!$C$20:$N$20) + _xlfn.XLOOKUP(B161&amp;"|"&amp;E161,
        Calculate_cap_emi_sens!$L$14:$L$21&amp;"|"&amp;Calculate_cap_emi_sens!$I$14:$I$21,
        Calculate_cap_emi_sens!$BK$14:$BK$21, "Not found", 0))</f>
        <v>1963.8337897844365</v>
      </c>
    </row>
    <row r="162" spans="1:22" x14ac:dyDescent="0.25">
      <c r="A162" s="5"/>
      <c r="B162" s="5" t="str">
        <f t="shared" si="21"/>
        <v>Mod-H1</v>
      </c>
      <c r="C162" s="5" t="s">
        <v>38</v>
      </c>
      <c r="D162" s="5" t="str">
        <f t="shared" si="20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Calculate_cap_emi_sens!$L$14:$L$21&amp;"|"&amp;Calculate_cap_emi_sens!$I$14:$I$21,
        Calculate_cap_emi_sens!$AI$14:$AI$21, "Not found", 0), LOOKUP(K162,Manufacture!$C$24:$D$24,Manufacture!$C$26:$D$26) + _xlfn.XLOOKUP(J162,Manufacture!$C$18:$N$18,Manufacture!$C$20:$N$20) + _xlfn.XLOOKUP(B162&amp;"|"&amp;E162,
        Calculate_cap_emi_sens!$L$14:$L$21&amp;"|"&amp;Calculate_cap_emi_sens!$I$14:$I$21,
        Calculate_cap_emi_sens!$AI$14:$AI$21, "Not found", 0))</f>
        <v>3829.0024840549427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Calculate_cap_emi_sens!$L$14:$L$21&amp;"|"&amp;Calculate_cap_emi_sens!$I$14:$I$21,
        Calculate_cap_emi_sens!$AI$14:$AI$21, "Not found", 0)</f>
        <v>1758.5235428784722</v>
      </c>
      <c r="P162" s="8">
        <f t="shared" si="23"/>
        <v>3829.0024840549427</v>
      </c>
      <c r="Q162" s="8" cm="1">
        <f t="array" ref="Q162">_xlfn.SWITCH(K162,200,_xlfn.XLOOKUP(J162,Distribution!$C$18:$N$18,Distribution!$C$20:$N$20) + _xlfn.XLOOKUP(B162&amp;"|"&amp;E162,
        Calculate_cap_emi_sens!$L$14:$L$21&amp;"|"&amp;Calculate_cap_emi_sens!$I$14:$I$21,
        Calculate_cap_emi_sens!$AP$14:$AP$21, "Not found", 0), LOOKUP(K162,Distribution!$C$24:$D$24,Distribution!$C$26:$D$26) + _xlfn.XLOOKUP(J162,Distribution!$C$18:$N$18,Distribution!$C$20:$N$20) + _xlfn.XLOOKUP(B162&amp;"|"&amp;E162,
        Calculate_cap_emi_sens!$L$14:$L$21&amp;"|"&amp;Calculate_cap_emi_sens!$I$14:$I$21,
        Calculate_cap_emi_sens!$AP$14:$AP$21, "Not found", 0))</f>
        <v>132.83243045192646</v>
      </c>
      <c r="R162" s="8" cm="1">
        <f t="array" ref="R162">_xlfn.SWITCH(K162,200,_xlfn.XLOOKUP(J162,Installation!$C$18:$N$18,Installation!$C$20:$N$20) + _xlfn.XLOOKUP(B162&amp;"|"&amp;E162,
        Calculate_cap_emi_sens!$L$14:$L$21&amp;"|"&amp;Calculate_cap_emi_sens!$I$14:$I$21,
        Calculate_cap_emi_sens!$AW$14:$AW$21, "Not found", 0), LOOKUP(K162,Installation!$C$24:$D$24,Installation!$C$26:$D$26) + _xlfn.XLOOKUP(J162,Installation!$C$18:$N$18,Installation!$C$20:$N$20) + _xlfn.XLOOKUP(B162&amp;"|"&amp;E162,
        Calculate_cap_emi_sens!$L$14:$L$21&amp;"|"&amp;Calculate_cap_emi_sens!$I$14:$I$21,
        Calculate_cap_emi_sens!$AW$14:$AW$21, "Not found", 0))</f>
        <v>205.34417647058828</v>
      </c>
      <c r="S162" s="8" cm="1">
        <f t="array" ref="S162">_xlfn.SWITCH(K162,200,_xlfn.XLOOKUP(J162,EOL!$C$18:$N$18,EOL!$C$20:$N$20) + _xlfn.XLOOKUP(B162&amp;"|"&amp;E162,
        Calculate_cap_emi_sens!$L$14:$L$21&amp;"|"&amp;Calculate_cap_emi_sens!$I$14:$I$21,
        Calculate_cap_emi_sens!$BD$14:$BD$21, "Not found", 0), LOOKUP(K162,EOL!$C$24:$D$24,EOL!$C$26:$D$26) + _xlfn.XLOOKUP(J162,EOL!$C$18:$N$18,EOL!$C$20:$N$20) + _xlfn.XLOOKUP(B162&amp;"|"&amp;E162,
        Calculate_cap_emi_sens!$L$14:$L$21&amp;"|"&amp;Calculate_cap_emi_sens!$I$14:$I$21,
        Calculate_cap_emi_sens!$BD$14:$BD$21, "Not found", 0))</f>
        <v>562.34726470588225</v>
      </c>
      <c r="T162" s="8" cm="1">
        <f t="array" ref="T162">_xlfn.SWITCH(K162,200,_xlfn.XLOOKUP(J162,Other!$C$18:$N$18,Other!$C$20:$N$20) + _xlfn.XLOOKUP(B162&amp;"|"&amp;E162,
        Calculate_cap_emi_sens!$L$14:$L$21&amp;"|"&amp;Calculate_cap_emi_sens!$I$14:$I$21,
        Calculate_cap_emi_sens!$BK$14:$BK$21, "Not found", 0), LOOKUP(K162,Other!$C$24:$D$24,Other!$C$26:$D$26) + _xlfn.XLOOKUP(J162,Other!$C$18:$N$18,Other!$C$20:$N$20) + _xlfn.XLOOKUP(B162&amp;"|"&amp;E162,
        Calculate_cap_emi_sens!$L$14:$L$21&amp;"|"&amp;Calculate_cap_emi_sens!$I$14:$I$21,
        Calculate_cap_emi_sens!$BK$14:$BK$21, "Not found", 0))</f>
        <v>2610.2153823529416</v>
      </c>
      <c r="U162" s="8" cm="1">
        <f t="array" ref="U162">_xlfn.SWITCH(K162,200,_xlfn.XLOOKUP(J162,EOL_R!$C$18:$N$18,EOL_R!$C$20:$N$20) + _xlfn.XLOOKUP(B162&amp;"|"&amp;E162,
        Calculate_cap_emi_sens!$L$14:$L$21&amp;"|"&amp;Calculate_cap_emi_sens!$I$14:$I$21,
        Calculate_cap_emi_sens!$BD$14:$BD$21, "Not found", 0), LOOKUP(K162,EOL_R!$C$24:$D$24,EOL_R!$C$26:$D$26) + _xlfn.XLOOKUP(J162,EOL_R!$C$18:$N$18,EOL_R!$C$20:$N$20) + _xlfn.XLOOKUP(B162&amp;"|"&amp;E162,
        Calculate_cap_emi_sens!$L$14:$L$21&amp;"|"&amp;Calculate_cap_emi_sens!$I$14:$I$21,
        Calculate_cap_emi_sens!$BD$14:$BD$21, "Not found", 0))</f>
        <v>380.80112970126527</v>
      </c>
      <c r="V162" s="8" cm="1">
        <f t="array" ref="V162">_xlfn.SWITCH(K162,200,_xlfn.XLOOKUP(J162,Other_R!$C$18:$N$18,Other_R!$C$20:$N$20) + _xlfn.XLOOKUP(B162&amp;"|"&amp;E162,
        Calculate_cap_emi_sens!$L$14:$L$21&amp;"|"&amp;Calculate_cap_emi_sens!$I$14:$I$21,
        Calculate_cap_emi_sens!$BK$14:$BK$21, "Not found", 0), LOOKUP(K162,Other_R!$C$24:$D$24,Other_R!$C$26:$D$26) + _xlfn.XLOOKUP(J162,Other_R!$C$18:$N$18,Other_R!$C$20:$N$20) + _xlfn.XLOOKUP(B162&amp;"|"&amp;E162,
        Calculate_cap_emi_sens!$L$14:$L$21&amp;"|"&amp;Calculate_cap_emi_sens!$I$14:$I$21,
        Calculate_cap_emi_sens!$BK$14:$BK$21, "Not found", 0))</f>
        <v>1995.6937826829553</v>
      </c>
    </row>
    <row r="163" spans="1:22" x14ac:dyDescent="0.25">
      <c r="A163" s="5"/>
      <c r="B163" s="5" t="str">
        <f t="shared" si="21"/>
        <v>Mod-H1</v>
      </c>
      <c r="C163" s="5" t="s">
        <v>38</v>
      </c>
      <c r="D163" s="5" t="str">
        <f t="shared" si="20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Calculate_cap_emi_sens!$L$14:$L$21&amp;"|"&amp;Calculate_cap_emi_sens!$I$14:$I$21,
        Calculate_cap_emi_sens!$AI$14:$AI$21, "Not found", 0), LOOKUP(K163,Manufacture!$C$24:$D$24,Manufacture!$C$26:$D$26) + _xlfn.XLOOKUP(J163,Manufacture!$C$18:$N$18,Manufacture!$C$20:$N$20) + _xlfn.XLOOKUP(B163&amp;"|"&amp;E163,
        Calculate_cap_emi_sens!$L$14:$L$21&amp;"|"&amp;Calculate_cap_emi_sens!$I$14:$I$21,
        Calculate_cap_emi_sens!$AI$14:$AI$21, "Not found", 0))</f>
        <v>3490.5704145362261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325.21363636363634</v>
      </c>
      <c r="O163" s="5" cm="1">
        <f t="array" ref="O163">_xlfn.XLOOKUP(B163&amp;"|"&amp;E163,
        Calculate_cap_emi_sens!$L$14:$L$21&amp;"|"&amp;Calculate_cap_emi_sens!$I$14:$I$21,
        Calculate_cap_emi_sens!$AI$14:$AI$21, "Not found", 0)</f>
        <v>1758.5235428784722</v>
      </c>
      <c r="P163" s="8">
        <f t="shared" si="23"/>
        <v>3490.5704145362261</v>
      </c>
      <c r="Q163" s="8" cm="1">
        <f t="array" ref="Q163">_xlfn.SWITCH(K163,200,_xlfn.XLOOKUP(J163,Distribution!$C$18:$N$18,Distribution!$C$20:$N$20) + _xlfn.XLOOKUP(B163&amp;"|"&amp;E163,
        Calculate_cap_emi_sens!$L$14:$L$21&amp;"|"&amp;Calculate_cap_emi_sens!$I$14:$I$21,
        Calculate_cap_emi_sens!$AP$14:$AP$21, "Not found", 0), LOOKUP(K163,Distribution!$C$24:$D$24,Distribution!$C$26:$D$26) + _xlfn.XLOOKUP(J163,Distribution!$C$18:$N$18,Distribution!$C$20:$N$20) + _xlfn.XLOOKUP(B163&amp;"|"&amp;E163,
        Calculate_cap_emi_sens!$L$14:$L$21&amp;"|"&amp;Calculate_cap_emi_sens!$I$14:$I$21,
        Calculate_cap_emi_sens!$AP$14:$AP$21, "Not found", 0))</f>
        <v>126.48749340562699</v>
      </c>
      <c r="R163" s="8" cm="1">
        <f t="array" ref="R163">_xlfn.SWITCH(K163,200,_xlfn.XLOOKUP(J163,Installation!$C$18:$N$18,Installation!$C$20:$N$20) + _xlfn.XLOOKUP(B163&amp;"|"&amp;E163,
        Calculate_cap_emi_sens!$L$14:$L$21&amp;"|"&amp;Calculate_cap_emi_sens!$I$14:$I$21,
        Calculate_cap_emi_sens!$AW$14:$AW$21, "Not found", 0), LOOKUP(K163,Installation!$C$24:$D$24,Installation!$C$26:$D$26) + _xlfn.XLOOKUP(J163,Installation!$C$18:$N$18,Installation!$C$20:$N$20) + _xlfn.XLOOKUP(B163&amp;"|"&amp;E163,
        Calculate_cap_emi_sens!$L$14:$L$21&amp;"|"&amp;Calculate_cap_emi_sens!$I$14:$I$21,
        Calculate_cap_emi_sens!$AW$14:$AW$21, "Not found", 0))</f>
        <v>98.618133689839595</v>
      </c>
      <c r="S163" s="8" cm="1">
        <f t="array" ref="S163">_xlfn.SWITCH(K163,200,_xlfn.XLOOKUP(J163,EOL!$C$18:$N$18,EOL!$C$20:$N$20) + _xlfn.XLOOKUP(B163&amp;"|"&amp;E163,
        Calculate_cap_emi_sens!$L$14:$L$21&amp;"|"&amp;Calculate_cap_emi_sens!$I$14:$I$21,
        Calculate_cap_emi_sens!$BD$14:$BD$21, "Not found", 0), LOOKUP(K163,EOL!$C$24:$D$24,EOL!$C$26:$D$26) + _xlfn.XLOOKUP(J163,EOL!$C$18:$N$18,EOL!$C$20:$N$20) + _xlfn.XLOOKUP(B163&amp;"|"&amp;E163,
        Calculate_cap_emi_sens!$L$14:$L$21&amp;"|"&amp;Calculate_cap_emi_sens!$I$14:$I$21,
        Calculate_cap_emi_sens!$BD$14:$BD$21, "Not found", 0))</f>
        <v>559.10787433155087</v>
      </c>
      <c r="T163" s="8" cm="1">
        <f t="array" ref="T163">_xlfn.SWITCH(K163,200,_xlfn.XLOOKUP(J163,Other!$C$18:$N$18,Other!$C$20:$N$20) + _xlfn.XLOOKUP(B163&amp;"|"&amp;E163,
        Calculate_cap_emi_sens!$L$14:$L$21&amp;"|"&amp;Calculate_cap_emi_sens!$I$14:$I$21,
        Calculate_cap_emi_sens!$BK$14:$BK$21, "Not found", 0), LOOKUP(K163,Other!$C$24:$D$24,Other!$C$26:$D$26) + _xlfn.XLOOKUP(J163,Other!$C$18:$N$18,Other!$C$20:$N$20) + _xlfn.XLOOKUP(B163&amp;"|"&amp;E163,
        Calculate_cap_emi_sens!$L$14:$L$21&amp;"|"&amp;Calculate_cap_emi_sens!$I$14:$I$21,
        Calculate_cap_emi_sens!$BK$14:$BK$21, "Not found", 0))</f>
        <v>2299.521617647059</v>
      </c>
      <c r="U163" s="8" cm="1">
        <f t="array" ref="U163">_xlfn.SWITCH(K163,200,_xlfn.XLOOKUP(J163,EOL_R!$C$18:$N$18,EOL_R!$C$20:$N$20) + _xlfn.XLOOKUP(B163&amp;"|"&amp;E163,
        Calculate_cap_emi_sens!$L$14:$L$21&amp;"|"&amp;Calculate_cap_emi_sens!$I$14:$I$21,
        Calculate_cap_emi_sens!$BD$14:$BD$21, "Not found", 0), LOOKUP(K163,EOL_R!$C$24:$D$24,EOL_R!$C$26:$D$26) + _xlfn.XLOOKUP(J163,EOL_R!$C$18:$N$18,EOL_R!$C$20:$N$20) + _xlfn.XLOOKUP(B163&amp;"|"&amp;E163,
        Calculate_cap_emi_sens!$L$14:$L$21&amp;"|"&amp;Calculate_cap_emi_sens!$I$14:$I$21,
        Calculate_cap_emi_sens!$BD$14:$BD$21, "Not found", 0))</f>
        <v>450.9330591762772</v>
      </c>
      <c r="V163" s="8" cm="1">
        <f t="array" ref="V163">_xlfn.SWITCH(K163,200,_xlfn.XLOOKUP(J163,Other_R!$C$18:$N$18,Other_R!$C$20:$N$20) + _xlfn.XLOOKUP(B163&amp;"|"&amp;E163,
        Calculate_cap_emi_sens!$L$14:$L$21&amp;"|"&amp;Calculate_cap_emi_sens!$I$14:$I$21,
        Calculate_cap_emi_sens!$BK$14:$BK$21, "Not found", 0), LOOKUP(K163,Other_R!$C$24:$D$24,Other_R!$C$26:$D$26) + _xlfn.XLOOKUP(J163,Other_R!$C$18:$N$18,Other_R!$C$20:$N$20) + _xlfn.XLOOKUP(B163&amp;"|"&amp;E163,
        Calculate_cap_emi_sens!$L$14:$L$21&amp;"|"&amp;Calculate_cap_emi_sens!$I$14:$I$21,
        Calculate_cap_emi_sens!$BK$14:$BK$21, "Not found", 0))</f>
        <v>1932.949411637238</v>
      </c>
    </row>
    <row r="164" spans="1:22" x14ac:dyDescent="0.25">
      <c r="A164" s="5"/>
      <c r="B164" s="5" t="str">
        <f t="shared" si="21"/>
        <v>Mod-H1</v>
      </c>
      <c r="C164" s="5" t="s">
        <v>38</v>
      </c>
      <c r="D164" s="5" t="str">
        <f t="shared" si="20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Calculate_cap_emi_sens!$L$14:$L$21&amp;"|"&amp;Calculate_cap_emi_sens!$I$14:$I$21,
        Calculate_cap_emi_sens!$AI$14:$AI$21, "Not found", 0), LOOKUP(K164,Manufacture!$C$24:$D$24,Manufacture!$C$26:$D$26) + _xlfn.XLOOKUP(J164,Manufacture!$C$18:$N$18,Manufacture!$C$20:$N$20) + _xlfn.XLOOKUP(B164&amp;"|"&amp;E164,
        Calculate_cap_emi_sens!$L$14:$L$21&amp;"|"&amp;Calculate_cap_emi_sens!$I$14:$I$21,
        Calculate_cap_emi_sens!$AI$14:$AI$21, "Not found", 0))</f>
        <v>3564.3088263009322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325.21363636363634</v>
      </c>
      <c r="O164" s="5" cm="1">
        <f t="array" ref="O164">_xlfn.XLOOKUP(B164&amp;"|"&amp;E164,
        Calculate_cap_emi_sens!$L$14:$L$21&amp;"|"&amp;Calculate_cap_emi_sens!$I$14:$I$21,
        Calculate_cap_emi_sens!$AI$14:$AI$21, "Not found", 0)</f>
        <v>1758.5235428784722</v>
      </c>
      <c r="P164" s="8">
        <f t="shared" si="23"/>
        <v>3564.3088263009322</v>
      </c>
      <c r="Q164" s="8" cm="1">
        <f t="array" ref="Q164">_xlfn.SWITCH(K164,200,_xlfn.XLOOKUP(J164,Distribution!$C$18:$N$18,Distribution!$C$20:$N$20) + _xlfn.XLOOKUP(B164&amp;"|"&amp;E164,
        Calculate_cap_emi_sens!$L$14:$L$21&amp;"|"&amp;Calculate_cap_emi_sens!$I$14:$I$21,
        Calculate_cap_emi_sens!$AP$14:$AP$21, "Not found", 0), LOOKUP(K164,Distribution!$C$24:$D$24,Distribution!$C$26:$D$26) + _xlfn.XLOOKUP(J164,Distribution!$C$18:$N$18,Distribution!$C$20:$N$20) + _xlfn.XLOOKUP(B164&amp;"|"&amp;E164,
        Calculate_cap_emi_sens!$L$14:$L$21&amp;"|"&amp;Calculate_cap_emi_sens!$I$14:$I$21,
        Calculate_cap_emi_sens!$AP$14:$AP$21, "Not found", 0))</f>
        <v>128.03170431986229</v>
      </c>
      <c r="R164" s="8" cm="1">
        <f t="array" ref="R164">_xlfn.SWITCH(K164,200,_xlfn.XLOOKUP(J164,Installation!$C$18:$N$18,Installation!$C$20:$N$20) + _xlfn.XLOOKUP(B164&amp;"|"&amp;E164,
        Calculate_cap_emi_sens!$L$14:$L$21&amp;"|"&amp;Calculate_cap_emi_sens!$I$14:$I$21,
        Calculate_cap_emi_sens!$AW$14:$AW$21, "Not found", 0), LOOKUP(K164,Installation!$C$24:$D$24,Installation!$C$26:$D$26) + _xlfn.XLOOKUP(J164,Installation!$C$18:$N$18,Installation!$C$20:$N$20) + _xlfn.XLOOKUP(B164&amp;"|"&amp;E164,
        Calculate_cap_emi_sens!$L$14:$L$21&amp;"|"&amp;Calculate_cap_emi_sens!$I$14:$I$21,
        Calculate_cap_emi_sens!$AW$14:$AW$21, "Not found", 0))</f>
        <v>111.74931016042781</v>
      </c>
      <c r="S164" s="8" cm="1">
        <f t="array" ref="S164">_xlfn.SWITCH(K164,200,_xlfn.XLOOKUP(J164,EOL!$C$18:$N$18,EOL!$C$20:$N$20) + _xlfn.XLOOKUP(B164&amp;"|"&amp;E164,
        Calculate_cap_emi_sens!$L$14:$L$21&amp;"|"&amp;Calculate_cap_emi_sens!$I$14:$I$21,
        Calculate_cap_emi_sens!$BD$14:$BD$21, "Not found", 0), LOOKUP(K164,EOL!$C$24:$D$24,EOL!$C$26:$D$26) + _xlfn.XLOOKUP(J164,EOL!$C$18:$N$18,EOL!$C$20:$N$20) + _xlfn.XLOOKUP(B164&amp;"|"&amp;E164,
        Calculate_cap_emi_sens!$L$14:$L$21&amp;"|"&amp;Calculate_cap_emi_sens!$I$14:$I$21,
        Calculate_cap_emi_sens!$BD$14:$BD$21, "Not found", 0))</f>
        <v>573.99810962566835</v>
      </c>
      <c r="T164" s="8" cm="1">
        <f t="array" ref="T164">_xlfn.SWITCH(K164,200,_xlfn.XLOOKUP(J164,Other!$C$18:$N$18,Other!$C$20:$N$20) + _xlfn.XLOOKUP(B164&amp;"|"&amp;E164,
        Calculate_cap_emi_sens!$L$14:$L$21&amp;"|"&amp;Calculate_cap_emi_sens!$I$14:$I$21,
        Calculate_cap_emi_sens!$BK$14:$BK$21, "Not found", 0), LOOKUP(K164,Other!$C$24:$D$24,Other!$C$26:$D$26) + _xlfn.XLOOKUP(J164,Other!$C$18:$N$18,Other!$C$20:$N$20) + _xlfn.XLOOKUP(B164&amp;"|"&amp;E164,
        Calculate_cap_emi_sens!$L$14:$L$21&amp;"|"&amp;Calculate_cap_emi_sens!$I$14:$I$21,
        Calculate_cap_emi_sens!$BK$14:$BK$21, "Not found", 0))</f>
        <v>2334.0431470588237</v>
      </c>
      <c r="U164" s="8" cm="1">
        <f t="array" ref="U164">_xlfn.SWITCH(K164,200,_xlfn.XLOOKUP(J164,EOL_R!$C$18:$N$18,EOL_R!$C$20:$N$20) + _xlfn.XLOOKUP(B164&amp;"|"&amp;E164,
        Calculate_cap_emi_sens!$L$14:$L$21&amp;"|"&amp;Calculate_cap_emi_sens!$I$14:$I$21,
        Calculate_cap_emi_sens!$BD$14:$BD$21, "Not found", 0), LOOKUP(K164,EOL_R!$C$24:$D$24,EOL_R!$C$26:$D$26) + _xlfn.XLOOKUP(J164,EOL_R!$C$18:$N$18,EOL_R!$C$20:$N$20) + _xlfn.XLOOKUP(B164&amp;"|"&amp;E164,
        Calculate_cap_emi_sens!$L$14:$L$21&amp;"|"&amp;Calculate_cap_emi_sens!$I$14:$I$21,
        Calculate_cap_emi_sens!$BD$14:$BD$21, "Not found", 0))</f>
        <v>452.83094697214847</v>
      </c>
      <c r="V164" s="8" cm="1">
        <f t="array" ref="V164">_xlfn.SWITCH(K164,200,_xlfn.XLOOKUP(J164,Other_R!$C$18:$N$18,Other_R!$C$20:$N$20) + _xlfn.XLOOKUP(B164&amp;"|"&amp;E164,
        Calculate_cap_emi_sens!$L$14:$L$21&amp;"|"&amp;Calculate_cap_emi_sens!$I$14:$I$21,
        Calculate_cap_emi_sens!$BK$14:$BK$21, "Not found", 0), LOOKUP(K164,Other_R!$C$24:$D$24,Other_R!$C$26:$D$26) + _xlfn.XLOOKUP(J164,Other_R!$C$18:$N$18,Other_R!$C$20:$N$20) + _xlfn.XLOOKUP(B164&amp;"|"&amp;E164,
        Calculate_cap_emi_sens!$L$14:$L$21&amp;"|"&amp;Calculate_cap_emi_sens!$I$14:$I$21,
        Calculate_cap_emi_sens!$BK$14:$BK$21, "Not found", 0))</f>
        <v>1923.9003554239544</v>
      </c>
    </row>
    <row r="165" spans="1:22" x14ac:dyDescent="0.25">
      <c r="A165" s="5"/>
      <c r="B165" s="5" t="str">
        <f t="shared" si="21"/>
        <v>Mod-H1</v>
      </c>
      <c r="C165" s="5" t="s">
        <v>38</v>
      </c>
      <c r="D165" s="5" t="str">
        <f t="shared" si="20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Calculate_cap_emi_sens!$L$14:$L$21&amp;"|"&amp;Calculate_cap_emi_sens!$I$14:$I$21,
        Calculate_cap_emi_sens!$AI$14:$AI$21, "Not found", 0), LOOKUP(K165,Manufacture!$C$24:$D$24,Manufacture!$C$26:$D$26) + _xlfn.XLOOKUP(J165,Manufacture!$C$18:$N$18,Manufacture!$C$20:$N$20) + _xlfn.XLOOKUP(B165&amp;"|"&amp;E165,
        Calculate_cap_emi_sens!$L$14:$L$21&amp;"|"&amp;Calculate_cap_emi_sens!$I$14:$I$21,
        Calculate_cap_emi_sens!$AI$14:$AI$21, "Not found", 0))</f>
        <v>3785.5240615950497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325.21363636363634</v>
      </c>
      <c r="O165" s="5" cm="1">
        <f t="array" ref="O165">_xlfn.XLOOKUP(B165&amp;"|"&amp;E165,
        Calculate_cap_emi_sens!$L$14:$L$21&amp;"|"&amp;Calculate_cap_emi_sens!$I$14:$I$21,
        Calculate_cap_emi_sens!$AI$14:$AI$21, "Not found", 0)</f>
        <v>1758.5235428784722</v>
      </c>
      <c r="P165" s="8">
        <f t="shared" si="23"/>
        <v>3785.5240615950497</v>
      </c>
      <c r="Q165" s="8" cm="1">
        <f t="array" ref="Q165">_xlfn.SWITCH(K165,200,_xlfn.XLOOKUP(J165,Distribution!$C$18:$N$18,Distribution!$C$20:$N$20) + _xlfn.XLOOKUP(B165&amp;"|"&amp;E165,
        Calculate_cap_emi_sens!$L$14:$L$21&amp;"|"&amp;Calculate_cap_emi_sens!$I$14:$I$21,
        Calculate_cap_emi_sens!$AP$14:$AP$21, "Not found", 0), LOOKUP(K165,Distribution!$C$24:$D$24,Distribution!$C$26:$D$26) + _xlfn.XLOOKUP(J165,Distribution!$C$18:$N$18,Distribution!$C$20:$N$20) + _xlfn.XLOOKUP(B165&amp;"|"&amp;E165,
        Calculate_cap_emi_sens!$L$14:$L$21&amp;"|"&amp;Calculate_cap_emi_sens!$I$14:$I$21,
        Calculate_cap_emi_sens!$AP$14:$AP$21, "Not found", 0))</f>
        <v>132.66433706256819</v>
      </c>
      <c r="R165" s="8" cm="1">
        <f t="array" ref="R165">_xlfn.SWITCH(K165,200,_xlfn.XLOOKUP(J165,Installation!$C$18:$N$18,Installation!$C$20:$N$20) + _xlfn.XLOOKUP(B165&amp;"|"&amp;E165,
        Calculate_cap_emi_sens!$L$14:$L$21&amp;"|"&amp;Calculate_cap_emi_sens!$I$14:$I$21,
        Calculate_cap_emi_sens!$AW$14:$AW$21, "Not found", 0), LOOKUP(K165,Installation!$C$24:$D$24,Installation!$C$26:$D$26) + _xlfn.XLOOKUP(J165,Installation!$C$18:$N$18,Installation!$C$20:$N$20) + _xlfn.XLOOKUP(B165&amp;"|"&amp;E165,
        Calculate_cap_emi_sens!$L$14:$L$21&amp;"|"&amp;Calculate_cap_emi_sens!$I$14:$I$21,
        Calculate_cap_emi_sens!$AW$14:$AW$21, "Not found", 0))</f>
        <v>151.14283957219251</v>
      </c>
      <c r="S165" s="8" cm="1">
        <f t="array" ref="S165">_xlfn.SWITCH(K165,200,_xlfn.XLOOKUP(J165,EOL!$C$18:$N$18,EOL!$C$20:$N$20) + _xlfn.XLOOKUP(B165&amp;"|"&amp;E165,
        Calculate_cap_emi_sens!$L$14:$L$21&amp;"|"&amp;Calculate_cap_emi_sens!$I$14:$I$21,
        Calculate_cap_emi_sens!$BD$14:$BD$21, "Not found", 0), LOOKUP(K165,EOL!$C$24:$D$24,EOL!$C$26:$D$26) + _xlfn.XLOOKUP(J165,EOL!$C$18:$N$18,EOL!$C$20:$N$20) + _xlfn.XLOOKUP(B165&amp;"|"&amp;E165,
        Calculate_cap_emi_sens!$L$14:$L$21&amp;"|"&amp;Calculate_cap_emi_sens!$I$14:$I$21,
        Calculate_cap_emi_sens!$BD$14:$BD$21, "Not found", 0))</f>
        <v>618.66881550802145</v>
      </c>
      <c r="T165" s="8" cm="1">
        <f t="array" ref="T165">_xlfn.SWITCH(K165,200,_xlfn.XLOOKUP(J165,Other!$C$18:$N$18,Other!$C$20:$N$20) + _xlfn.XLOOKUP(B165&amp;"|"&amp;E165,
        Calculate_cap_emi_sens!$L$14:$L$21&amp;"|"&amp;Calculate_cap_emi_sens!$I$14:$I$21,
        Calculate_cap_emi_sens!$BK$14:$BK$21, "Not found", 0), LOOKUP(K165,Other!$C$24:$D$24,Other!$C$26:$D$26) + _xlfn.XLOOKUP(J165,Other!$C$18:$N$18,Other!$C$20:$N$20) + _xlfn.XLOOKUP(B165&amp;"|"&amp;E165,
        Calculate_cap_emi_sens!$L$14:$L$21&amp;"|"&amp;Calculate_cap_emi_sens!$I$14:$I$21,
        Calculate_cap_emi_sens!$BK$14:$BK$21, "Not found", 0))</f>
        <v>2437.6077352941174</v>
      </c>
      <c r="U165" s="8" cm="1">
        <f t="array" ref="U165">_xlfn.SWITCH(K165,200,_xlfn.XLOOKUP(J165,EOL_R!$C$18:$N$18,EOL_R!$C$20:$N$20) + _xlfn.XLOOKUP(B165&amp;"|"&amp;E165,
        Calculate_cap_emi_sens!$L$14:$L$21&amp;"|"&amp;Calculate_cap_emi_sens!$I$14:$I$21,
        Calculate_cap_emi_sens!$BD$14:$BD$21, "Not found", 0), LOOKUP(K165,EOL_R!$C$24:$D$24,EOL_R!$C$26:$D$26) + _xlfn.XLOOKUP(J165,EOL_R!$C$18:$N$18,EOL_R!$C$20:$N$20) + _xlfn.XLOOKUP(B165&amp;"|"&amp;E165,
        Calculate_cap_emi_sens!$L$14:$L$21&amp;"|"&amp;Calculate_cap_emi_sens!$I$14:$I$21,
        Calculate_cap_emi_sens!$BD$14:$BD$21, "Not found", 0))</f>
        <v>468.6079571468199</v>
      </c>
      <c r="V165" s="8" cm="1">
        <f t="array" ref="V165">_xlfn.SWITCH(K165,200,_xlfn.XLOOKUP(J165,Other_R!$C$18:$N$18,Other_R!$C$20:$N$20) + _xlfn.XLOOKUP(B165&amp;"|"&amp;E165,
        Calculate_cap_emi_sens!$L$14:$L$21&amp;"|"&amp;Calculate_cap_emi_sens!$I$14:$I$21,
        Calculate_cap_emi_sens!$BK$14:$BK$21, "Not found", 0), LOOKUP(K165,Other_R!$C$24:$D$24,Other_R!$C$26:$D$26) + _xlfn.XLOOKUP(J165,Other_R!$C$18:$N$18,Other_R!$C$20:$N$20) + _xlfn.XLOOKUP(B165&amp;"|"&amp;E165,
        Calculate_cap_emi_sens!$L$14:$L$21&amp;"|"&amp;Calculate_cap_emi_sens!$I$14:$I$21,
        Calculate_cap_emi_sens!$BK$14:$BK$21, "Not found", 0))</f>
        <v>1929.6617042445912</v>
      </c>
    </row>
    <row r="166" spans="1:22" x14ac:dyDescent="0.25">
      <c r="A166" s="5"/>
      <c r="B166" s="5" t="str">
        <f t="shared" si="21"/>
        <v>Mod-H1</v>
      </c>
      <c r="C166" s="5" t="s">
        <v>38</v>
      </c>
      <c r="D166" s="5" t="str">
        <f t="shared" si="20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Calculate_cap_emi_sens!$L$14:$L$21&amp;"|"&amp;Calculate_cap_emi_sens!$I$14:$I$21,
        Calculate_cap_emi_sens!$AI$14:$AI$21, "Not found", 0), LOOKUP(K166,Manufacture!$C$24:$D$24,Manufacture!$C$26:$D$26) + _xlfn.XLOOKUP(J166,Manufacture!$C$18:$N$18,Manufacture!$C$20:$N$20) + _xlfn.XLOOKUP(B166&amp;"|"&amp;E166,
        Calculate_cap_emi_sens!$L$14:$L$21&amp;"|"&amp;Calculate_cap_emi_sens!$I$14:$I$21,
        Calculate_cap_emi_sens!$AI$14:$AI$21, "Not found", 0))</f>
        <v>4154.2161204185795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325.21363636363634</v>
      </c>
      <c r="O166" s="5" cm="1">
        <f t="array" ref="O166">_xlfn.XLOOKUP(B166&amp;"|"&amp;E166,
        Calculate_cap_emi_sens!$L$14:$L$21&amp;"|"&amp;Calculate_cap_emi_sens!$I$14:$I$21,
        Calculate_cap_emi_sens!$AI$14:$AI$21, "Not found", 0)</f>
        <v>1758.5235428784722</v>
      </c>
      <c r="P166" s="8">
        <f t="shared" si="23"/>
        <v>4154.2161204185795</v>
      </c>
      <c r="Q166" s="8" cm="1">
        <f t="array" ref="Q166">_xlfn.SWITCH(K166,200,_xlfn.XLOOKUP(J166,Distribution!$C$18:$N$18,Distribution!$C$20:$N$20) + _xlfn.XLOOKUP(B166&amp;"|"&amp;E166,
        Calculate_cap_emi_sens!$L$14:$L$21&amp;"|"&amp;Calculate_cap_emi_sens!$I$14:$I$21,
        Calculate_cap_emi_sens!$AP$14:$AP$21, "Not found", 0), LOOKUP(K166,Distribution!$C$24:$D$24,Distribution!$C$26:$D$26) + _xlfn.XLOOKUP(J166,Distribution!$C$18:$N$18,Distribution!$C$20:$N$20) + _xlfn.XLOOKUP(B166&amp;"|"&amp;E166,
        Calculate_cap_emi_sens!$L$14:$L$21&amp;"|"&amp;Calculate_cap_emi_sens!$I$14:$I$21,
        Calculate_cap_emi_sens!$AP$14:$AP$21, "Not found", 0))</f>
        <v>140.38539163374463</v>
      </c>
      <c r="R166" s="8" cm="1">
        <f t="array" ref="R166">_xlfn.SWITCH(K166,200,_xlfn.XLOOKUP(J166,Installation!$C$18:$N$18,Installation!$C$20:$N$20) + _xlfn.XLOOKUP(B166&amp;"|"&amp;E166,
        Calculate_cap_emi_sens!$L$14:$L$21&amp;"|"&amp;Calculate_cap_emi_sens!$I$14:$I$21,
        Calculate_cap_emi_sens!$AW$14:$AW$21, "Not found", 0), LOOKUP(K166,Installation!$C$24:$D$24,Installation!$C$26:$D$26) + _xlfn.XLOOKUP(J166,Installation!$C$18:$N$18,Installation!$C$20:$N$20) + _xlfn.XLOOKUP(B166&amp;"|"&amp;E166,
        Calculate_cap_emi_sens!$L$14:$L$21&amp;"|"&amp;Calculate_cap_emi_sens!$I$14:$I$21,
        Calculate_cap_emi_sens!$AW$14:$AW$21, "Not found", 0))</f>
        <v>216.79872192513375</v>
      </c>
      <c r="S166" s="8" cm="1">
        <f t="array" ref="S166">_xlfn.SWITCH(K166,200,_xlfn.XLOOKUP(J166,EOL!$C$18:$N$18,EOL!$C$20:$N$20) + _xlfn.XLOOKUP(B166&amp;"|"&amp;E166,
        Calculate_cap_emi_sens!$L$14:$L$21&amp;"|"&amp;Calculate_cap_emi_sens!$I$14:$I$21,
        Calculate_cap_emi_sens!$BD$14:$BD$21, "Not found", 0), LOOKUP(K166,EOL!$C$24:$D$24,EOL!$C$26:$D$26) + _xlfn.XLOOKUP(J166,EOL!$C$18:$N$18,EOL!$C$20:$N$20) + _xlfn.XLOOKUP(B166&amp;"|"&amp;E166,
        Calculate_cap_emi_sens!$L$14:$L$21&amp;"|"&amp;Calculate_cap_emi_sens!$I$14:$I$21,
        Calculate_cap_emi_sens!$BD$14:$BD$21, "Not found", 0))</f>
        <v>693.11999197860962</v>
      </c>
      <c r="T166" s="8" cm="1">
        <f t="array" ref="T166">_xlfn.SWITCH(K166,200,_xlfn.XLOOKUP(J166,Other!$C$18:$N$18,Other!$C$20:$N$20) + _xlfn.XLOOKUP(B166&amp;"|"&amp;E166,
        Calculate_cap_emi_sens!$L$14:$L$21&amp;"|"&amp;Calculate_cap_emi_sens!$I$14:$I$21,
        Calculate_cap_emi_sens!$BK$14:$BK$21, "Not found", 0), LOOKUP(K166,Other!$C$24:$D$24,Other!$C$26:$D$26) + _xlfn.XLOOKUP(J166,Other!$C$18:$N$18,Other!$C$20:$N$20) + _xlfn.XLOOKUP(B166&amp;"|"&amp;E166,
        Calculate_cap_emi_sens!$L$14:$L$21&amp;"|"&amp;Calculate_cap_emi_sens!$I$14:$I$21,
        Calculate_cap_emi_sens!$BK$14:$BK$21, "Not found", 0))</f>
        <v>2610.2153823529416</v>
      </c>
      <c r="U166" s="8" cm="1">
        <f t="array" ref="U166">_xlfn.SWITCH(K166,200,_xlfn.XLOOKUP(J166,EOL_R!$C$18:$N$18,EOL_R!$C$20:$N$20) + _xlfn.XLOOKUP(B166&amp;"|"&amp;E166,
        Calculate_cap_emi_sens!$L$14:$L$21&amp;"|"&amp;Calculate_cap_emi_sens!$I$14:$I$21,
        Calculate_cap_emi_sens!$BD$14:$BD$21, "Not found", 0), LOOKUP(K166,EOL_R!$C$24:$D$24,EOL_R!$C$26:$D$26) + _xlfn.XLOOKUP(J166,EOL_R!$C$18:$N$18,EOL_R!$C$20:$N$20) + _xlfn.XLOOKUP(B166&amp;"|"&amp;E166,
        Calculate_cap_emi_sens!$L$14:$L$21&amp;"|"&amp;Calculate_cap_emi_sens!$I$14:$I$21,
        Calculate_cap_emi_sens!$BD$14:$BD$21, "Not found", 0))</f>
        <v>511.57385697399252</v>
      </c>
      <c r="V166" s="8" cm="1">
        <f t="array" ref="V166">_xlfn.SWITCH(K166,200,_xlfn.XLOOKUP(J166,Other_R!$C$18:$N$18,Other_R!$C$20:$N$20) + _xlfn.XLOOKUP(B166&amp;"|"&amp;E166,
        Calculate_cap_emi_sens!$L$14:$L$21&amp;"|"&amp;Calculate_cap_emi_sens!$I$14:$I$21,
        Calculate_cap_emi_sens!$BK$14:$BK$21, "Not found", 0), LOOKUP(K166,Other_R!$C$24:$D$24,Other_R!$C$26:$D$26) + _xlfn.XLOOKUP(J166,Other_R!$C$18:$N$18,Other_R!$C$20:$N$20) + _xlfn.XLOOKUP(B166&amp;"|"&amp;E166,
        Calculate_cap_emi_sens!$L$14:$L$21&amp;"|"&amp;Calculate_cap_emi_sens!$I$14:$I$21,
        Calculate_cap_emi_sens!$BK$14:$BK$21, "Not found", 0))</f>
        <v>1995.6937826829553</v>
      </c>
    </row>
    <row r="167" spans="1:22" x14ac:dyDescent="0.25">
      <c r="A167" s="5"/>
      <c r="B167" s="5" t="str">
        <f t="shared" si="21"/>
        <v>Mod-H1</v>
      </c>
      <c r="C167" s="5" t="s">
        <v>38</v>
      </c>
      <c r="D167" s="5" t="str">
        <f t="shared" si="20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Calculate_cap_emi_sens!$L$14:$L$21&amp;"|"&amp;Calculate_cap_emi_sens!$I$14:$I$21,
        Calculate_cap_emi_sens!$AI$14:$AI$21, "Not found", 0), LOOKUP(K167,Manufacture!$C$24:$D$24,Manufacture!$C$26:$D$26) + _xlfn.XLOOKUP(J167,Manufacture!$C$18:$N$18,Manufacture!$C$20:$N$20) + _xlfn.XLOOKUP(B167&amp;"|"&amp;E167,
        Calculate_cap_emi_sens!$L$14:$L$21&amp;"|"&amp;Calculate_cap_emi_sens!$I$14:$I$21,
        Calculate_cap_emi_sens!$AI$14:$AI$21, "Not found", 0))</f>
        <v>3804.9022327180446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639.5454545454545</v>
      </c>
      <c r="O167" s="5" cm="1">
        <f t="array" ref="O167">_xlfn.XLOOKUP(B167&amp;"|"&amp;E167,
        Calculate_cap_emi_sens!$L$14:$L$21&amp;"|"&amp;Calculate_cap_emi_sens!$I$14:$I$21,
        Calculate_cap_emi_sens!$AI$14:$AI$21, "Not found", 0)</f>
        <v>1758.5235428784722</v>
      </c>
      <c r="P167" s="8">
        <f t="shared" si="23"/>
        <v>3804.9022327180446</v>
      </c>
      <c r="Q167" s="8" cm="1">
        <f t="array" ref="Q167">_xlfn.SWITCH(K167,200,_xlfn.XLOOKUP(J167,Distribution!$C$18:$N$18,Distribution!$C$20:$N$20) + _xlfn.XLOOKUP(B167&amp;"|"&amp;E167,
        Calculate_cap_emi_sens!$L$14:$L$21&amp;"|"&amp;Calculate_cap_emi_sens!$I$14:$I$21,
        Calculate_cap_emi_sens!$AP$14:$AP$21, "Not found", 0), LOOKUP(K167,Distribution!$C$24:$D$24,Distribution!$C$26:$D$26) + _xlfn.XLOOKUP(J167,Distribution!$C$18:$N$18,Distribution!$C$20:$N$20) + _xlfn.XLOOKUP(B167&amp;"|"&amp;E167,
        Calculate_cap_emi_sens!$L$14:$L$21&amp;"|"&amp;Calculate_cap_emi_sens!$I$14:$I$21,
        Calculate_cap_emi_sens!$AP$14:$AP$21, "Not found", 0))</f>
        <v>133.78706492199063</v>
      </c>
      <c r="R167" s="8" cm="1">
        <f t="array" ref="R167">_xlfn.SWITCH(K167,200,_xlfn.XLOOKUP(J167,Installation!$C$18:$N$18,Installation!$C$20:$N$20) + _xlfn.XLOOKUP(B167&amp;"|"&amp;E167,
        Calculate_cap_emi_sens!$L$14:$L$21&amp;"|"&amp;Calculate_cap_emi_sens!$I$14:$I$21,
        Calculate_cap_emi_sens!$AW$14:$AW$21, "Not found", 0), LOOKUP(K167,Installation!$C$24:$D$24,Installation!$C$26:$D$26) + _xlfn.XLOOKUP(J167,Installation!$C$18:$N$18,Installation!$C$20:$N$20) + _xlfn.XLOOKUP(B167&amp;"|"&amp;E167,
        Calculate_cap_emi_sens!$L$14:$L$21&amp;"|"&amp;Calculate_cap_emi_sens!$I$14:$I$21,
        Calculate_cap_emi_sens!$AW$14:$AW$21, "Not found", 0))</f>
        <v>98.618133689839595</v>
      </c>
      <c r="S167" s="8" cm="1">
        <f t="array" ref="S167">_xlfn.SWITCH(K167,200,_xlfn.XLOOKUP(J167,EOL!$C$18:$N$18,EOL!$C$20:$N$20) + _xlfn.XLOOKUP(B167&amp;"|"&amp;E167,
        Calculate_cap_emi_sens!$L$14:$L$21&amp;"|"&amp;Calculate_cap_emi_sens!$I$14:$I$21,
        Calculate_cap_emi_sens!$BD$14:$BD$21, "Not found", 0), LOOKUP(K167,EOL!$C$24:$D$24,EOL!$C$26:$D$26) + _xlfn.XLOOKUP(J167,EOL!$C$18:$N$18,EOL!$C$20:$N$20) + _xlfn.XLOOKUP(B167&amp;"|"&amp;E167,
        Calculate_cap_emi_sens!$L$14:$L$21&amp;"|"&amp;Calculate_cap_emi_sens!$I$14:$I$21,
        Calculate_cap_emi_sens!$BD$14:$BD$21, "Not found", 0))</f>
        <v>697.51696524064175</v>
      </c>
      <c r="T167" s="8" cm="1">
        <f t="array" ref="T167">_xlfn.SWITCH(K167,200,_xlfn.XLOOKUP(J167,Other!$C$18:$N$18,Other!$C$20:$N$20) + _xlfn.XLOOKUP(B167&amp;"|"&amp;E167,
        Calculate_cap_emi_sens!$L$14:$L$21&amp;"|"&amp;Calculate_cap_emi_sens!$I$14:$I$21,
        Calculate_cap_emi_sens!$BK$14:$BK$21, "Not found", 0), LOOKUP(K167,Other!$C$24:$D$24,Other!$C$26:$D$26) + _xlfn.XLOOKUP(J167,Other!$C$18:$N$18,Other!$C$20:$N$20) + _xlfn.XLOOKUP(B167&amp;"|"&amp;E167,
        Calculate_cap_emi_sens!$L$14:$L$21&amp;"|"&amp;Calculate_cap_emi_sens!$I$14:$I$21,
        Calculate_cap_emi_sens!$BK$14:$BK$21, "Not found", 0))</f>
        <v>2299.521617647059</v>
      </c>
      <c r="U167" s="8" cm="1">
        <f t="array" ref="U167">_xlfn.SWITCH(K167,200,_xlfn.XLOOKUP(J167,EOL_R!$C$18:$N$18,EOL_R!$C$20:$N$20) + _xlfn.XLOOKUP(B167&amp;"|"&amp;E167,
        Calculate_cap_emi_sens!$L$14:$L$21&amp;"|"&amp;Calculate_cap_emi_sens!$I$14:$I$21,
        Calculate_cap_emi_sens!$BD$14:$BD$21, "Not found", 0), LOOKUP(K167,EOL_R!$C$24:$D$24,EOL_R!$C$26:$D$26) + _xlfn.XLOOKUP(J167,EOL_R!$C$18:$N$18,EOL_R!$C$20:$N$20) + _xlfn.XLOOKUP(B167&amp;"|"&amp;E167,
        Calculate_cap_emi_sens!$L$14:$L$21&amp;"|"&amp;Calculate_cap_emi_sens!$I$14:$I$21,
        Calculate_cap_emi_sens!$BD$14:$BD$21, "Not found", 0))</f>
        <v>589.34215008536808</v>
      </c>
      <c r="V167" s="8" cm="1">
        <f t="array" ref="V167">_xlfn.SWITCH(K167,200,_xlfn.XLOOKUP(J167,Other_R!$C$18:$N$18,Other_R!$C$20:$N$20) + _xlfn.XLOOKUP(B167&amp;"|"&amp;E167,
        Calculate_cap_emi_sens!$L$14:$L$21&amp;"|"&amp;Calculate_cap_emi_sens!$I$14:$I$21,
        Calculate_cap_emi_sens!$BK$14:$BK$21, "Not found", 0), LOOKUP(K167,Other_R!$C$24:$D$24,Other_R!$C$26:$D$26) + _xlfn.XLOOKUP(J167,Other_R!$C$18:$N$18,Other_R!$C$20:$N$20) + _xlfn.XLOOKUP(B167&amp;"|"&amp;E167,
        Calculate_cap_emi_sens!$L$14:$L$21&amp;"|"&amp;Calculate_cap_emi_sens!$I$14:$I$21,
        Calculate_cap_emi_sens!$BK$14:$BK$21, "Not found", 0))</f>
        <v>1932.949411637238</v>
      </c>
    </row>
    <row r="168" spans="1:22" x14ac:dyDescent="0.25">
      <c r="A168" s="5"/>
      <c r="B168" s="5" t="str">
        <f t="shared" si="21"/>
        <v>Mod-H1</v>
      </c>
      <c r="C168" s="5" t="s">
        <v>38</v>
      </c>
      <c r="D168" s="5" t="str">
        <f t="shared" si="20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Calculate_cap_emi_sens!$L$14:$L$21&amp;"|"&amp;Calculate_cap_emi_sens!$I$14:$I$21,
        Calculate_cap_emi_sens!$AI$14:$AI$21, "Not found", 0), LOOKUP(K168,Manufacture!$C$24:$D$24,Manufacture!$C$26:$D$26) + _xlfn.XLOOKUP(J168,Manufacture!$C$18:$N$18,Manufacture!$C$20:$N$20) + _xlfn.XLOOKUP(B168&amp;"|"&amp;E168,
        Calculate_cap_emi_sens!$L$14:$L$21&amp;"|"&amp;Calculate_cap_emi_sens!$I$14:$I$21,
        Calculate_cap_emi_sens!$AI$14:$AI$21, "Not found", 0))</f>
        <v>3878.6406444827503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639.5454545454545</v>
      </c>
      <c r="O168" s="5" cm="1">
        <f t="array" ref="O168">_xlfn.XLOOKUP(B168&amp;"|"&amp;E168,
        Calculate_cap_emi_sens!$L$14:$L$21&amp;"|"&amp;Calculate_cap_emi_sens!$I$14:$I$21,
        Calculate_cap_emi_sens!$AI$14:$AI$21, "Not found", 0)</f>
        <v>1758.5235428784722</v>
      </c>
      <c r="P168" s="8">
        <f t="shared" si="23"/>
        <v>3878.6406444827503</v>
      </c>
      <c r="Q168" s="8" cm="1">
        <f t="array" ref="Q168">_xlfn.SWITCH(K168,200,_xlfn.XLOOKUP(J168,Distribution!$C$18:$N$18,Distribution!$C$20:$N$20) + _xlfn.XLOOKUP(B168&amp;"|"&amp;E168,
        Calculate_cap_emi_sens!$L$14:$L$21&amp;"|"&amp;Calculate_cap_emi_sens!$I$14:$I$21,
        Calculate_cap_emi_sens!$AP$14:$AP$21, "Not found", 0), LOOKUP(K168,Distribution!$C$24:$D$24,Distribution!$C$26:$D$26) + _xlfn.XLOOKUP(J168,Distribution!$C$18:$N$18,Distribution!$C$20:$N$20) + _xlfn.XLOOKUP(B168&amp;"|"&amp;E168,
        Calculate_cap_emi_sens!$L$14:$L$21&amp;"|"&amp;Calculate_cap_emi_sens!$I$14:$I$21,
        Calculate_cap_emi_sens!$AP$14:$AP$21, "Not found", 0))</f>
        <v>135.33127583622593</v>
      </c>
      <c r="R168" s="8" cm="1">
        <f t="array" ref="R168">_xlfn.SWITCH(K168,200,_xlfn.XLOOKUP(J168,Installation!$C$18:$N$18,Installation!$C$20:$N$20) + _xlfn.XLOOKUP(B168&amp;"|"&amp;E168,
        Calculate_cap_emi_sens!$L$14:$L$21&amp;"|"&amp;Calculate_cap_emi_sens!$I$14:$I$21,
        Calculate_cap_emi_sens!$AW$14:$AW$21, "Not found", 0), LOOKUP(K168,Installation!$C$24:$D$24,Installation!$C$26:$D$26) + _xlfn.XLOOKUP(J168,Installation!$C$18:$N$18,Installation!$C$20:$N$20) + _xlfn.XLOOKUP(B168&amp;"|"&amp;E168,
        Calculate_cap_emi_sens!$L$14:$L$21&amp;"|"&amp;Calculate_cap_emi_sens!$I$14:$I$21,
        Calculate_cap_emi_sens!$AW$14:$AW$21, "Not found", 0))</f>
        <v>111.74931016042781</v>
      </c>
      <c r="S168" s="8" cm="1">
        <f t="array" ref="S168">_xlfn.SWITCH(K168,200,_xlfn.XLOOKUP(J168,EOL!$C$18:$N$18,EOL!$C$20:$N$20) + _xlfn.XLOOKUP(B168&amp;"|"&amp;E168,
        Calculate_cap_emi_sens!$L$14:$L$21&amp;"|"&amp;Calculate_cap_emi_sens!$I$14:$I$21,
        Calculate_cap_emi_sens!$BD$14:$BD$21, "Not found", 0), LOOKUP(K168,EOL!$C$24:$D$24,EOL!$C$26:$D$26) + _xlfn.XLOOKUP(J168,EOL!$C$18:$N$18,EOL!$C$20:$N$20) + _xlfn.XLOOKUP(B168&amp;"|"&amp;E168,
        Calculate_cap_emi_sens!$L$14:$L$21&amp;"|"&amp;Calculate_cap_emi_sens!$I$14:$I$21,
        Calculate_cap_emi_sens!$BD$14:$BD$21, "Not found", 0))</f>
        <v>712.40720053475934</v>
      </c>
      <c r="T168" s="8" cm="1">
        <f t="array" ref="T168">_xlfn.SWITCH(K168,200,_xlfn.XLOOKUP(J168,Other!$C$18:$N$18,Other!$C$20:$N$20) + _xlfn.XLOOKUP(B168&amp;"|"&amp;E168,
        Calculate_cap_emi_sens!$L$14:$L$21&amp;"|"&amp;Calculate_cap_emi_sens!$I$14:$I$21,
        Calculate_cap_emi_sens!$BK$14:$BK$21, "Not found", 0), LOOKUP(K168,Other!$C$24:$D$24,Other!$C$26:$D$26) + _xlfn.XLOOKUP(J168,Other!$C$18:$N$18,Other!$C$20:$N$20) + _xlfn.XLOOKUP(B168&amp;"|"&amp;E168,
        Calculate_cap_emi_sens!$L$14:$L$21&amp;"|"&amp;Calculate_cap_emi_sens!$I$14:$I$21,
        Calculate_cap_emi_sens!$BK$14:$BK$21, "Not found", 0))</f>
        <v>2334.0431470588237</v>
      </c>
      <c r="U168" s="8" cm="1">
        <f t="array" ref="U168">_xlfn.SWITCH(K168,200,_xlfn.XLOOKUP(J168,EOL_R!$C$18:$N$18,EOL_R!$C$20:$N$20) + _xlfn.XLOOKUP(B168&amp;"|"&amp;E168,
        Calculate_cap_emi_sens!$L$14:$L$21&amp;"|"&amp;Calculate_cap_emi_sens!$I$14:$I$21,
        Calculate_cap_emi_sens!$BD$14:$BD$21, "Not found", 0), LOOKUP(K168,EOL_R!$C$24:$D$24,EOL_R!$C$26:$D$26) + _xlfn.XLOOKUP(J168,EOL_R!$C$18:$N$18,EOL_R!$C$20:$N$20) + _xlfn.XLOOKUP(B168&amp;"|"&amp;E168,
        Calculate_cap_emi_sens!$L$14:$L$21&amp;"|"&amp;Calculate_cap_emi_sens!$I$14:$I$21,
        Calculate_cap_emi_sens!$BD$14:$BD$21, "Not found", 0))</f>
        <v>591.24003788123935</v>
      </c>
      <c r="V168" s="8" cm="1">
        <f t="array" ref="V168">_xlfn.SWITCH(K168,200,_xlfn.XLOOKUP(J168,Other_R!$C$18:$N$18,Other_R!$C$20:$N$20) + _xlfn.XLOOKUP(B168&amp;"|"&amp;E168,
        Calculate_cap_emi_sens!$L$14:$L$21&amp;"|"&amp;Calculate_cap_emi_sens!$I$14:$I$21,
        Calculate_cap_emi_sens!$BK$14:$BK$21, "Not found", 0), LOOKUP(K168,Other_R!$C$24:$D$24,Other_R!$C$26:$D$26) + _xlfn.XLOOKUP(J168,Other_R!$C$18:$N$18,Other_R!$C$20:$N$20) + _xlfn.XLOOKUP(B168&amp;"|"&amp;E168,
        Calculate_cap_emi_sens!$L$14:$L$21&amp;"|"&amp;Calculate_cap_emi_sens!$I$14:$I$21,
        Calculate_cap_emi_sens!$BK$14:$BK$21, "Not found", 0))</f>
        <v>1923.9003554239544</v>
      </c>
    </row>
    <row r="169" spans="1:22" x14ac:dyDescent="0.25">
      <c r="A169" s="5"/>
      <c r="B169" s="5" t="str">
        <f t="shared" si="21"/>
        <v>Mod-H1</v>
      </c>
      <c r="C169" s="5" t="s">
        <v>38</v>
      </c>
      <c r="D169" s="5" t="str">
        <f t="shared" si="20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Calculate_cap_emi_sens!$L$14:$L$21&amp;"|"&amp;Calculate_cap_emi_sens!$I$14:$I$21,
        Calculate_cap_emi_sens!$AI$14:$AI$21, "Not found", 0), LOOKUP(K169,Manufacture!$C$24:$D$24,Manufacture!$C$26:$D$26) + _xlfn.XLOOKUP(J169,Manufacture!$C$18:$N$18,Manufacture!$C$20:$N$20) + _xlfn.XLOOKUP(B169&amp;"|"&amp;E169,
        Calculate_cap_emi_sens!$L$14:$L$21&amp;"|"&amp;Calculate_cap_emi_sens!$I$14:$I$21,
        Calculate_cap_emi_sens!$AI$14:$AI$21, "Not found", 0))</f>
        <v>4099.8558797768674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639.5454545454545</v>
      </c>
      <c r="O169" s="5" cm="1">
        <f t="array" ref="O169">_xlfn.XLOOKUP(B169&amp;"|"&amp;E169,
        Calculate_cap_emi_sens!$L$14:$L$21&amp;"|"&amp;Calculate_cap_emi_sens!$I$14:$I$21,
        Calculate_cap_emi_sens!$AI$14:$AI$21, "Not found", 0)</f>
        <v>1758.5235428784722</v>
      </c>
      <c r="P169" s="8">
        <f t="shared" si="23"/>
        <v>4099.8558797768674</v>
      </c>
      <c r="Q169" s="8" cm="1">
        <f t="array" ref="Q169">_xlfn.SWITCH(K169,200,_xlfn.XLOOKUP(J169,Distribution!$C$18:$N$18,Distribution!$C$20:$N$20) + _xlfn.XLOOKUP(B169&amp;"|"&amp;E169,
        Calculate_cap_emi_sens!$L$14:$L$21&amp;"|"&amp;Calculate_cap_emi_sens!$I$14:$I$21,
        Calculate_cap_emi_sens!$AP$14:$AP$21, "Not found", 0), LOOKUP(K169,Distribution!$C$24:$D$24,Distribution!$C$26:$D$26) + _xlfn.XLOOKUP(J169,Distribution!$C$18:$N$18,Distribution!$C$20:$N$20) + _xlfn.XLOOKUP(B169&amp;"|"&amp;E169,
        Calculate_cap_emi_sens!$L$14:$L$21&amp;"|"&amp;Calculate_cap_emi_sens!$I$14:$I$21,
        Calculate_cap_emi_sens!$AP$14:$AP$21, "Not found", 0))</f>
        <v>139.96390857893184</v>
      </c>
      <c r="R169" s="8" cm="1">
        <f t="array" ref="R169">_xlfn.SWITCH(K169,200,_xlfn.XLOOKUP(J169,Installation!$C$18:$N$18,Installation!$C$20:$N$20) + _xlfn.XLOOKUP(B169&amp;"|"&amp;E169,
        Calculate_cap_emi_sens!$L$14:$L$21&amp;"|"&amp;Calculate_cap_emi_sens!$I$14:$I$21,
        Calculate_cap_emi_sens!$AW$14:$AW$21, "Not found", 0), LOOKUP(K169,Installation!$C$24:$D$24,Installation!$C$26:$D$26) + _xlfn.XLOOKUP(J169,Installation!$C$18:$N$18,Installation!$C$20:$N$20) + _xlfn.XLOOKUP(B169&amp;"|"&amp;E169,
        Calculate_cap_emi_sens!$L$14:$L$21&amp;"|"&amp;Calculate_cap_emi_sens!$I$14:$I$21,
        Calculate_cap_emi_sens!$AW$14:$AW$21, "Not found", 0))</f>
        <v>151.14283957219251</v>
      </c>
      <c r="S169" s="8" cm="1">
        <f t="array" ref="S169">_xlfn.SWITCH(K169,200,_xlfn.XLOOKUP(J169,EOL!$C$18:$N$18,EOL!$C$20:$N$20) + _xlfn.XLOOKUP(B169&amp;"|"&amp;E169,
        Calculate_cap_emi_sens!$L$14:$L$21&amp;"|"&amp;Calculate_cap_emi_sens!$I$14:$I$21,
        Calculate_cap_emi_sens!$BD$14:$BD$21, "Not found", 0), LOOKUP(K169,EOL!$C$24:$D$24,EOL!$C$26:$D$26) + _xlfn.XLOOKUP(J169,EOL!$C$18:$N$18,EOL!$C$20:$N$20) + _xlfn.XLOOKUP(B169&amp;"|"&amp;E169,
        Calculate_cap_emi_sens!$L$14:$L$21&amp;"|"&amp;Calculate_cap_emi_sens!$I$14:$I$21,
        Calculate_cap_emi_sens!$BD$14:$BD$21, "Not found", 0))</f>
        <v>757.07790641711233</v>
      </c>
      <c r="T169" s="8" cm="1">
        <f t="array" ref="T169">_xlfn.SWITCH(K169,200,_xlfn.XLOOKUP(J169,Other!$C$18:$N$18,Other!$C$20:$N$20) + _xlfn.XLOOKUP(B169&amp;"|"&amp;E169,
        Calculate_cap_emi_sens!$L$14:$L$21&amp;"|"&amp;Calculate_cap_emi_sens!$I$14:$I$21,
        Calculate_cap_emi_sens!$BK$14:$BK$21, "Not found", 0), LOOKUP(K169,Other!$C$24:$D$24,Other!$C$26:$D$26) + _xlfn.XLOOKUP(J169,Other!$C$18:$N$18,Other!$C$20:$N$20) + _xlfn.XLOOKUP(B169&amp;"|"&amp;E169,
        Calculate_cap_emi_sens!$L$14:$L$21&amp;"|"&amp;Calculate_cap_emi_sens!$I$14:$I$21,
        Calculate_cap_emi_sens!$BK$14:$BK$21, "Not found", 0))</f>
        <v>2437.6077352941174</v>
      </c>
      <c r="U169" s="8" cm="1">
        <f t="array" ref="U169">_xlfn.SWITCH(K169,200,_xlfn.XLOOKUP(J169,EOL_R!$C$18:$N$18,EOL_R!$C$20:$N$20) + _xlfn.XLOOKUP(B169&amp;"|"&amp;E169,
        Calculate_cap_emi_sens!$L$14:$L$21&amp;"|"&amp;Calculate_cap_emi_sens!$I$14:$I$21,
        Calculate_cap_emi_sens!$BD$14:$BD$21, "Not found", 0), LOOKUP(K169,EOL_R!$C$24:$D$24,EOL_R!$C$26:$D$26) + _xlfn.XLOOKUP(J169,EOL_R!$C$18:$N$18,EOL_R!$C$20:$N$20) + _xlfn.XLOOKUP(B169&amp;"|"&amp;E169,
        Calculate_cap_emi_sens!$L$14:$L$21&amp;"|"&amp;Calculate_cap_emi_sens!$I$14:$I$21,
        Calculate_cap_emi_sens!$BD$14:$BD$21, "Not found", 0))</f>
        <v>607.01704805591089</v>
      </c>
      <c r="V169" s="8" cm="1">
        <f t="array" ref="V169">_xlfn.SWITCH(K169,200,_xlfn.XLOOKUP(J169,Other_R!$C$18:$N$18,Other_R!$C$20:$N$20) + _xlfn.XLOOKUP(B169&amp;"|"&amp;E169,
        Calculate_cap_emi_sens!$L$14:$L$21&amp;"|"&amp;Calculate_cap_emi_sens!$I$14:$I$21,
        Calculate_cap_emi_sens!$BK$14:$BK$21, "Not found", 0), LOOKUP(K169,Other_R!$C$24:$D$24,Other_R!$C$26:$D$26) + _xlfn.XLOOKUP(J169,Other_R!$C$18:$N$18,Other_R!$C$20:$N$20) + _xlfn.XLOOKUP(B169&amp;"|"&amp;E169,
        Calculate_cap_emi_sens!$L$14:$L$21&amp;"|"&amp;Calculate_cap_emi_sens!$I$14:$I$21,
        Calculate_cap_emi_sens!$BK$14:$BK$21, "Not found", 0))</f>
        <v>1929.6617042445912</v>
      </c>
    </row>
    <row r="170" spans="1:22" x14ac:dyDescent="0.25">
      <c r="A170" s="5"/>
      <c r="B170" s="5" t="str">
        <f t="shared" si="21"/>
        <v>Mod-H1</v>
      </c>
      <c r="C170" s="5" t="s">
        <v>38</v>
      </c>
      <c r="D170" s="5" t="str">
        <f t="shared" si="20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Calculate_cap_emi_sens!$L$14:$L$21&amp;"|"&amp;Calculate_cap_emi_sens!$I$14:$I$21,
        Calculate_cap_emi_sens!$AI$14:$AI$21, "Not found", 0), LOOKUP(K170,Manufacture!$C$24:$D$24,Manufacture!$C$26:$D$26) + _xlfn.XLOOKUP(J170,Manufacture!$C$18:$N$18,Manufacture!$C$20:$N$20) + _xlfn.XLOOKUP(B170&amp;"|"&amp;E170,
        Calculate_cap_emi_sens!$L$14:$L$21&amp;"|"&amp;Calculate_cap_emi_sens!$I$14:$I$21,
        Calculate_cap_emi_sens!$AI$14:$AI$21, "Not found", 0))</f>
        <v>4321.0711150709849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639.5454545454545</v>
      </c>
      <c r="O170" s="5" cm="1">
        <f t="array" ref="O170">_xlfn.XLOOKUP(B170&amp;"|"&amp;E170,
        Calculate_cap_emi_sens!$L$14:$L$21&amp;"|"&amp;Calculate_cap_emi_sens!$I$14:$I$21,
        Calculate_cap_emi_sens!$AI$14:$AI$21, "Not found", 0)</f>
        <v>1758.5235428784722</v>
      </c>
      <c r="P170" s="8">
        <f t="shared" si="23"/>
        <v>4321.0711150709849</v>
      </c>
      <c r="Q170" s="8" cm="1">
        <f t="array" ref="Q170">_xlfn.SWITCH(K170,200,_xlfn.XLOOKUP(J170,Distribution!$C$18:$N$18,Distribution!$C$20:$N$20) + _xlfn.XLOOKUP(B170&amp;"|"&amp;E170,
        Calculate_cap_emi_sens!$L$14:$L$21&amp;"|"&amp;Calculate_cap_emi_sens!$I$14:$I$21,
        Calculate_cap_emi_sens!$AP$14:$AP$21, "Not found", 0), LOOKUP(K170,Distribution!$C$24:$D$24,Distribution!$C$26:$D$26) + _xlfn.XLOOKUP(J170,Distribution!$C$18:$N$18,Distribution!$C$20:$N$20) + _xlfn.XLOOKUP(B170&amp;"|"&amp;E170,
        Calculate_cap_emi_sens!$L$14:$L$21&amp;"|"&amp;Calculate_cap_emi_sens!$I$14:$I$21,
        Calculate_cap_emi_sens!$AP$14:$AP$21, "Not found", 0))</f>
        <v>144.59654132163772</v>
      </c>
      <c r="R170" s="8" cm="1">
        <f t="array" ref="R170">_xlfn.SWITCH(K170,200,_xlfn.XLOOKUP(J170,Installation!$C$18:$N$18,Installation!$C$20:$N$20) + _xlfn.XLOOKUP(B170&amp;"|"&amp;E170,
        Calculate_cap_emi_sens!$L$14:$L$21&amp;"|"&amp;Calculate_cap_emi_sens!$I$14:$I$21,
        Calculate_cap_emi_sens!$AW$14:$AW$21, "Not found", 0), LOOKUP(K170,Installation!$C$24:$D$24,Installation!$C$26:$D$26) + _xlfn.XLOOKUP(J170,Installation!$C$18:$N$18,Installation!$C$20:$N$20) + _xlfn.XLOOKUP(B170&amp;"|"&amp;E170,
        Calculate_cap_emi_sens!$L$14:$L$21&amp;"|"&amp;Calculate_cap_emi_sens!$I$14:$I$21,
        Calculate_cap_emi_sens!$AW$14:$AW$21, "Not found", 0))</f>
        <v>190.53636898395726</v>
      </c>
      <c r="S170" s="8" cm="1">
        <f t="array" ref="S170">_xlfn.SWITCH(K170,200,_xlfn.XLOOKUP(J170,EOL!$C$18:$N$18,EOL!$C$20:$N$20) + _xlfn.XLOOKUP(B170&amp;"|"&amp;E170,
        Calculate_cap_emi_sens!$L$14:$L$21&amp;"|"&amp;Calculate_cap_emi_sens!$I$14:$I$21,
        Calculate_cap_emi_sens!$BD$14:$BD$21, "Not found", 0), LOOKUP(K170,EOL!$C$24:$D$24,EOL!$C$26:$D$26) + _xlfn.XLOOKUP(J170,EOL!$C$18:$N$18,EOL!$C$20:$N$20) + _xlfn.XLOOKUP(B170&amp;"|"&amp;E170,
        Calculate_cap_emi_sens!$L$14:$L$21&amp;"|"&amp;Calculate_cap_emi_sens!$I$14:$I$21,
        Calculate_cap_emi_sens!$BD$14:$BD$21, "Not found", 0))</f>
        <v>801.74861229946521</v>
      </c>
      <c r="T170" s="8" cm="1">
        <f t="array" ref="T170">_xlfn.SWITCH(K170,200,_xlfn.XLOOKUP(J170,Other!$C$18:$N$18,Other!$C$20:$N$20) + _xlfn.XLOOKUP(B170&amp;"|"&amp;E170,
        Calculate_cap_emi_sens!$L$14:$L$21&amp;"|"&amp;Calculate_cap_emi_sens!$I$14:$I$21,
        Calculate_cap_emi_sens!$BK$14:$BK$21, "Not found", 0), LOOKUP(K170,Other!$C$24:$D$24,Other!$C$26:$D$26) + _xlfn.XLOOKUP(J170,Other!$C$18:$N$18,Other!$C$20:$N$20) + _xlfn.XLOOKUP(B170&amp;"|"&amp;E170,
        Calculate_cap_emi_sens!$L$14:$L$21&amp;"|"&amp;Calculate_cap_emi_sens!$I$14:$I$21,
        Calculate_cap_emi_sens!$BK$14:$BK$21, "Not found", 0))</f>
        <v>2541.1723235294116</v>
      </c>
      <c r="U170" s="8" cm="1">
        <f t="array" ref="U170">_xlfn.SWITCH(K170,200,_xlfn.XLOOKUP(J170,EOL_R!$C$18:$N$18,EOL_R!$C$20:$N$20) + _xlfn.XLOOKUP(B170&amp;"|"&amp;E170,
        Calculate_cap_emi_sens!$L$14:$L$21&amp;"|"&amp;Calculate_cap_emi_sens!$I$14:$I$21,
        Calculate_cap_emi_sens!$BD$14:$BD$21, "Not found", 0), LOOKUP(K170,EOL_R!$C$24:$D$24,EOL_R!$C$26:$D$26) + _xlfn.XLOOKUP(J170,EOL_R!$C$18:$N$18,EOL_R!$C$20:$N$20) + _xlfn.XLOOKUP(B170&amp;"|"&amp;E170,
        Calculate_cap_emi_sens!$L$14:$L$21&amp;"|"&amp;Calculate_cap_emi_sens!$I$14:$I$21,
        Calculate_cap_emi_sens!$BD$14:$BD$21, "Not found", 0))</f>
        <v>631.18735058479069</v>
      </c>
      <c r="V170" s="8" cm="1">
        <f t="array" ref="V170">_xlfn.SWITCH(K170,200,_xlfn.XLOOKUP(J170,Other_R!$C$18:$N$18,Other_R!$C$20:$N$20) + _xlfn.XLOOKUP(B170&amp;"|"&amp;E170,
        Calculate_cap_emi_sens!$L$14:$L$21&amp;"|"&amp;Calculate_cap_emi_sens!$I$14:$I$21,
        Calculate_cap_emi_sens!$BK$14:$BK$21, "Not found", 0), LOOKUP(K170,Other_R!$C$24:$D$24,Other_R!$C$26:$D$26) + _xlfn.XLOOKUP(J170,Other_R!$C$18:$N$18,Other_R!$C$20:$N$20) + _xlfn.XLOOKUP(B170&amp;"|"&amp;E170,
        Calculate_cap_emi_sens!$L$14:$L$21&amp;"|"&amp;Calculate_cap_emi_sens!$I$14:$I$21,
        Calculate_cap_emi_sens!$BK$14:$BK$21, "Not found", 0))</f>
        <v>1963.8337897844365</v>
      </c>
    </row>
    <row r="171" spans="1:22" x14ac:dyDescent="0.25">
      <c r="A171" s="5"/>
      <c r="B171" s="5" t="str">
        <f t="shared" si="21"/>
        <v>Mod-H1</v>
      </c>
      <c r="C171" s="5" t="s">
        <v>38</v>
      </c>
      <c r="D171" s="5" t="str">
        <f t="shared" si="20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Calculate_cap_emi_sens!$L$14:$L$21&amp;"|"&amp;Calculate_cap_emi_sens!$I$14:$I$21,
        Calculate_cap_emi_sens!$AI$14:$AI$21, "Not found", 0), LOOKUP(K171,Manufacture!$C$24:$D$24,Manufacture!$C$26:$D$26) + _xlfn.XLOOKUP(J171,Manufacture!$C$18:$N$18,Manufacture!$C$20:$N$20) + _xlfn.XLOOKUP(B171&amp;"|"&amp;E171,
        Calculate_cap_emi_sens!$L$14:$L$21&amp;"|"&amp;Calculate_cap_emi_sens!$I$14:$I$21,
        Calculate_cap_emi_sens!$AI$14:$AI$21, "Not found", 0))</f>
        <v>4468.5479386003972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639.5454545454545</v>
      </c>
      <c r="O171" s="5" cm="1">
        <f t="array" ref="O171">_xlfn.XLOOKUP(B171&amp;"|"&amp;E171,
        Calculate_cap_emi_sens!$L$14:$L$21&amp;"|"&amp;Calculate_cap_emi_sens!$I$14:$I$21,
        Calculate_cap_emi_sens!$AI$14:$AI$21, "Not found", 0)</f>
        <v>1758.5235428784722</v>
      </c>
      <c r="P171" s="8">
        <f t="shared" si="23"/>
        <v>4468.5479386003972</v>
      </c>
      <c r="Q171" s="8" cm="1">
        <f t="array" ref="Q171">_xlfn.SWITCH(K171,200,_xlfn.XLOOKUP(J171,Distribution!$C$18:$N$18,Distribution!$C$20:$N$20) + _xlfn.XLOOKUP(B171&amp;"|"&amp;E171,
        Calculate_cap_emi_sens!$L$14:$L$21&amp;"|"&amp;Calculate_cap_emi_sens!$I$14:$I$21,
        Calculate_cap_emi_sens!$AP$14:$AP$21, "Not found", 0), LOOKUP(K171,Distribution!$C$24:$D$24,Distribution!$C$26:$D$26) + _xlfn.XLOOKUP(J171,Distribution!$C$18:$N$18,Distribution!$C$20:$N$20) + _xlfn.XLOOKUP(B171&amp;"|"&amp;E171,
        Calculate_cap_emi_sens!$L$14:$L$21&amp;"|"&amp;Calculate_cap_emi_sens!$I$14:$I$21,
        Calculate_cap_emi_sens!$AP$14:$AP$21, "Not found", 0))</f>
        <v>147.68496315010827</v>
      </c>
      <c r="R171" s="8" cm="1">
        <f t="array" ref="R171">_xlfn.SWITCH(K171,200,_xlfn.XLOOKUP(J171,Installation!$C$18:$N$18,Installation!$C$20:$N$20) + _xlfn.XLOOKUP(B171&amp;"|"&amp;E171,
        Calculate_cap_emi_sens!$L$14:$L$21&amp;"|"&amp;Calculate_cap_emi_sens!$I$14:$I$21,
        Calculate_cap_emi_sens!$AW$14:$AW$21, "Not found", 0), LOOKUP(K171,Installation!$C$24:$D$24,Installation!$C$26:$D$26) + _xlfn.XLOOKUP(J171,Installation!$C$18:$N$18,Installation!$C$20:$N$20) + _xlfn.XLOOKUP(B171&amp;"|"&amp;E171,
        Calculate_cap_emi_sens!$L$14:$L$21&amp;"|"&amp;Calculate_cap_emi_sens!$I$14:$I$21,
        Calculate_cap_emi_sens!$AW$14:$AW$21, "Not found", 0))</f>
        <v>216.79872192513375</v>
      </c>
      <c r="S171" s="8" cm="1">
        <f t="array" ref="S171">_xlfn.SWITCH(K171,200,_xlfn.XLOOKUP(J171,EOL!$C$18:$N$18,EOL!$C$20:$N$20) + _xlfn.XLOOKUP(B171&amp;"|"&amp;E171,
        Calculate_cap_emi_sens!$L$14:$L$21&amp;"|"&amp;Calculate_cap_emi_sens!$I$14:$I$21,
        Calculate_cap_emi_sens!$BD$14:$BD$21, "Not found", 0), LOOKUP(K171,EOL!$C$24:$D$24,EOL!$C$26:$D$26) + _xlfn.XLOOKUP(J171,EOL!$C$18:$N$18,EOL!$C$20:$N$20) + _xlfn.XLOOKUP(B171&amp;"|"&amp;E171,
        Calculate_cap_emi_sens!$L$14:$L$21&amp;"|"&amp;Calculate_cap_emi_sens!$I$14:$I$21,
        Calculate_cap_emi_sens!$BD$14:$BD$21, "Not found", 0))</f>
        <v>831.5290828877005</v>
      </c>
      <c r="T171" s="8" cm="1">
        <f t="array" ref="T171">_xlfn.SWITCH(K171,200,_xlfn.XLOOKUP(J171,Other!$C$18:$N$18,Other!$C$20:$N$20) + _xlfn.XLOOKUP(B171&amp;"|"&amp;E171,
        Calculate_cap_emi_sens!$L$14:$L$21&amp;"|"&amp;Calculate_cap_emi_sens!$I$14:$I$21,
        Calculate_cap_emi_sens!$BK$14:$BK$21, "Not found", 0), LOOKUP(K171,Other!$C$24:$D$24,Other!$C$26:$D$26) + _xlfn.XLOOKUP(J171,Other!$C$18:$N$18,Other!$C$20:$N$20) + _xlfn.XLOOKUP(B171&amp;"|"&amp;E171,
        Calculate_cap_emi_sens!$L$14:$L$21&amp;"|"&amp;Calculate_cap_emi_sens!$I$14:$I$21,
        Calculate_cap_emi_sens!$BK$14:$BK$21, "Not found", 0))</f>
        <v>2610.2153823529416</v>
      </c>
      <c r="U171" s="8" cm="1">
        <f t="array" ref="U171">_xlfn.SWITCH(K171,200,_xlfn.XLOOKUP(J171,EOL_R!$C$18:$N$18,EOL_R!$C$20:$N$20) + _xlfn.XLOOKUP(B171&amp;"|"&amp;E171,
        Calculate_cap_emi_sens!$L$14:$L$21&amp;"|"&amp;Calculate_cap_emi_sens!$I$14:$I$21,
        Calculate_cap_emi_sens!$BD$14:$BD$21, "Not found", 0), LOOKUP(K171,EOL_R!$C$24:$D$24,EOL_R!$C$26:$D$26) + _xlfn.XLOOKUP(J171,EOL_R!$C$18:$N$18,EOL_R!$C$20:$N$20) + _xlfn.XLOOKUP(B171&amp;"|"&amp;E171,
        Calculate_cap_emi_sens!$L$14:$L$21&amp;"|"&amp;Calculate_cap_emi_sens!$I$14:$I$21,
        Calculate_cap_emi_sens!$BD$14:$BD$21, "Not found", 0))</f>
        <v>649.9829478830834</v>
      </c>
      <c r="V171" s="8" cm="1">
        <f t="array" ref="V171">_xlfn.SWITCH(K171,200,_xlfn.XLOOKUP(J171,Other_R!$C$18:$N$18,Other_R!$C$20:$N$20) + _xlfn.XLOOKUP(B171&amp;"|"&amp;E171,
        Calculate_cap_emi_sens!$L$14:$L$21&amp;"|"&amp;Calculate_cap_emi_sens!$I$14:$I$21,
        Calculate_cap_emi_sens!$BK$14:$BK$21, "Not found", 0), LOOKUP(K171,Other_R!$C$24:$D$24,Other_R!$C$26:$D$26) + _xlfn.XLOOKUP(J171,Other_R!$C$18:$N$18,Other_R!$C$20:$N$20) + _xlfn.XLOOKUP(B171&amp;"|"&amp;E171,
        Calculate_cap_emi_sens!$L$14:$L$21&amp;"|"&amp;Calculate_cap_emi_sens!$I$14:$I$21,
        Calculate_cap_emi_sens!$BK$14:$BK$21, "Not found", 0))</f>
        <v>1995.6937826829553</v>
      </c>
    </row>
    <row r="172" spans="1:22" x14ac:dyDescent="0.25">
      <c r="A172" s="5"/>
      <c r="B172" s="5" t="str">
        <f t="shared" si="21"/>
        <v>Mass-H1</v>
      </c>
      <c r="C172" s="5" t="s">
        <v>37</v>
      </c>
      <c r="D172" s="5" t="str">
        <f t="shared" si="20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Calculate_cap_emi_sens!$L$14:$L$21&amp;"|"&amp;Calculate_cap_emi_sens!$I$14:$I$21,
        Calculate_cap_emi_sens!$AI$14:$AI$21, "Not found", 0), LOOKUP(K172,Manufacture!$C$24:$D$24,Manufacture!$C$26:$D$26) + _xlfn.XLOOKUP(J172,Manufacture!$C$18:$N$18,Manufacture!$C$20:$N$20) + _xlfn.XLOOKUP(B172&amp;"|"&amp;E172,
        Calculate_cap_emi_sens!$L$14:$L$21&amp;"|"&amp;Calculate_cap_emi_sens!$I$14:$I$21,
        Calculate_cap_emi_sens!$AI$14:$AI$21, "Not found", 0))</f>
        <v>3129.1155473432186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Calculate_cap_emi_sens!$L$14:$L$21&amp;"|"&amp;Calculate_cap_emi_sens!$I$14:$I$21,
        Calculate_cap_emi_sens!$AI$14:$AI$21, "Not found", 0)</f>
        <v>1427.3286649902775</v>
      </c>
      <c r="P172" s="8">
        <f t="shared" si="23"/>
        <v>3129.1155473432186</v>
      </c>
      <c r="Q172" s="8" cm="1">
        <f t="array" ref="Q172">_xlfn.SWITCH(K172,200,_xlfn.XLOOKUP(J172,Distribution!$C$18:$N$18,Distribution!$C$20:$N$20) + _xlfn.XLOOKUP(B172&amp;"|"&amp;E172,
        Calculate_cap_emi_sens!$L$14:$L$21&amp;"|"&amp;Calculate_cap_emi_sens!$I$14:$I$21,
        Calculate_cap_emi_sens!$AP$14:$AP$21, "Not found", 0), LOOKUP(K172,Distribution!$C$24:$D$24,Distribution!$C$26:$D$26) + _xlfn.XLOOKUP(J172,Distribution!$C$18:$N$18,Distribution!$C$20:$N$20) + _xlfn.XLOOKUP(B172&amp;"|"&amp;E172,
        Calculate_cap_emi_sens!$L$14:$L$21&amp;"|"&amp;Calculate_cap_emi_sens!$I$14:$I$21,
        Calculate_cap_emi_sens!$AP$14:$AP$21, "Not found", 0))</f>
        <v>117.06433360650001</v>
      </c>
      <c r="R172" s="8" cm="1">
        <f t="array" ref="R172">_xlfn.SWITCH(K172,200,_xlfn.XLOOKUP(J172,Installation!$C$18:$N$18,Installation!$C$20:$N$20) + _xlfn.XLOOKUP(B172&amp;"|"&amp;E172,
        Calculate_cap_emi_sens!$L$14:$L$21&amp;"|"&amp;Calculate_cap_emi_sens!$I$14:$I$21,
        Calculate_cap_emi_sens!$AW$14:$AW$21, "Not found", 0), LOOKUP(K172,Installation!$C$24:$D$24,Installation!$C$26:$D$26) + _xlfn.XLOOKUP(J172,Installation!$C$18:$N$18,Installation!$C$20:$N$20) + _xlfn.XLOOKUP(B172&amp;"|"&amp;E172,
        Calculate_cap_emi_sens!$L$14:$L$21&amp;"|"&amp;Calculate_cap_emi_sens!$I$14:$I$21,
        Calculate_cap_emi_sens!$AW$14:$AW$21, "Not found", 0))</f>
        <v>123.41329411764707</v>
      </c>
      <c r="S172" s="8" cm="1">
        <f t="array" ref="S172">_xlfn.SWITCH(K172,200,_xlfn.XLOOKUP(J172,EOL!$C$18:$N$18,EOL!$C$20:$N$20) + _xlfn.XLOOKUP(B172&amp;"|"&amp;E172,
        Calculate_cap_emi_sens!$L$14:$L$21&amp;"|"&amp;Calculate_cap_emi_sens!$I$14:$I$21,
        Calculate_cap_emi_sens!$BD$14:$BD$21, "Not found", 0), LOOKUP(K172,EOL!$C$24:$D$24,EOL!$C$26:$D$26) + _xlfn.XLOOKUP(J172,EOL!$C$18:$N$18,EOL!$C$20:$N$20) + _xlfn.XLOOKUP(B172&amp;"|"&amp;E172,
        Calculate_cap_emi_sens!$L$14:$L$21&amp;"|"&amp;Calculate_cap_emi_sens!$I$14:$I$21,
        Calculate_cap_emi_sens!$BD$14:$BD$21, "Not found", 0))</f>
        <v>455.08358823529414</v>
      </c>
      <c r="T172" s="8" cm="1">
        <f t="array" ref="T172">_xlfn.SWITCH(K172,200,_xlfn.XLOOKUP(J172,Other!$C$18:$N$18,Other!$C$20:$N$20) + _xlfn.XLOOKUP(B172&amp;"|"&amp;E172,
        Calculate_cap_emi_sens!$L$14:$L$21&amp;"|"&amp;Calculate_cap_emi_sens!$I$14:$I$21,
        Calculate_cap_emi_sens!$BK$14:$BK$21, "Not found", 0), LOOKUP(K172,Other!$C$24:$D$24,Other!$C$26:$D$26) + _xlfn.XLOOKUP(J172,Other!$C$18:$N$18,Other!$C$20:$N$20) + _xlfn.XLOOKUP(B172&amp;"|"&amp;E172,
        Calculate_cap_emi_sens!$L$14:$L$21&amp;"|"&amp;Calculate_cap_emi_sens!$I$14:$I$21,
        Calculate_cap_emi_sens!$BK$14:$BK$21, "Not found", 0))</f>
        <v>2231.5452352941174</v>
      </c>
      <c r="U172" s="8" cm="1">
        <f t="array" ref="U172">_xlfn.SWITCH(K172,200,_xlfn.XLOOKUP(J172,EOL_R!$C$18:$N$18,EOL_R!$C$20:$N$20) + _xlfn.XLOOKUP(B172&amp;"|"&amp;E172,
        Calculate_cap_emi_sens!$L$14:$L$21&amp;"|"&amp;Calculate_cap_emi_sens!$I$14:$I$21,
        Calculate_cap_emi_sens!$BD$14:$BD$21, "Not found", 0), LOOKUP(K172,EOL_R!$C$24:$D$24,EOL_R!$C$26:$D$26) + _xlfn.XLOOKUP(J172,EOL_R!$C$18:$N$18,EOL_R!$C$20:$N$20) + _xlfn.XLOOKUP(B172&amp;"|"&amp;E172,
        Calculate_cap_emi_sens!$L$14:$L$21&amp;"|"&amp;Calculate_cap_emi_sens!$I$14:$I$21,
        Calculate_cap_emi_sens!$BD$14:$BD$21, "Not found", 0))</f>
        <v>305.02272987409265</v>
      </c>
      <c r="V172" s="8" cm="1">
        <f t="array" ref="V172">_xlfn.SWITCH(K172,200,_xlfn.XLOOKUP(J172,Other_R!$C$18:$N$18,Other_R!$C$20:$N$20) + _xlfn.XLOOKUP(B172&amp;"|"&amp;E172,
        Calculate_cap_emi_sens!$L$14:$L$21&amp;"|"&amp;Calculate_cap_emi_sens!$I$14:$I$21,
        Calculate_cap_emi_sens!$BK$14:$BK$21, "Not found", 0), LOOKUP(K172,Other_R!$C$24:$D$24,Other_R!$C$26:$D$26) + _xlfn.XLOOKUP(J172,Other_R!$C$18:$N$18,Other_R!$C$20:$N$20) + _xlfn.XLOOKUP(B172&amp;"|"&amp;E172,
        Calculate_cap_emi_sens!$L$14:$L$21&amp;"|"&amp;Calculate_cap_emi_sens!$I$14:$I$21,
        Calculate_cap_emi_sens!$BK$14:$BK$21, "Not found", 0))</f>
        <v>1723.5992042445912</v>
      </c>
    </row>
    <row r="173" spans="1:22" x14ac:dyDescent="0.25">
      <c r="A173" s="5"/>
      <c r="B173" s="5" t="str">
        <f t="shared" si="21"/>
        <v>Mass-H1</v>
      </c>
      <c r="C173" s="5" t="s">
        <v>37</v>
      </c>
      <c r="D173" s="5" t="str">
        <f t="shared" si="20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Calculate_cap_emi_sens!$L$14:$L$21&amp;"|"&amp;Calculate_cap_emi_sens!$I$14:$I$21,
        Calculate_cap_emi_sens!$AI$14:$AI$21, "Not found", 0), LOOKUP(K173,Manufacture!$C$24:$D$24,Manufacture!$C$26:$D$26) + _xlfn.XLOOKUP(J173,Manufacture!$C$18:$N$18,Manufacture!$C$20:$N$20) + _xlfn.XLOOKUP(B173&amp;"|"&amp;E173,
        Calculate_cap_emi_sens!$L$14:$L$21&amp;"|"&amp;Calculate_cap_emi_sens!$I$14:$I$21,
        Calculate_cap_emi_sens!$AI$14:$AI$21, "Not found", 0))</f>
        <v>3350.3307826373361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Calculate_cap_emi_sens!$L$14:$L$21&amp;"|"&amp;Calculate_cap_emi_sens!$I$14:$I$21,
        Calculate_cap_emi_sens!$AI$14:$AI$21, "Not found", 0)</f>
        <v>1427.3286649902775</v>
      </c>
      <c r="P173" s="8">
        <f t="shared" si="23"/>
        <v>3350.3307826373361</v>
      </c>
      <c r="Q173" s="8" cm="1">
        <f t="array" ref="Q173">_xlfn.SWITCH(K173,200,_xlfn.XLOOKUP(J173,Distribution!$C$18:$N$18,Distribution!$C$20:$N$20) + _xlfn.XLOOKUP(B173&amp;"|"&amp;E173,
        Calculate_cap_emi_sens!$L$14:$L$21&amp;"|"&amp;Calculate_cap_emi_sens!$I$14:$I$21,
        Calculate_cap_emi_sens!$AP$14:$AP$21, "Not found", 0), LOOKUP(K173,Distribution!$C$24:$D$24,Distribution!$C$26:$D$26) + _xlfn.XLOOKUP(J173,Distribution!$C$18:$N$18,Distribution!$C$20:$N$20) + _xlfn.XLOOKUP(B173&amp;"|"&amp;E173,
        Calculate_cap_emi_sens!$L$14:$L$21&amp;"|"&amp;Calculate_cap_emi_sens!$I$14:$I$21,
        Calculate_cap_emi_sens!$AP$14:$AP$21, "Not found", 0))</f>
        <v>121.69696634920589</v>
      </c>
      <c r="R173" s="8" cm="1">
        <f t="array" ref="R173">_xlfn.SWITCH(K173,200,_xlfn.XLOOKUP(J173,Installation!$C$18:$N$18,Installation!$C$20:$N$20) + _xlfn.XLOOKUP(B173&amp;"|"&amp;E173,
        Calculate_cap_emi_sens!$L$14:$L$21&amp;"|"&amp;Calculate_cap_emi_sens!$I$14:$I$21,
        Calculate_cap_emi_sens!$AW$14:$AW$21, "Not found", 0), LOOKUP(K173,Installation!$C$24:$D$24,Installation!$C$26:$D$26) + _xlfn.XLOOKUP(J173,Installation!$C$18:$N$18,Installation!$C$20:$N$20) + _xlfn.XLOOKUP(B173&amp;"|"&amp;E173,
        Calculate_cap_emi_sens!$L$14:$L$21&amp;"|"&amp;Calculate_cap_emi_sens!$I$14:$I$21,
        Calculate_cap_emi_sens!$AW$14:$AW$21, "Not found", 0))</f>
        <v>162.80682352941179</v>
      </c>
      <c r="S173" s="8" cm="1">
        <f t="array" ref="S173">_xlfn.SWITCH(K173,200,_xlfn.XLOOKUP(J173,EOL!$C$18:$N$18,EOL!$C$20:$N$20) + _xlfn.XLOOKUP(B173&amp;"|"&amp;E173,
        Calculate_cap_emi_sens!$L$14:$L$21&amp;"|"&amp;Calculate_cap_emi_sens!$I$14:$I$21,
        Calculate_cap_emi_sens!$BD$14:$BD$21, "Not found", 0), LOOKUP(K173,EOL!$C$24:$D$24,EOL!$C$26:$D$26) + _xlfn.XLOOKUP(J173,EOL!$C$18:$N$18,EOL!$C$20:$N$20) + _xlfn.XLOOKUP(B173&amp;"|"&amp;E173,
        Calculate_cap_emi_sens!$L$14:$L$21&amp;"|"&amp;Calculate_cap_emi_sens!$I$14:$I$21,
        Calculate_cap_emi_sens!$BD$14:$BD$21, "Not found", 0))</f>
        <v>499.75429411764702</v>
      </c>
      <c r="T173" s="8" cm="1">
        <f t="array" ref="T173">_xlfn.SWITCH(K173,200,_xlfn.XLOOKUP(J173,Other!$C$18:$N$18,Other!$C$20:$N$20) + _xlfn.XLOOKUP(B173&amp;"|"&amp;E173,
        Calculate_cap_emi_sens!$L$14:$L$21&amp;"|"&amp;Calculate_cap_emi_sens!$I$14:$I$21,
        Calculate_cap_emi_sens!$BK$14:$BK$21, "Not found", 0), LOOKUP(K173,Other!$C$24:$D$24,Other!$C$26:$D$26) + _xlfn.XLOOKUP(J173,Other!$C$18:$N$18,Other!$C$20:$N$20) + _xlfn.XLOOKUP(B173&amp;"|"&amp;E173,
        Calculate_cap_emi_sens!$L$14:$L$21&amp;"|"&amp;Calculate_cap_emi_sens!$I$14:$I$21,
        Calculate_cap_emi_sens!$BK$14:$BK$21, "Not found", 0))</f>
        <v>2335.1098235294116</v>
      </c>
      <c r="U173" s="8" cm="1">
        <f t="array" ref="U173">_xlfn.SWITCH(K173,200,_xlfn.XLOOKUP(J173,EOL_R!$C$18:$N$18,EOL_R!$C$20:$N$20) + _xlfn.XLOOKUP(B173&amp;"|"&amp;E173,
        Calculate_cap_emi_sens!$L$14:$L$21&amp;"|"&amp;Calculate_cap_emi_sens!$I$14:$I$21,
        Calculate_cap_emi_sens!$BD$14:$BD$21, "Not found", 0), LOOKUP(K173,EOL_R!$C$24:$D$24,EOL_R!$C$26:$D$26) + _xlfn.XLOOKUP(J173,EOL_R!$C$18:$N$18,EOL_R!$C$20:$N$20) + _xlfn.XLOOKUP(B173&amp;"|"&amp;E173,
        Calculate_cap_emi_sens!$L$14:$L$21&amp;"|"&amp;Calculate_cap_emi_sens!$I$14:$I$21,
        Calculate_cap_emi_sens!$BD$14:$BD$21, "Not found", 0))</f>
        <v>329.19303240297245</v>
      </c>
      <c r="V173" s="8" cm="1">
        <f t="array" ref="V173">_xlfn.SWITCH(K173,200,_xlfn.XLOOKUP(J173,Other_R!$C$18:$N$18,Other_R!$C$20:$N$20) + _xlfn.XLOOKUP(B173&amp;"|"&amp;E173,
        Calculate_cap_emi_sens!$L$14:$L$21&amp;"|"&amp;Calculate_cap_emi_sens!$I$14:$I$21,
        Calculate_cap_emi_sens!$BK$14:$BK$21, "Not found", 0), LOOKUP(K173,Other_R!$C$24:$D$24,Other_R!$C$26:$D$26) + _xlfn.XLOOKUP(J173,Other_R!$C$18:$N$18,Other_R!$C$20:$N$20) + _xlfn.XLOOKUP(B173&amp;"|"&amp;E173,
        Calculate_cap_emi_sens!$L$14:$L$21&amp;"|"&amp;Calculate_cap_emi_sens!$I$14:$I$21,
        Calculate_cap_emi_sens!$BK$14:$BK$21, "Not found", 0))</f>
        <v>1757.7712897844365</v>
      </c>
    </row>
    <row r="174" spans="1:22" x14ac:dyDescent="0.25">
      <c r="A174" s="5"/>
      <c r="B174" s="5" t="str">
        <f t="shared" si="21"/>
        <v>Mass-H1</v>
      </c>
      <c r="C174" s="5" t="s">
        <v>37</v>
      </c>
      <c r="D174" s="5" t="str">
        <f t="shared" si="20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Calculate_cap_emi_sens!$L$14:$L$21&amp;"|"&amp;Calculate_cap_emi_sens!$I$14:$I$21,
        Calculate_cap_emi_sens!$AI$14:$AI$21, "Not found", 0), LOOKUP(K174,Manufacture!$C$24:$D$24,Manufacture!$C$26:$D$26) + _xlfn.XLOOKUP(J174,Manufacture!$C$18:$N$18,Manufacture!$C$20:$N$20) + _xlfn.XLOOKUP(B174&amp;"|"&amp;E174,
        Calculate_cap_emi_sens!$L$14:$L$21&amp;"|"&amp;Calculate_cap_emi_sens!$I$14:$I$21,
        Calculate_cap_emi_sens!$AI$14:$AI$21, "Not found", 0))</f>
        <v>3497.807606166748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Calculate_cap_emi_sens!$L$14:$L$21&amp;"|"&amp;Calculate_cap_emi_sens!$I$14:$I$21,
        Calculate_cap_emi_sens!$AI$14:$AI$21, "Not found", 0)</f>
        <v>1427.3286649902775</v>
      </c>
      <c r="P174" s="8">
        <f t="shared" si="23"/>
        <v>3497.807606166748</v>
      </c>
      <c r="Q174" s="8" cm="1">
        <f t="array" ref="Q174">_xlfn.SWITCH(K174,200,_xlfn.XLOOKUP(J174,Distribution!$C$18:$N$18,Distribution!$C$20:$N$20) + _xlfn.XLOOKUP(B174&amp;"|"&amp;E174,
        Calculate_cap_emi_sens!$L$14:$L$21&amp;"|"&amp;Calculate_cap_emi_sens!$I$14:$I$21,
        Calculate_cap_emi_sens!$AP$14:$AP$21, "Not found", 0), LOOKUP(K174,Distribution!$C$24:$D$24,Distribution!$C$26:$D$26) + _xlfn.XLOOKUP(J174,Distribution!$C$18:$N$18,Distribution!$C$20:$N$20) + _xlfn.XLOOKUP(B174&amp;"|"&amp;E174,
        Calculate_cap_emi_sens!$L$14:$L$21&amp;"|"&amp;Calculate_cap_emi_sens!$I$14:$I$21,
        Calculate_cap_emi_sens!$AP$14:$AP$21, "Not found", 0))</f>
        <v>124.78538817767645</v>
      </c>
      <c r="R174" s="8" cm="1">
        <f t="array" ref="R174">_xlfn.SWITCH(K174,200,_xlfn.XLOOKUP(J174,Installation!$C$18:$N$18,Installation!$C$20:$N$20) + _xlfn.XLOOKUP(B174&amp;"|"&amp;E174,
        Calculate_cap_emi_sens!$L$14:$L$21&amp;"|"&amp;Calculate_cap_emi_sens!$I$14:$I$21,
        Calculate_cap_emi_sens!$AW$14:$AW$21, "Not found", 0), LOOKUP(K174,Installation!$C$24:$D$24,Installation!$C$26:$D$26) + _xlfn.XLOOKUP(J174,Installation!$C$18:$N$18,Installation!$C$20:$N$20) + _xlfn.XLOOKUP(B174&amp;"|"&amp;E174,
        Calculate_cap_emi_sens!$L$14:$L$21&amp;"|"&amp;Calculate_cap_emi_sens!$I$14:$I$21,
        Calculate_cap_emi_sens!$AW$14:$AW$21, "Not found", 0))</f>
        <v>189.06917647058827</v>
      </c>
      <c r="S174" s="8" cm="1">
        <f t="array" ref="S174">_xlfn.SWITCH(K174,200,_xlfn.XLOOKUP(J174,EOL!$C$18:$N$18,EOL!$C$20:$N$20) + _xlfn.XLOOKUP(B174&amp;"|"&amp;E174,
        Calculate_cap_emi_sens!$L$14:$L$21&amp;"|"&amp;Calculate_cap_emi_sens!$I$14:$I$21,
        Calculate_cap_emi_sens!$BD$14:$BD$21, "Not found", 0), LOOKUP(K174,EOL!$C$24:$D$24,EOL!$C$26:$D$26) + _xlfn.XLOOKUP(J174,EOL!$C$18:$N$18,EOL!$C$20:$N$20) + _xlfn.XLOOKUP(B174&amp;"|"&amp;E174,
        Calculate_cap_emi_sens!$L$14:$L$21&amp;"|"&amp;Calculate_cap_emi_sens!$I$14:$I$21,
        Calculate_cap_emi_sens!$BD$14:$BD$21, "Not found", 0))</f>
        <v>529.53476470588225</v>
      </c>
      <c r="T174" s="8" cm="1">
        <f t="array" ref="T174">_xlfn.SWITCH(K174,200,_xlfn.XLOOKUP(J174,Other!$C$18:$N$18,Other!$C$20:$N$20) + _xlfn.XLOOKUP(B174&amp;"|"&amp;E174,
        Calculate_cap_emi_sens!$L$14:$L$21&amp;"|"&amp;Calculate_cap_emi_sens!$I$14:$I$21,
        Calculate_cap_emi_sens!$BK$14:$BK$21, "Not found", 0), LOOKUP(K174,Other!$C$24:$D$24,Other!$C$26:$D$26) + _xlfn.XLOOKUP(J174,Other!$C$18:$N$18,Other!$C$20:$N$20) + _xlfn.XLOOKUP(B174&amp;"|"&amp;E174,
        Calculate_cap_emi_sens!$L$14:$L$21&amp;"|"&amp;Calculate_cap_emi_sens!$I$14:$I$21,
        Calculate_cap_emi_sens!$BK$14:$BK$21, "Not found", 0))</f>
        <v>2404.1528823529416</v>
      </c>
      <c r="U174" s="8" cm="1">
        <f t="array" ref="U174">_xlfn.SWITCH(K174,200,_xlfn.XLOOKUP(J174,EOL_R!$C$18:$N$18,EOL_R!$C$20:$N$20) + _xlfn.XLOOKUP(B174&amp;"|"&amp;E174,
        Calculate_cap_emi_sens!$L$14:$L$21&amp;"|"&amp;Calculate_cap_emi_sens!$I$14:$I$21,
        Calculate_cap_emi_sens!$BD$14:$BD$21, "Not found", 0), LOOKUP(K174,EOL_R!$C$24:$D$24,EOL_R!$C$26:$D$26) + _xlfn.XLOOKUP(J174,EOL_R!$C$18:$N$18,EOL_R!$C$20:$N$20) + _xlfn.XLOOKUP(B174&amp;"|"&amp;E174,
        Calculate_cap_emi_sens!$L$14:$L$21&amp;"|"&amp;Calculate_cap_emi_sens!$I$14:$I$21,
        Calculate_cap_emi_sens!$BD$14:$BD$21, "Not found", 0))</f>
        <v>347.98862970126527</v>
      </c>
      <c r="V174" s="8" cm="1">
        <f t="array" ref="V174">_xlfn.SWITCH(K174,200,_xlfn.XLOOKUP(J174,Other_R!$C$18:$N$18,Other_R!$C$20:$N$20) + _xlfn.XLOOKUP(B174&amp;"|"&amp;E174,
        Calculate_cap_emi_sens!$L$14:$L$21&amp;"|"&amp;Calculate_cap_emi_sens!$I$14:$I$21,
        Calculate_cap_emi_sens!$BK$14:$BK$21, "Not found", 0), LOOKUP(K174,Other_R!$C$24:$D$24,Other_R!$C$26:$D$26) + _xlfn.XLOOKUP(J174,Other_R!$C$18:$N$18,Other_R!$C$20:$N$20) + _xlfn.XLOOKUP(B174&amp;"|"&amp;E174,
        Calculate_cap_emi_sens!$L$14:$L$21&amp;"|"&amp;Calculate_cap_emi_sens!$I$14:$I$21,
        Calculate_cap_emi_sens!$BK$14:$BK$21, "Not found", 0))</f>
        <v>1789.6312826829553</v>
      </c>
    </row>
    <row r="175" spans="1:22" x14ac:dyDescent="0.25">
      <c r="A175" s="5"/>
      <c r="B175" s="5" t="str">
        <f t="shared" si="21"/>
        <v>Mass-H1</v>
      </c>
      <c r="C175" s="5" t="s">
        <v>37</v>
      </c>
      <c r="D175" s="5" t="str">
        <f t="shared" si="20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Calculate_cap_emi_sens!$L$14:$L$21&amp;"|"&amp;Calculate_cap_emi_sens!$I$14:$I$21,
        Calculate_cap_emi_sens!$AI$14:$AI$21, "Not found", 0), LOOKUP(K175,Manufacture!$C$24:$D$24,Manufacture!$C$26:$D$26) + _xlfn.XLOOKUP(J175,Manufacture!$C$18:$N$18,Manufacture!$C$20:$N$20) + _xlfn.XLOOKUP(B175&amp;"|"&amp;E175,
        Calculate_cap_emi_sens!$L$14:$L$21&amp;"|"&amp;Calculate_cap_emi_sens!$I$14:$I$21,
        Calculate_cap_emi_sens!$AI$14:$AI$21, "Not found", 0))</f>
        <v>3159.3755366480318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325.21363636363634</v>
      </c>
      <c r="O175" s="5" cm="1">
        <f t="array" ref="O175">_xlfn.XLOOKUP(B175&amp;"|"&amp;E175,
        Calculate_cap_emi_sens!$L$14:$L$21&amp;"|"&amp;Calculate_cap_emi_sens!$I$14:$I$21,
        Calculate_cap_emi_sens!$AI$14:$AI$21, "Not found", 0)</f>
        <v>1427.3286649902775</v>
      </c>
      <c r="P175" s="8">
        <f t="shared" si="23"/>
        <v>3159.3755366480318</v>
      </c>
      <c r="Q175" s="8" cm="1">
        <f t="array" ref="Q175">_xlfn.SWITCH(K175,200,_xlfn.XLOOKUP(J175,Distribution!$C$18:$N$18,Distribution!$C$20:$N$20) + _xlfn.XLOOKUP(B175&amp;"|"&amp;E175,
        Calculate_cap_emi_sens!$L$14:$L$21&amp;"|"&amp;Calculate_cap_emi_sens!$I$14:$I$21,
        Calculate_cap_emi_sens!$AP$14:$AP$21, "Not found", 0), LOOKUP(K175,Distribution!$C$24:$D$24,Distribution!$C$26:$D$26) + _xlfn.XLOOKUP(J175,Distribution!$C$18:$N$18,Distribution!$C$20:$N$20) + _xlfn.XLOOKUP(B175&amp;"|"&amp;E175,
        Calculate_cap_emi_sens!$L$14:$L$21&amp;"|"&amp;Calculate_cap_emi_sens!$I$14:$I$21,
        Calculate_cap_emi_sens!$AP$14:$AP$21, "Not found", 0))</f>
        <v>118.44045113137699</v>
      </c>
      <c r="R175" s="8" cm="1">
        <f t="array" ref="R175">_xlfn.SWITCH(K175,200,_xlfn.XLOOKUP(J175,Installation!$C$18:$N$18,Installation!$C$20:$N$20) + _xlfn.XLOOKUP(B175&amp;"|"&amp;E175,
        Calculate_cap_emi_sens!$L$14:$L$21&amp;"|"&amp;Calculate_cap_emi_sens!$I$14:$I$21,
        Calculate_cap_emi_sens!$AW$14:$AW$21, "Not found", 0), LOOKUP(K175,Installation!$C$24:$D$24,Installation!$C$26:$D$26) + _xlfn.XLOOKUP(J175,Installation!$C$18:$N$18,Installation!$C$20:$N$20) + _xlfn.XLOOKUP(B175&amp;"|"&amp;E175,
        Calculate_cap_emi_sens!$L$14:$L$21&amp;"|"&amp;Calculate_cap_emi_sens!$I$14:$I$21,
        Calculate_cap_emi_sens!$AW$14:$AW$21, "Not found", 0))</f>
        <v>82.34313368983959</v>
      </c>
      <c r="S175" s="8" cm="1">
        <f t="array" ref="S175">_xlfn.SWITCH(K175,200,_xlfn.XLOOKUP(J175,EOL!$C$18:$N$18,EOL!$C$20:$N$20) + _xlfn.XLOOKUP(B175&amp;"|"&amp;E175,
        Calculate_cap_emi_sens!$L$14:$L$21&amp;"|"&amp;Calculate_cap_emi_sens!$I$14:$I$21,
        Calculate_cap_emi_sens!$BD$14:$BD$21, "Not found", 0), LOOKUP(K175,EOL!$C$24:$D$24,EOL!$C$26:$D$26) + _xlfn.XLOOKUP(J175,EOL!$C$18:$N$18,EOL!$C$20:$N$20) + _xlfn.XLOOKUP(B175&amp;"|"&amp;E175,
        Calculate_cap_emi_sens!$L$14:$L$21&amp;"|"&amp;Calculate_cap_emi_sens!$I$14:$I$21,
        Calculate_cap_emi_sens!$BD$14:$BD$21, "Not found", 0))</f>
        <v>526.29537433155087</v>
      </c>
      <c r="T175" s="8" cm="1">
        <f t="array" ref="T175">_xlfn.SWITCH(K175,200,_xlfn.XLOOKUP(J175,Other!$C$18:$N$18,Other!$C$20:$N$20) + _xlfn.XLOOKUP(B175&amp;"|"&amp;E175,
        Calculate_cap_emi_sens!$L$14:$L$21&amp;"|"&amp;Calculate_cap_emi_sens!$I$14:$I$21,
        Calculate_cap_emi_sens!$BK$14:$BK$21, "Not found", 0), LOOKUP(K175,Other!$C$24:$D$24,Other!$C$26:$D$26) + _xlfn.XLOOKUP(J175,Other!$C$18:$N$18,Other!$C$20:$N$20) + _xlfn.XLOOKUP(B175&amp;"|"&amp;E175,
        Calculate_cap_emi_sens!$L$14:$L$21&amp;"|"&amp;Calculate_cap_emi_sens!$I$14:$I$21,
        Calculate_cap_emi_sens!$BK$14:$BK$21, "Not found", 0))</f>
        <v>2093.459117647059</v>
      </c>
      <c r="U175" s="8" cm="1">
        <f t="array" ref="U175">_xlfn.SWITCH(K175,200,_xlfn.XLOOKUP(J175,EOL_R!$C$18:$N$18,EOL_R!$C$20:$N$20) + _xlfn.XLOOKUP(B175&amp;"|"&amp;E175,
        Calculate_cap_emi_sens!$L$14:$L$21&amp;"|"&amp;Calculate_cap_emi_sens!$I$14:$I$21,
        Calculate_cap_emi_sens!$BD$14:$BD$21, "Not found", 0), LOOKUP(K175,EOL_R!$C$24:$D$24,EOL_R!$C$26:$D$26) + _xlfn.XLOOKUP(J175,EOL_R!$C$18:$N$18,EOL_R!$C$20:$N$20) + _xlfn.XLOOKUP(B175&amp;"|"&amp;E175,
        Calculate_cap_emi_sens!$L$14:$L$21&amp;"|"&amp;Calculate_cap_emi_sens!$I$14:$I$21,
        Calculate_cap_emi_sens!$BD$14:$BD$21, "Not found", 0))</f>
        <v>418.1205591762772</v>
      </c>
      <c r="V175" s="8" cm="1">
        <f t="array" ref="V175">_xlfn.SWITCH(K175,200,_xlfn.XLOOKUP(J175,Other_R!$C$18:$N$18,Other_R!$C$20:$N$20) + _xlfn.XLOOKUP(B175&amp;"|"&amp;E175,
        Calculate_cap_emi_sens!$L$14:$L$21&amp;"|"&amp;Calculate_cap_emi_sens!$I$14:$I$21,
        Calculate_cap_emi_sens!$BK$14:$BK$21, "Not found", 0), LOOKUP(K175,Other_R!$C$24:$D$24,Other_R!$C$26:$D$26) + _xlfn.XLOOKUP(J175,Other_R!$C$18:$N$18,Other_R!$C$20:$N$20) + _xlfn.XLOOKUP(B175&amp;"|"&amp;E175,
        Calculate_cap_emi_sens!$L$14:$L$21&amp;"|"&amp;Calculate_cap_emi_sens!$I$14:$I$21,
        Calculate_cap_emi_sens!$BK$14:$BK$21, "Not found", 0))</f>
        <v>1726.886911637238</v>
      </c>
    </row>
    <row r="176" spans="1:22" x14ac:dyDescent="0.25">
      <c r="A176" s="5"/>
      <c r="B176" s="5" t="str">
        <f t="shared" si="21"/>
        <v>Mass-H1</v>
      </c>
      <c r="C176" s="5" t="s">
        <v>37</v>
      </c>
      <c r="D176" s="5" t="str">
        <f t="shared" si="20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Calculate_cap_emi_sens!$L$14:$L$21&amp;"|"&amp;Calculate_cap_emi_sens!$I$14:$I$21,
        Calculate_cap_emi_sens!$AI$14:$AI$21, "Not found", 0), LOOKUP(K176,Manufacture!$C$24:$D$24,Manufacture!$C$26:$D$26) + _xlfn.XLOOKUP(J176,Manufacture!$C$18:$N$18,Manufacture!$C$20:$N$20) + _xlfn.XLOOKUP(B176&amp;"|"&amp;E176,
        Calculate_cap_emi_sens!$L$14:$L$21&amp;"|"&amp;Calculate_cap_emi_sens!$I$14:$I$21,
        Calculate_cap_emi_sens!$AI$14:$AI$21, "Not found", 0))</f>
        <v>3233.1139484127375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325.21363636363634</v>
      </c>
      <c r="O176" s="5" cm="1">
        <f t="array" ref="O176">_xlfn.XLOOKUP(B176&amp;"|"&amp;E176,
        Calculate_cap_emi_sens!$L$14:$L$21&amp;"|"&amp;Calculate_cap_emi_sens!$I$14:$I$21,
        Calculate_cap_emi_sens!$AI$14:$AI$21, "Not found", 0)</f>
        <v>1427.3286649902775</v>
      </c>
      <c r="P176" s="8">
        <f t="shared" si="23"/>
        <v>3233.1139484127375</v>
      </c>
      <c r="Q176" s="8" cm="1">
        <f t="array" ref="Q176">_xlfn.SWITCH(K176,200,_xlfn.XLOOKUP(J176,Distribution!$C$18:$N$18,Distribution!$C$20:$N$20) + _xlfn.XLOOKUP(B176&amp;"|"&amp;E176,
        Calculate_cap_emi_sens!$L$14:$L$21&amp;"|"&amp;Calculate_cap_emi_sens!$I$14:$I$21,
        Calculate_cap_emi_sens!$AP$14:$AP$21, "Not found", 0), LOOKUP(K176,Distribution!$C$24:$D$24,Distribution!$C$26:$D$26) + _xlfn.XLOOKUP(J176,Distribution!$C$18:$N$18,Distribution!$C$20:$N$20) + _xlfn.XLOOKUP(B176&amp;"|"&amp;E176,
        Calculate_cap_emi_sens!$L$14:$L$21&amp;"|"&amp;Calculate_cap_emi_sens!$I$14:$I$21,
        Calculate_cap_emi_sens!$AP$14:$AP$21, "Not found", 0))</f>
        <v>119.98466204561228</v>
      </c>
      <c r="R176" s="8" cm="1">
        <f t="array" ref="R176">_xlfn.SWITCH(K176,200,_xlfn.XLOOKUP(J176,Installation!$C$18:$N$18,Installation!$C$20:$N$20) + _xlfn.XLOOKUP(B176&amp;"|"&amp;E176,
        Calculate_cap_emi_sens!$L$14:$L$21&amp;"|"&amp;Calculate_cap_emi_sens!$I$14:$I$21,
        Calculate_cap_emi_sens!$AW$14:$AW$21, "Not found", 0), LOOKUP(K176,Installation!$C$24:$D$24,Installation!$C$26:$D$26) + _xlfn.XLOOKUP(J176,Installation!$C$18:$N$18,Installation!$C$20:$N$20) + _xlfn.XLOOKUP(B176&amp;"|"&amp;E176,
        Calculate_cap_emi_sens!$L$14:$L$21&amp;"|"&amp;Calculate_cap_emi_sens!$I$14:$I$21,
        Calculate_cap_emi_sens!$AW$14:$AW$21, "Not found", 0))</f>
        <v>95.474310160427805</v>
      </c>
      <c r="S176" s="8" cm="1">
        <f t="array" ref="S176">_xlfn.SWITCH(K176,200,_xlfn.XLOOKUP(J176,EOL!$C$18:$N$18,EOL!$C$20:$N$20) + _xlfn.XLOOKUP(B176&amp;"|"&amp;E176,
        Calculate_cap_emi_sens!$L$14:$L$21&amp;"|"&amp;Calculate_cap_emi_sens!$I$14:$I$21,
        Calculate_cap_emi_sens!$BD$14:$BD$21, "Not found", 0), LOOKUP(K176,EOL!$C$24:$D$24,EOL!$C$26:$D$26) + _xlfn.XLOOKUP(J176,EOL!$C$18:$N$18,EOL!$C$20:$N$20) + _xlfn.XLOOKUP(B176&amp;"|"&amp;E176,
        Calculate_cap_emi_sens!$L$14:$L$21&amp;"|"&amp;Calculate_cap_emi_sens!$I$14:$I$21,
        Calculate_cap_emi_sens!$BD$14:$BD$21, "Not found", 0))</f>
        <v>541.18560962566835</v>
      </c>
      <c r="T176" s="8" cm="1">
        <f t="array" ref="T176">_xlfn.SWITCH(K176,200,_xlfn.XLOOKUP(J176,Other!$C$18:$N$18,Other!$C$20:$N$20) + _xlfn.XLOOKUP(B176&amp;"|"&amp;E176,
        Calculate_cap_emi_sens!$L$14:$L$21&amp;"|"&amp;Calculate_cap_emi_sens!$I$14:$I$21,
        Calculate_cap_emi_sens!$BK$14:$BK$21, "Not found", 0), LOOKUP(K176,Other!$C$24:$D$24,Other!$C$26:$D$26) + _xlfn.XLOOKUP(J176,Other!$C$18:$N$18,Other!$C$20:$N$20) + _xlfn.XLOOKUP(B176&amp;"|"&amp;E176,
        Calculate_cap_emi_sens!$L$14:$L$21&amp;"|"&amp;Calculate_cap_emi_sens!$I$14:$I$21,
        Calculate_cap_emi_sens!$BK$14:$BK$21, "Not found", 0))</f>
        <v>2127.9806470588237</v>
      </c>
      <c r="U176" s="8" cm="1">
        <f t="array" ref="U176">_xlfn.SWITCH(K176,200,_xlfn.XLOOKUP(J176,EOL_R!$C$18:$N$18,EOL_R!$C$20:$N$20) + _xlfn.XLOOKUP(B176&amp;"|"&amp;E176,
        Calculate_cap_emi_sens!$L$14:$L$21&amp;"|"&amp;Calculate_cap_emi_sens!$I$14:$I$21,
        Calculate_cap_emi_sens!$BD$14:$BD$21, "Not found", 0), LOOKUP(K176,EOL_R!$C$24:$D$24,EOL_R!$C$26:$D$26) + _xlfn.XLOOKUP(J176,EOL_R!$C$18:$N$18,EOL_R!$C$20:$N$20) + _xlfn.XLOOKUP(B176&amp;"|"&amp;E176,
        Calculate_cap_emi_sens!$L$14:$L$21&amp;"|"&amp;Calculate_cap_emi_sens!$I$14:$I$21,
        Calculate_cap_emi_sens!$BD$14:$BD$21, "Not found", 0))</f>
        <v>420.01844697214847</v>
      </c>
      <c r="V176" s="8" cm="1">
        <f t="array" ref="V176">_xlfn.SWITCH(K176,200,_xlfn.XLOOKUP(J176,Other_R!$C$18:$N$18,Other_R!$C$20:$N$20) + _xlfn.XLOOKUP(B176&amp;"|"&amp;E176,
        Calculate_cap_emi_sens!$L$14:$L$21&amp;"|"&amp;Calculate_cap_emi_sens!$I$14:$I$21,
        Calculate_cap_emi_sens!$BK$14:$BK$21, "Not found", 0), LOOKUP(K176,Other_R!$C$24:$D$24,Other_R!$C$26:$D$26) + _xlfn.XLOOKUP(J176,Other_R!$C$18:$N$18,Other_R!$C$20:$N$20) + _xlfn.XLOOKUP(B176&amp;"|"&amp;E176,
        Calculate_cap_emi_sens!$L$14:$L$21&amp;"|"&amp;Calculate_cap_emi_sens!$I$14:$I$21,
        Calculate_cap_emi_sens!$BK$14:$BK$21, "Not found", 0))</f>
        <v>1717.8378554239544</v>
      </c>
    </row>
    <row r="177" spans="1:22" x14ac:dyDescent="0.25">
      <c r="A177" s="5"/>
      <c r="B177" s="5" t="str">
        <f t="shared" si="21"/>
        <v>Mass-H1</v>
      </c>
      <c r="C177" s="5" t="s">
        <v>37</v>
      </c>
      <c r="D177" s="5" t="str">
        <f t="shared" si="20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Calculate_cap_emi_sens!$L$14:$L$21&amp;"|"&amp;Calculate_cap_emi_sens!$I$14:$I$21,
        Calculate_cap_emi_sens!$AI$14:$AI$21, "Not found", 0), LOOKUP(K177,Manufacture!$C$24:$D$24,Manufacture!$C$26:$D$26) + _xlfn.XLOOKUP(J177,Manufacture!$C$18:$N$18,Manufacture!$C$20:$N$20) + _xlfn.XLOOKUP(B177&amp;"|"&amp;E177,
        Calculate_cap_emi_sens!$L$14:$L$21&amp;"|"&amp;Calculate_cap_emi_sens!$I$14:$I$21,
        Calculate_cap_emi_sens!$AI$14:$AI$21, "Not found", 0))</f>
        <v>3454.329183706855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325.21363636363634</v>
      </c>
      <c r="O177" s="5" cm="1">
        <f t="array" ref="O177">_xlfn.XLOOKUP(B177&amp;"|"&amp;E177,
        Calculate_cap_emi_sens!$L$14:$L$21&amp;"|"&amp;Calculate_cap_emi_sens!$I$14:$I$21,
        Calculate_cap_emi_sens!$AI$14:$AI$21, "Not found", 0)</f>
        <v>1427.3286649902775</v>
      </c>
      <c r="P177" s="8">
        <f t="shared" si="23"/>
        <v>3454.329183706855</v>
      </c>
      <c r="Q177" s="8" cm="1">
        <f t="array" ref="Q177">_xlfn.SWITCH(K177,200,_xlfn.XLOOKUP(J177,Distribution!$C$18:$N$18,Distribution!$C$20:$N$20) + _xlfn.XLOOKUP(B177&amp;"|"&amp;E177,
        Calculate_cap_emi_sens!$L$14:$L$21&amp;"|"&amp;Calculate_cap_emi_sens!$I$14:$I$21,
        Calculate_cap_emi_sens!$AP$14:$AP$21, "Not found", 0), LOOKUP(K177,Distribution!$C$24:$D$24,Distribution!$C$26:$D$26) + _xlfn.XLOOKUP(J177,Distribution!$C$18:$N$18,Distribution!$C$20:$N$20) + _xlfn.XLOOKUP(B177&amp;"|"&amp;E177,
        Calculate_cap_emi_sens!$L$14:$L$21&amp;"|"&amp;Calculate_cap_emi_sens!$I$14:$I$21,
        Calculate_cap_emi_sens!$AP$14:$AP$21, "Not found", 0))</f>
        <v>124.61729478831819</v>
      </c>
      <c r="R177" s="8" cm="1">
        <f t="array" ref="R177">_xlfn.SWITCH(K177,200,_xlfn.XLOOKUP(J177,Installation!$C$18:$N$18,Installation!$C$20:$N$20) + _xlfn.XLOOKUP(B177&amp;"|"&amp;E177,
        Calculate_cap_emi_sens!$L$14:$L$21&amp;"|"&amp;Calculate_cap_emi_sens!$I$14:$I$21,
        Calculate_cap_emi_sens!$AW$14:$AW$21, "Not found", 0), LOOKUP(K177,Installation!$C$24:$D$24,Installation!$C$26:$D$26) + _xlfn.XLOOKUP(J177,Installation!$C$18:$N$18,Installation!$C$20:$N$20) + _xlfn.XLOOKUP(B177&amp;"|"&amp;E177,
        Calculate_cap_emi_sens!$L$14:$L$21&amp;"|"&amp;Calculate_cap_emi_sens!$I$14:$I$21,
        Calculate_cap_emi_sens!$AW$14:$AW$21, "Not found", 0))</f>
        <v>134.86783957219251</v>
      </c>
      <c r="S177" s="8" cm="1">
        <f t="array" ref="S177">_xlfn.SWITCH(K177,200,_xlfn.XLOOKUP(J177,EOL!$C$18:$N$18,EOL!$C$20:$N$20) + _xlfn.XLOOKUP(B177&amp;"|"&amp;E177,
        Calculate_cap_emi_sens!$L$14:$L$21&amp;"|"&amp;Calculate_cap_emi_sens!$I$14:$I$21,
        Calculate_cap_emi_sens!$BD$14:$BD$21, "Not found", 0), LOOKUP(K177,EOL!$C$24:$D$24,EOL!$C$26:$D$26) + _xlfn.XLOOKUP(J177,EOL!$C$18:$N$18,EOL!$C$20:$N$20) + _xlfn.XLOOKUP(B177&amp;"|"&amp;E177,
        Calculate_cap_emi_sens!$L$14:$L$21&amp;"|"&amp;Calculate_cap_emi_sens!$I$14:$I$21,
        Calculate_cap_emi_sens!$BD$14:$BD$21, "Not found", 0))</f>
        <v>585.85631550802145</v>
      </c>
      <c r="T177" s="8" cm="1">
        <f t="array" ref="T177">_xlfn.SWITCH(K177,200,_xlfn.XLOOKUP(J177,Other!$C$18:$N$18,Other!$C$20:$N$20) + _xlfn.XLOOKUP(B177&amp;"|"&amp;E177,
        Calculate_cap_emi_sens!$L$14:$L$21&amp;"|"&amp;Calculate_cap_emi_sens!$I$14:$I$21,
        Calculate_cap_emi_sens!$BK$14:$BK$21, "Not found", 0), LOOKUP(K177,Other!$C$24:$D$24,Other!$C$26:$D$26) + _xlfn.XLOOKUP(J177,Other!$C$18:$N$18,Other!$C$20:$N$20) + _xlfn.XLOOKUP(B177&amp;"|"&amp;E177,
        Calculate_cap_emi_sens!$L$14:$L$21&amp;"|"&amp;Calculate_cap_emi_sens!$I$14:$I$21,
        Calculate_cap_emi_sens!$BK$14:$BK$21, "Not found", 0))</f>
        <v>2231.5452352941174</v>
      </c>
      <c r="U177" s="8" cm="1">
        <f t="array" ref="U177">_xlfn.SWITCH(K177,200,_xlfn.XLOOKUP(J177,EOL_R!$C$18:$N$18,EOL_R!$C$20:$N$20) + _xlfn.XLOOKUP(B177&amp;"|"&amp;E177,
        Calculate_cap_emi_sens!$L$14:$L$21&amp;"|"&amp;Calculate_cap_emi_sens!$I$14:$I$21,
        Calculate_cap_emi_sens!$BD$14:$BD$21, "Not found", 0), LOOKUP(K177,EOL_R!$C$24:$D$24,EOL_R!$C$26:$D$26) + _xlfn.XLOOKUP(J177,EOL_R!$C$18:$N$18,EOL_R!$C$20:$N$20) + _xlfn.XLOOKUP(B177&amp;"|"&amp;E177,
        Calculate_cap_emi_sens!$L$14:$L$21&amp;"|"&amp;Calculate_cap_emi_sens!$I$14:$I$21,
        Calculate_cap_emi_sens!$BD$14:$BD$21, "Not found", 0))</f>
        <v>435.7954571468199</v>
      </c>
      <c r="V177" s="8" cm="1">
        <f t="array" ref="V177">_xlfn.SWITCH(K177,200,_xlfn.XLOOKUP(J177,Other_R!$C$18:$N$18,Other_R!$C$20:$N$20) + _xlfn.XLOOKUP(B177&amp;"|"&amp;E177,
        Calculate_cap_emi_sens!$L$14:$L$21&amp;"|"&amp;Calculate_cap_emi_sens!$I$14:$I$21,
        Calculate_cap_emi_sens!$BK$14:$BK$21, "Not found", 0), LOOKUP(K177,Other_R!$C$24:$D$24,Other_R!$C$26:$D$26) + _xlfn.XLOOKUP(J177,Other_R!$C$18:$N$18,Other_R!$C$20:$N$20) + _xlfn.XLOOKUP(B177&amp;"|"&amp;E177,
        Calculate_cap_emi_sens!$L$14:$L$21&amp;"|"&amp;Calculate_cap_emi_sens!$I$14:$I$21,
        Calculate_cap_emi_sens!$BK$14:$BK$21, "Not found", 0))</f>
        <v>1723.5992042445912</v>
      </c>
    </row>
    <row r="178" spans="1:22" x14ac:dyDescent="0.25">
      <c r="A178" s="5"/>
      <c r="B178" s="5" t="str">
        <f t="shared" si="21"/>
        <v>Mass-H1</v>
      </c>
      <c r="C178" s="5" t="s">
        <v>37</v>
      </c>
      <c r="D178" s="5" t="str">
        <f t="shared" si="20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Calculate_cap_emi_sens!$L$14:$L$21&amp;"|"&amp;Calculate_cap_emi_sens!$I$14:$I$21,
        Calculate_cap_emi_sens!$AI$14:$AI$21, "Not found", 0), LOOKUP(K178,Manufacture!$C$24:$D$24,Manufacture!$C$26:$D$26) + _xlfn.XLOOKUP(J178,Manufacture!$C$18:$N$18,Manufacture!$C$20:$N$20) + _xlfn.XLOOKUP(B178&amp;"|"&amp;E178,
        Calculate_cap_emi_sens!$L$14:$L$21&amp;"|"&amp;Calculate_cap_emi_sens!$I$14:$I$21,
        Calculate_cap_emi_sens!$AI$14:$AI$21, "Not found", 0))</f>
        <v>3823.0212425303844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325.21363636363634</v>
      </c>
      <c r="O178" s="5" cm="1">
        <f t="array" ref="O178">_xlfn.XLOOKUP(B178&amp;"|"&amp;E178,
        Calculate_cap_emi_sens!$L$14:$L$21&amp;"|"&amp;Calculate_cap_emi_sens!$I$14:$I$21,
        Calculate_cap_emi_sens!$AI$14:$AI$21, "Not found", 0)</f>
        <v>1427.3286649902775</v>
      </c>
      <c r="P178" s="8">
        <f t="shared" si="23"/>
        <v>3823.0212425303844</v>
      </c>
      <c r="Q178" s="8" cm="1">
        <f t="array" ref="Q178">_xlfn.SWITCH(K178,200,_xlfn.XLOOKUP(J178,Distribution!$C$18:$N$18,Distribution!$C$20:$N$20) + _xlfn.XLOOKUP(B178&amp;"|"&amp;E178,
        Calculate_cap_emi_sens!$L$14:$L$21&amp;"|"&amp;Calculate_cap_emi_sens!$I$14:$I$21,
        Calculate_cap_emi_sens!$AP$14:$AP$21, "Not found", 0), LOOKUP(K178,Distribution!$C$24:$D$24,Distribution!$C$26:$D$26) + _xlfn.XLOOKUP(J178,Distribution!$C$18:$N$18,Distribution!$C$20:$N$20) + _xlfn.XLOOKUP(B178&amp;"|"&amp;E178,
        Calculate_cap_emi_sens!$L$14:$L$21&amp;"|"&amp;Calculate_cap_emi_sens!$I$14:$I$21,
        Calculate_cap_emi_sens!$AP$14:$AP$21, "Not found", 0))</f>
        <v>132.33834935949463</v>
      </c>
      <c r="R178" s="8" cm="1">
        <f t="array" ref="R178">_xlfn.SWITCH(K178,200,_xlfn.XLOOKUP(J178,Installation!$C$18:$N$18,Installation!$C$20:$N$20) + _xlfn.XLOOKUP(B178&amp;"|"&amp;E178,
        Calculate_cap_emi_sens!$L$14:$L$21&amp;"|"&amp;Calculate_cap_emi_sens!$I$14:$I$21,
        Calculate_cap_emi_sens!$AW$14:$AW$21, "Not found", 0), LOOKUP(K178,Installation!$C$24:$D$24,Installation!$C$26:$D$26) + _xlfn.XLOOKUP(J178,Installation!$C$18:$N$18,Installation!$C$20:$N$20) + _xlfn.XLOOKUP(B178&amp;"|"&amp;E178,
        Calculate_cap_emi_sens!$L$14:$L$21&amp;"|"&amp;Calculate_cap_emi_sens!$I$14:$I$21,
        Calculate_cap_emi_sens!$AW$14:$AW$21, "Not found", 0))</f>
        <v>200.52372192513374</v>
      </c>
      <c r="S178" s="8" cm="1">
        <f t="array" ref="S178">_xlfn.SWITCH(K178,200,_xlfn.XLOOKUP(J178,EOL!$C$18:$N$18,EOL!$C$20:$N$20) + _xlfn.XLOOKUP(B178&amp;"|"&amp;E178,
        Calculate_cap_emi_sens!$L$14:$L$21&amp;"|"&amp;Calculate_cap_emi_sens!$I$14:$I$21,
        Calculate_cap_emi_sens!$BD$14:$BD$21, "Not found", 0), LOOKUP(K178,EOL!$C$24:$D$24,EOL!$C$26:$D$26) + _xlfn.XLOOKUP(J178,EOL!$C$18:$N$18,EOL!$C$20:$N$20) + _xlfn.XLOOKUP(B178&amp;"|"&amp;E178,
        Calculate_cap_emi_sens!$L$14:$L$21&amp;"|"&amp;Calculate_cap_emi_sens!$I$14:$I$21,
        Calculate_cap_emi_sens!$BD$14:$BD$21, "Not found", 0))</f>
        <v>660.30749197860962</v>
      </c>
      <c r="T178" s="8" cm="1">
        <f t="array" ref="T178">_xlfn.SWITCH(K178,200,_xlfn.XLOOKUP(J178,Other!$C$18:$N$18,Other!$C$20:$N$20) + _xlfn.XLOOKUP(B178&amp;"|"&amp;E178,
        Calculate_cap_emi_sens!$L$14:$L$21&amp;"|"&amp;Calculate_cap_emi_sens!$I$14:$I$21,
        Calculate_cap_emi_sens!$BK$14:$BK$21, "Not found", 0), LOOKUP(K178,Other!$C$24:$D$24,Other!$C$26:$D$26) + _xlfn.XLOOKUP(J178,Other!$C$18:$N$18,Other!$C$20:$N$20) + _xlfn.XLOOKUP(B178&amp;"|"&amp;E178,
        Calculate_cap_emi_sens!$L$14:$L$21&amp;"|"&amp;Calculate_cap_emi_sens!$I$14:$I$21,
        Calculate_cap_emi_sens!$BK$14:$BK$21, "Not found", 0))</f>
        <v>2404.1528823529416</v>
      </c>
      <c r="U178" s="8" cm="1">
        <f t="array" ref="U178">_xlfn.SWITCH(K178,200,_xlfn.XLOOKUP(J178,EOL_R!$C$18:$N$18,EOL_R!$C$20:$N$20) + _xlfn.XLOOKUP(B178&amp;"|"&amp;E178,
        Calculate_cap_emi_sens!$L$14:$L$21&amp;"|"&amp;Calculate_cap_emi_sens!$I$14:$I$21,
        Calculate_cap_emi_sens!$BD$14:$BD$21, "Not found", 0), LOOKUP(K178,EOL_R!$C$24:$D$24,EOL_R!$C$26:$D$26) + _xlfn.XLOOKUP(J178,EOL_R!$C$18:$N$18,EOL_R!$C$20:$N$20) + _xlfn.XLOOKUP(B178&amp;"|"&amp;E178,
        Calculate_cap_emi_sens!$L$14:$L$21&amp;"|"&amp;Calculate_cap_emi_sens!$I$14:$I$21,
        Calculate_cap_emi_sens!$BD$14:$BD$21, "Not found", 0))</f>
        <v>478.76135697399252</v>
      </c>
      <c r="V178" s="8" cm="1">
        <f t="array" ref="V178">_xlfn.SWITCH(K178,200,_xlfn.XLOOKUP(J178,Other_R!$C$18:$N$18,Other_R!$C$20:$N$20) + _xlfn.XLOOKUP(B178&amp;"|"&amp;E178,
        Calculate_cap_emi_sens!$L$14:$L$21&amp;"|"&amp;Calculate_cap_emi_sens!$I$14:$I$21,
        Calculate_cap_emi_sens!$BK$14:$BK$21, "Not found", 0), LOOKUP(K178,Other_R!$C$24:$D$24,Other_R!$C$26:$D$26) + _xlfn.XLOOKUP(J178,Other_R!$C$18:$N$18,Other_R!$C$20:$N$20) + _xlfn.XLOOKUP(B178&amp;"|"&amp;E178,
        Calculate_cap_emi_sens!$L$14:$L$21&amp;"|"&amp;Calculate_cap_emi_sens!$I$14:$I$21,
        Calculate_cap_emi_sens!$BK$14:$BK$21, "Not found", 0))</f>
        <v>1789.6312826829553</v>
      </c>
    </row>
    <row r="179" spans="1:22" x14ac:dyDescent="0.25">
      <c r="A179" s="5"/>
      <c r="B179" s="5" t="str">
        <f t="shared" si="21"/>
        <v>Mass-H1</v>
      </c>
      <c r="C179" s="5" t="s">
        <v>37</v>
      </c>
      <c r="D179" s="5" t="str">
        <f t="shared" si="20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Calculate_cap_emi_sens!$L$14:$L$21&amp;"|"&amp;Calculate_cap_emi_sens!$I$14:$I$21,
        Calculate_cap_emi_sens!$AI$14:$AI$21, "Not found", 0), LOOKUP(K179,Manufacture!$C$24:$D$24,Manufacture!$C$26:$D$26) + _xlfn.XLOOKUP(J179,Manufacture!$C$18:$N$18,Manufacture!$C$20:$N$20) + _xlfn.XLOOKUP(B179&amp;"|"&amp;E179,
        Calculate_cap_emi_sens!$L$14:$L$21&amp;"|"&amp;Calculate_cap_emi_sens!$I$14:$I$21,
        Calculate_cap_emi_sens!$AI$14:$AI$21, "Not found", 0))</f>
        <v>3473.7073548298495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639.5454545454545</v>
      </c>
      <c r="O179" s="5" cm="1">
        <f t="array" ref="O179">_xlfn.XLOOKUP(B179&amp;"|"&amp;E179,
        Calculate_cap_emi_sens!$L$14:$L$21&amp;"|"&amp;Calculate_cap_emi_sens!$I$14:$I$21,
        Calculate_cap_emi_sens!$AI$14:$AI$21, "Not found", 0)</f>
        <v>1427.3286649902775</v>
      </c>
      <c r="P179" s="8">
        <f t="shared" si="23"/>
        <v>3473.7073548298495</v>
      </c>
      <c r="Q179" s="8" cm="1">
        <f t="array" ref="Q179">_xlfn.SWITCH(K179,200,_xlfn.XLOOKUP(J179,Distribution!$C$18:$N$18,Distribution!$C$20:$N$20) + _xlfn.XLOOKUP(B179&amp;"|"&amp;E179,
        Calculate_cap_emi_sens!$L$14:$L$21&amp;"|"&amp;Calculate_cap_emi_sens!$I$14:$I$21,
        Calculate_cap_emi_sens!$AP$14:$AP$21, "Not found", 0), LOOKUP(K179,Distribution!$C$24:$D$24,Distribution!$C$26:$D$26) + _xlfn.XLOOKUP(J179,Distribution!$C$18:$N$18,Distribution!$C$20:$N$20) + _xlfn.XLOOKUP(B179&amp;"|"&amp;E179,
        Calculate_cap_emi_sens!$L$14:$L$21&amp;"|"&amp;Calculate_cap_emi_sens!$I$14:$I$21,
        Calculate_cap_emi_sens!$AP$14:$AP$21, "Not found", 0))</f>
        <v>125.74002264774063</v>
      </c>
      <c r="R179" s="8" cm="1">
        <f t="array" ref="R179">_xlfn.SWITCH(K179,200,_xlfn.XLOOKUP(J179,Installation!$C$18:$N$18,Installation!$C$20:$N$20) + _xlfn.XLOOKUP(B179&amp;"|"&amp;E179,
        Calculate_cap_emi_sens!$L$14:$L$21&amp;"|"&amp;Calculate_cap_emi_sens!$I$14:$I$21,
        Calculate_cap_emi_sens!$AW$14:$AW$21, "Not found", 0), LOOKUP(K179,Installation!$C$24:$D$24,Installation!$C$26:$D$26) + _xlfn.XLOOKUP(J179,Installation!$C$18:$N$18,Installation!$C$20:$N$20) + _xlfn.XLOOKUP(B179&amp;"|"&amp;E179,
        Calculate_cap_emi_sens!$L$14:$L$21&amp;"|"&amp;Calculate_cap_emi_sens!$I$14:$I$21,
        Calculate_cap_emi_sens!$AW$14:$AW$21, "Not found", 0))</f>
        <v>82.34313368983959</v>
      </c>
      <c r="S179" s="8" cm="1">
        <f t="array" ref="S179">_xlfn.SWITCH(K179,200,_xlfn.XLOOKUP(J179,EOL!$C$18:$N$18,EOL!$C$20:$N$20) + _xlfn.XLOOKUP(B179&amp;"|"&amp;E179,
        Calculate_cap_emi_sens!$L$14:$L$21&amp;"|"&amp;Calculate_cap_emi_sens!$I$14:$I$21,
        Calculate_cap_emi_sens!$BD$14:$BD$21, "Not found", 0), LOOKUP(K179,EOL!$C$24:$D$24,EOL!$C$26:$D$26) + _xlfn.XLOOKUP(J179,EOL!$C$18:$N$18,EOL!$C$20:$N$20) + _xlfn.XLOOKUP(B179&amp;"|"&amp;E179,
        Calculate_cap_emi_sens!$L$14:$L$21&amp;"|"&amp;Calculate_cap_emi_sens!$I$14:$I$21,
        Calculate_cap_emi_sens!$BD$14:$BD$21, "Not found", 0))</f>
        <v>664.70446524064175</v>
      </c>
      <c r="T179" s="8" cm="1">
        <f t="array" ref="T179">_xlfn.SWITCH(K179,200,_xlfn.XLOOKUP(J179,Other!$C$18:$N$18,Other!$C$20:$N$20) + _xlfn.XLOOKUP(B179&amp;"|"&amp;E179,
        Calculate_cap_emi_sens!$L$14:$L$21&amp;"|"&amp;Calculate_cap_emi_sens!$I$14:$I$21,
        Calculate_cap_emi_sens!$BK$14:$BK$21, "Not found", 0), LOOKUP(K179,Other!$C$24:$D$24,Other!$C$26:$D$26) + _xlfn.XLOOKUP(J179,Other!$C$18:$N$18,Other!$C$20:$N$20) + _xlfn.XLOOKUP(B179&amp;"|"&amp;E179,
        Calculate_cap_emi_sens!$L$14:$L$21&amp;"|"&amp;Calculate_cap_emi_sens!$I$14:$I$21,
        Calculate_cap_emi_sens!$BK$14:$BK$21, "Not found", 0))</f>
        <v>2093.459117647059</v>
      </c>
      <c r="U179" s="8" cm="1">
        <f t="array" ref="U179">_xlfn.SWITCH(K179,200,_xlfn.XLOOKUP(J179,EOL_R!$C$18:$N$18,EOL_R!$C$20:$N$20) + _xlfn.XLOOKUP(B179&amp;"|"&amp;E179,
        Calculate_cap_emi_sens!$L$14:$L$21&amp;"|"&amp;Calculate_cap_emi_sens!$I$14:$I$21,
        Calculate_cap_emi_sens!$BD$14:$BD$21, "Not found", 0), LOOKUP(K179,EOL_R!$C$24:$D$24,EOL_R!$C$26:$D$26) + _xlfn.XLOOKUP(J179,EOL_R!$C$18:$N$18,EOL_R!$C$20:$N$20) + _xlfn.XLOOKUP(B179&amp;"|"&amp;E179,
        Calculate_cap_emi_sens!$L$14:$L$21&amp;"|"&amp;Calculate_cap_emi_sens!$I$14:$I$21,
        Calculate_cap_emi_sens!$BD$14:$BD$21, "Not found", 0))</f>
        <v>556.52965008536808</v>
      </c>
      <c r="V179" s="8" cm="1">
        <f t="array" ref="V179">_xlfn.SWITCH(K179,200,_xlfn.XLOOKUP(J179,Other_R!$C$18:$N$18,Other_R!$C$20:$N$20) + _xlfn.XLOOKUP(B179&amp;"|"&amp;E179,
        Calculate_cap_emi_sens!$L$14:$L$21&amp;"|"&amp;Calculate_cap_emi_sens!$I$14:$I$21,
        Calculate_cap_emi_sens!$BK$14:$BK$21, "Not found", 0), LOOKUP(K179,Other_R!$C$24:$D$24,Other_R!$C$26:$D$26) + _xlfn.XLOOKUP(J179,Other_R!$C$18:$N$18,Other_R!$C$20:$N$20) + _xlfn.XLOOKUP(B179&amp;"|"&amp;E179,
        Calculate_cap_emi_sens!$L$14:$L$21&amp;"|"&amp;Calculate_cap_emi_sens!$I$14:$I$21,
        Calculate_cap_emi_sens!$BK$14:$BK$21, "Not found", 0))</f>
        <v>1726.886911637238</v>
      </c>
    </row>
    <row r="180" spans="1:22" x14ac:dyDescent="0.25">
      <c r="A180" s="5"/>
      <c r="B180" s="5" t="str">
        <f t="shared" si="21"/>
        <v>Mass-H1</v>
      </c>
      <c r="C180" s="5" t="s">
        <v>37</v>
      </c>
      <c r="D180" s="5" t="str">
        <f t="shared" si="20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Calculate_cap_emi_sens!$L$14:$L$21&amp;"|"&amp;Calculate_cap_emi_sens!$I$14:$I$21,
        Calculate_cap_emi_sens!$AI$14:$AI$21, "Not found", 0), LOOKUP(K180,Manufacture!$C$24:$D$24,Manufacture!$C$26:$D$26) + _xlfn.XLOOKUP(J180,Manufacture!$C$18:$N$18,Manufacture!$C$20:$N$20) + _xlfn.XLOOKUP(B180&amp;"|"&amp;E180,
        Calculate_cap_emi_sens!$L$14:$L$21&amp;"|"&amp;Calculate_cap_emi_sens!$I$14:$I$21,
        Calculate_cap_emi_sens!$AI$14:$AI$21, "Not found", 0))</f>
        <v>3547.4457665945556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639.5454545454545</v>
      </c>
      <c r="O180" s="5" cm="1">
        <f t="array" ref="O180">_xlfn.XLOOKUP(B180&amp;"|"&amp;E180,
        Calculate_cap_emi_sens!$L$14:$L$21&amp;"|"&amp;Calculate_cap_emi_sens!$I$14:$I$21,
        Calculate_cap_emi_sens!$AI$14:$AI$21, "Not found", 0)</f>
        <v>1427.3286649902775</v>
      </c>
      <c r="P180" s="8">
        <f t="shared" si="23"/>
        <v>3547.4457665945556</v>
      </c>
      <c r="Q180" s="8" cm="1">
        <f t="array" ref="Q180">_xlfn.SWITCH(K180,200,_xlfn.XLOOKUP(J180,Distribution!$C$18:$N$18,Distribution!$C$20:$N$20) + _xlfn.XLOOKUP(B180&amp;"|"&amp;E180,
        Calculate_cap_emi_sens!$L$14:$L$21&amp;"|"&amp;Calculate_cap_emi_sens!$I$14:$I$21,
        Calculate_cap_emi_sens!$AP$14:$AP$21, "Not found", 0), LOOKUP(K180,Distribution!$C$24:$D$24,Distribution!$C$26:$D$26) + _xlfn.XLOOKUP(J180,Distribution!$C$18:$N$18,Distribution!$C$20:$N$20) + _xlfn.XLOOKUP(B180&amp;"|"&amp;E180,
        Calculate_cap_emi_sens!$L$14:$L$21&amp;"|"&amp;Calculate_cap_emi_sens!$I$14:$I$21,
        Calculate_cap_emi_sens!$AP$14:$AP$21, "Not found", 0))</f>
        <v>127.28423356197592</v>
      </c>
      <c r="R180" s="8" cm="1">
        <f t="array" ref="R180">_xlfn.SWITCH(K180,200,_xlfn.XLOOKUP(J180,Installation!$C$18:$N$18,Installation!$C$20:$N$20) + _xlfn.XLOOKUP(B180&amp;"|"&amp;E180,
        Calculate_cap_emi_sens!$L$14:$L$21&amp;"|"&amp;Calculate_cap_emi_sens!$I$14:$I$21,
        Calculate_cap_emi_sens!$AW$14:$AW$21, "Not found", 0), LOOKUP(K180,Installation!$C$24:$D$24,Installation!$C$26:$D$26) + _xlfn.XLOOKUP(J180,Installation!$C$18:$N$18,Installation!$C$20:$N$20) + _xlfn.XLOOKUP(B180&amp;"|"&amp;E180,
        Calculate_cap_emi_sens!$L$14:$L$21&amp;"|"&amp;Calculate_cap_emi_sens!$I$14:$I$21,
        Calculate_cap_emi_sens!$AW$14:$AW$21, "Not found", 0))</f>
        <v>95.474310160427805</v>
      </c>
      <c r="S180" s="8" cm="1">
        <f t="array" ref="S180">_xlfn.SWITCH(K180,200,_xlfn.XLOOKUP(J180,EOL!$C$18:$N$18,EOL!$C$20:$N$20) + _xlfn.XLOOKUP(B180&amp;"|"&amp;E180,
        Calculate_cap_emi_sens!$L$14:$L$21&amp;"|"&amp;Calculate_cap_emi_sens!$I$14:$I$21,
        Calculate_cap_emi_sens!$BD$14:$BD$21, "Not found", 0), LOOKUP(K180,EOL!$C$24:$D$24,EOL!$C$26:$D$26) + _xlfn.XLOOKUP(J180,EOL!$C$18:$N$18,EOL!$C$20:$N$20) + _xlfn.XLOOKUP(B180&amp;"|"&amp;E180,
        Calculate_cap_emi_sens!$L$14:$L$21&amp;"|"&amp;Calculate_cap_emi_sens!$I$14:$I$21,
        Calculate_cap_emi_sens!$BD$14:$BD$21, "Not found", 0))</f>
        <v>679.59470053475934</v>
      </c>
      <c r="T180" s="8" cm="1">
        <f t="array" ref="T180">_xlfn.SWITCH(K180,200,_xlfn.XLOOKUP(J180,Other!$C$18:$N$18,Other!$C$20:$N$20) + _xlfn.XLOOKUP(B180&amp;"|"&amp;E180,
        Calculate_cap_emi_sens!$L$14:$L$21&amp;"|"&amp;Calculate_cap_emi_sens!$I$14:$I$21,
        Calculate_cap_emi_sens!$BK$14:$BK$21, "Not found", 0), LOOKUP(K180,Other!$C$24:$D$24,Other!$C$26:$D$26) + _xlfn.XLOOKUP(J180,Other!$C$18:$N$18,Other!$C$20:$N$20) + _xlfn.XLOOKUP(B180&amp;"|"&amp;E180,
        Calculate_cap_emi_sens!$L$14:$L$21&amp;"|"&amp;Calculate_cap_emi_sens!$I$14:$I$21,
        Calculate_cap_emi_sens!$BK$14:$BK$21, "Not found", 0))</f>
        <v>2127.9806470588237</v>
      </c>
      <c r="U180" s="8" cm="1">
        <f t="array" ref="U180">_xlfn.SWITCH(K180,200,_xlfn.XLOOKUP(J180,EOL_R!$C$18:$N$18,EOL_R!$C$20:$N$20) + _xlfn.XLOOKUP(B180&amp;"|"&amp;E180,
        Calculate_cap_emi_sens!$L$14:$L$21&amp;"|"&amp;Calculate_cap_emi_sens!$I$14:$I$21,
        Calculate_cap_emi_sens!$BD$14:$BD$21, "Not found", 0), LOOKUP(K180,EOL_R!$C$24:$D$24,EOL_R!$C$26:$D$26) + _xlfn.XLOOKUP(J180,EOL_R!$C$18:$N$18,EOL_R!$C$20:$N$20) + _xlfn.XLOOKUP(B180&amp;"|"&amp;E180,
        Calculate_cap_emi_sens!$L$14:$L$21&amp;"|"&amp;Calculate_cap_emi_sens!$I$14:$I$21,
        Calculate_cap_emi_sens!$BD$14:$BD$21, "Not found", 0))</f>
        <v>558.42753788123935</v>
      </c>
      <c r="V180" s="8" cm="1">
        <f t="array" ref="V180">_xlfn.SWITCH(K180,200,_xlfn.XLOOKUP(J180,Other_R!$C$18:$N$18,Other_R!$C$20:$N$20) + _xlfn.XLOOKUP(B180&amp;"|"&amp;E180,
        Calculate_cap_emi_sens!$L$14:$L$21&amp;"|"&amp;Calculate_cap_emi_sens!$I$14:$I$21,
        Calculate_cap_emi_sens!$BK$14:$BK$21, "Not found", 0), LOOKUP(K180,Other_R!$C$24:$D$24,Other_R!$C$26:$D$26) + _xlfn.XLOOKUP(J180,Other_R!$C$18:$N$18,Other_R!$C$20:$N$20) + _xlfn.XLOOKUP(B180&amp;"|"&amp;E180,
        Calculate_cap_emi_sens!$L$14:$L$21&amp;"|"&amp;Calculate_cap_emi_sens!$I$14:$I$21,
        Calculate_cap_emi_sens!$BK$14:$BK$21, "Not found", 0))</f>
        <v>1717.8378554239544</v>
      </c>
    </row>
    <row r="181" spans="1:22" x14ac:dyDescent="0.25">
      <c r="A181" s="5"/>
      <c r="B181" s="5" t="str">
        <f t="shared" si="21"/>
        <v>Mass-H1</v>
      </c>
      <c r="C181" s="5" t="s">
        <v>37</v>
      </c>
      <c r="D181" s="5" t="str">
        <f t="shared" si="20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Calculate_cap_emi_sens!$L$14:$L$21&amp;"|"&amp;Calculate_cap_emi_sens!$I$14:$I$21,
        Calculate_cap_emi_sens!$AI$14:$AI$21, "Not found", 0), LOOKUP(K181,Manufacture!$C$24:$D$24,Manufacture!$C$26:$D$26) + _xlfn.XLOOKUP(J181,Manufacture!$C$18:$N$18,Manufacture!$C$20:$N$20) + _xlfn.XLOOKUP(B181&amp;"|"&amp;E181,
        Calculate_cap_emi_sens!$L$14:$L$21&amp;"|"&amp;Calculate_cap_emi_sens!$I$14:$I$21,
        Calculate_cap_emi_sens!$AI$14:$AI$21, "Not found", 0))</f>
        <v>3768.6610018886731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639.5454545454545</v>
      </c>
      <c r="O181" s="5" cm="1">
        <f t="array" ref="O181">_xlfn.XLOOKUP(B181&amp;"|"&amp;E181,
        Calculate_cap_emi_sens!$L$14:$L$21&amp;"|"&amp;Calculate_cap_emi_sens!$I$14:$I$21,
        Calculate_cap_emi_sens!$AI$14:$AI$21, "Not found", 0)</f>
        <v>1427.3286649902775</v>
      </c>
      <c r="P181" s="8">
        <f t="shared" si="23"/>
        <v>3768.6610018886731</v>
      </c>
      <c r="Q181" s="8" cm="1">
        <f t="array" ref="Q181">_xlfn.SWITCH(K181,200,_xlfn.XLOOKUP(J181,Distribution!$C$18:$N$18,Distribution!$C$20:$N$20) + _xlfn.XLOOKUP(B181&amp;"|"&amp;E181,
        Calculate_cap_emi_sens!$L$14:$L$21&amp;"|"&amp;Calculate_cap_emi_sens!$I$14:$I$21,
        Calculate_cap_emi_sens!$AP$14:$AP$21, "Not found", 0), LOOKUP(K181,Distribution!$C$24:$D$24,Distribution!$C$26:$D$26) + _xlfn.XLOOKUP(J181,Distribution!$C$18:$N$18,Distribution!$C$20:$N$20) + _xlfn.XLOOKUP(B181&amp;"|"&amp;E181,
        Calculate_cap_emi_sens!$L$14:$L$21&amp;"|"&amp;Calculate_cap_emi_sens!$I$14:$I$21,
        Calculate_cap_emi_sens!$AP$14:$AP$21, "Not found", 0))</f>
        <v>131.91686630468183</v>
      </c>
      <c r="R181" s="8" cm="1">
        <f t="array" ref="R181">_xlfn.SWITCH(K181,200,_xlfn.XLOOKUP(J181,Installation!$C$18:$N$18,Installation!$C$20:$N$20) + _xlfn.XLOOKUP(B181&amp;"|"&amp;E181,
        Calculate_cap_emi_sens!$L$14:$L$21&amp;"|"&amp;Calculate_cap_emi_sens!$I$14:$I$21,
        Calculate_cap_emi_sens!$AW$14:$AW$21, "Not found", 0), LOOKUP(K181,Installation!$C$24:$D$24,Installation!$C$26:$D$26) + _xlfn.XLOOKUP(J181,Installation!$C$18:$N$18,Installation!$C$20:$N$20) + _xlfn.XLOOKUP(B181&amp;"|"&amp;E181,
        Calculate_cap_emi_sens!$L$14:$L$21&amp;"|"&amp;Calculate_cap_emi_sens!$I$14:$I$21,
        Calculate_cap_emi_sens!$AW$14:$AW$21, "Not found", 0))</f>
        <v>134.86783957219251</v>
      </c>
      <c r="S181" s="8" cm="1">
        <f t="array" ref="S181">_xlfn.SWITCH(K181,200,_xlfn.XLOOKUP(J181,EOL!$C$18:$N$18,EOL!$C$20:$N$20) + _xlfn.XLOOKUP(B181&amp;"|"&amp;E181,
        Calculate_cap_emi_sens!$L$14:$L$21&amp;"|"&amp;Calculate_cap_emi_sens!$I$14:$I$21,
        Calculate_cap_emi_sens!$BD$14:$BD$21, "Not found", 0), LOOKUP(K181,EOL!$C$24:$D$24,EOL!$C$26:$D$26) + _xlfn.XLOOKUP(J181,EOL!$C$18:$N$18,EOL!$C$20:$N$20) + _xlfn.XLOOKUP(B181&amp;"|"&amp;E181,
        Calculate_cap_emi_sens!$L$14:$L$21&amp;"|"&amp;Calculate_cap_emi_sens!$I$14:$I$21,
        Calculate_cap_emi_sens!$BD$14:$BD$21, "Not found", 0))</f>
        <v>724.26540641711233</v>
      </c>
      <c r="T181" s="8" cm="1">
        <f t="array" ref="T181">_xlfn.SWITCH(K181,200,_xlfn.XLOOKUP(J181,Other!$C$18:$N$18,Other!$C$20:$N$20) + _xlfn.XLOOKUP(B181&amp;"|"&amp;E181,
        Calculate_cap_emi_sens!$L$14:$L$21&amp;"|"&amp;Calculate_cap_emi_sens!$I$14:$I$21,
        Calculate_cap_emi_sens!$BK$14:$BK$21, "Not found", 0), LOOKUP(K181,Other!$C$24:$D$24,Other!$C$26:$D$26) + _xlfn.XLOOKUP(J181,Other!$C$18:$N$18,Other!$C$20:$N$20) + _xlfn.XLOOKUP(B181&amp;"|"&amp;E181,
        Calculate_cap_emi_sens!$L$14:$L$21&amp;"|"&amp;Calculate_cap_emi_sens!$I$14:$I$21,
        Calculate_cap_emi_sens!$BK$14:$BK$21, "Not found", 0))</f>
        <v>2231.5452352941174</v>
      </c>
      <c r="U181" s="8" cm="1">
        <f t="array" ref="U181">_xlfn.SWITCH(K181,200,_xlfn.XLOOKUP(J181,EOL_R!$C$18:$N$18,EOL_R!$C$20:$N$20) + _xlfn.XLOOKUP(B181&amp;"|"&amp;E181,
        Calculate_cap_emi_sens!$L$14:$L$21&amp;"|"&amp;Calculate_cap_emi_sens!$I$14:$I$21,
        Calculate_cap_emi_sens!$BD$14:$BD$21, "Not found", 0), LOOKUP(K181,EOL_R!$C$24:$D$24,EOL_R!$C$26:$D$26) + _xlfn.XLOOKUP(J181,EOL_R!$C$18:$N$18,EOL_R!$C$20:$N$20) + _xlfn.XLOOKUP(B181&amp;"|"&amp;E181,
        Calculate_cap_emi_sens!$L$14:$L$21&amp;"|"&amp;Calculate_cap_emi_sens!$I$14:$I$21,
        Calculate_cap_emi_sens!$BD$14:$BD$21, "Not found", 0))</f>
        <v>574.20454805591089</v>
      </c>
      <c r="V181" s="8" cm="1">
        <f t="array" ref="V181">_xlfn.SWITCH(K181,200,_xlfn.XLOOKUP(J181,Other_R!$C$18:$N$18,Other_R!$C$20:$N$20) + _xlfn.XLOOKUP(B181&amp;"|"&amp;E181,
        Calculate_cap_emi_sens!$L$14:$L$21&amp;"|"&amp;Calculate_cap_emi_sens!$I$14:$I$21,
        Calculate_cap_emi_sens!$BK$14:$BK$21, "Not found", 0), LOOKUP(K181,Other_R!$C$24:$D$24,Other_R!$C$26:$D$26) + _xlfn.XLOOKUP(J181,Other_R!$C$18:$N$18,Other_R!$C$20:$N$20) + _xlfn.XLOOKUP(B181&amp;"|"&amp;E181,
        Calculate_cap_emi_sens!$L$14:$L$21&amp;"|"&amp;Calculate_cap_emi_sens!$I$14:$I$21,
        Calculate_cap_emi_sens!$BK$14:$BK$21, "Not found", 0))</f>
        <v>1723.5992042445912</v>
      </c>
    </row>
    <row r="182" spans="1:22" x14ac:dyDescent="0.25">
      <c r="A182" s="5"/>
      <c r="B182" s="5" t="str">
        <f t="shared" si="21"/>
        <v>Mass-H1</v>
      </c>
      <c r="C182" s="5" t="s">
        <v>37</v>
      </c>
      <c r="D182" s="5" t="str">
        <f t="shared" si="20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Calculate_cap_emi_sens!$L$14:$L$21&amp;"|"&amp;Calculate_cap_emi_sens!$I$14:$I$21,
        Calculate_cap_emi_sens!$AI$14:$AI$21, "Not found", 0), LOOKUP(K182,Manufacture!$C$24:$D$24,Manufacture!$C$26:$D$26) + _xlfn.XLOOKUP(J182,Manufacture!$C$18:$N$18,Manufacture!$C$20:$N$20) + _xlfn.XLOOKUP(B182&amp;"|"&amp;E182,
        Calculate_cap_emi_sens!$L$14:$L$21&amp;"|"&amp;Calculate_cap_emi_sens!$I$14:$I$21,
        Calculate_cap_emi_sens!$AI$14:$AI$21, "Not found", 0))</f>
        <v>3989.8762371827906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639.5454545454545</v>
      </c>
      <c r="O182" s="5" cm="1">
        <f t="array" ref="O182">_xlfn.XLOOKUP(B182&amp;"|"&amp;E182,
        Calculate_cap_emi_sens!$L$14:$L$21&amp;"|"&amp;Calculate_cap_emi_sens!$I$14:$I$21,
        Calculate_cap_emi_sens!$AI$14:$AI$21, "Not found", 0)</f>
        <v>1427.3286649902775</v>
      </c>
      <c r="P182" s="8">
        <f t="shared" si="23"/>
        <v>3989.8762371827906</v>
      </c>
      <c r="Q182" s="8" cm="1">
        <f t="array" ref="Q182">_xlfn.SWITCH(K182,200,_xlfn.XLOOKUP(J182,Distribution!$C$18:$N$18,Distribution!$C$20:$N$20) + _xlfn.XLOOKUP(B182&amp;"|"&amp;E182,
        Calculate_cap_emi_sens!$L$14:$L$21&amp;"|"&amp;Calculate_cap_emi_sens!$I$14:$I$21,
        Calculate_cap_emi_sens!$AP$14:$AP$21, "Not found", 0), LOOKUP(K182,Distribution!$C$24:$D$24,Distribution!$C$26:$D$26) + _xlfn.XLOOKUP(J182,Distribution!$C$18:$N$18,Distribution!$C$20:$N$20) + _xlfn.XLOOKUP(B182&amp;"|"&amp;E182,
        Calculate_cap_emi_sens!$L$14:$L$21&amp;"|"&amp;Calculate_cap_emi_sens!$I$14:$I$21,
        Calculate_cap_emi_sens!$AP$14:$AP$21, "Not found", 0))</f>
        <v>136.54949904738771</v>
      </c>
      <c r="R182" s="8" cm="1">
        <f t="array" ref="R182">_xlfn.SWITCH(K182,200,_xlfn.XLOOKUP(J182,Installation!$C$18:$N$18,Installation!$C$20:$N$20) + _xlfn.XLOOKUP(B182&amp;"|"&amp;E182,
        Calculate_cap_emi_sens!$L$14:$L$21&amp;"|"&amp;Calculate_cap_emi_sens!$I$14:$I$21,
        Calculate_cap_emi_sens!$AW$14:$AW$21, "Not found", 0), LOOKUP(K182,Installation!$C$24:$D$24,Installation!$C$26:$D$26) + _xlfn.XLOOKUP(J182,Installation!$C$18:$N$18,Installation!$C$20:$N$20) + _xlfn.XLOOKUP(B182&amp;"|"&amp;E182,
        Calculate_cap_emi_sens!$L$14:$L$21&amp;"|"&amp;Calculate_cap_emi_sens!$I$14:$I$21,
        Calculate_cap_emi_sens!$AW$14:$AW$21, "Not found", 0))</f>
        <v>174.26136898395725</v>
      </c>
      <c r="S182" s="8" cm="1">
        <f t="array" ref="S182">_xlfn.SWITCH(K182,200,_xlfn.XLOOKUP(J182,EOL!$C$18:$N$18,EOL!$C$20:$N$20) + _xlfn.XLOOKUP(B182&amp;"|"&amp;E182,
        Calculate_cap_emi_sens!$L$14:$L$21&amp;"|"&amp;Calculate_cap_emi_sens!$I$14:$I$21,
        Calculate_cap_emi_sens!$BD$14:$BD$21, "Not found", 0), LOOKUP(K182,EOL!$C$24:$D$24,EOL!$C$26:$D$26) + _xlfn.XLOOKUP(J182,EOL!$C$18:$N$18,EOL!$C$20:$N$20) + _xlfn.XLOOKUP(B182&amp;"|"&amp;E182,
        Calculate_cap_emi_sens!$L$14:$L$21&amp;"|"&amp;Calculate_cap_emi_sens!$I$14:$I$21,
        Calculate_cap_emi_sens!$BD$14:$BD$21, "Not found", 0))</f>
        <v>768.93611229946521</v>
      </c>
      <c r="T182" s="8" cm="1">
        <f t="array" ref="T182">_xlfn.SWITCH(K182,200,_xlfn.XLOOKUP(J182,Other!$C$18:$N$18,Other!$C$20:$N$20) + _xlfn.XLOOKUP(B182&amp;"|"&amp;E182,
        Calculate_cap_emi_sens!$L$14:$L$21&amp;"|"&amp;Calculate_cap_emi_sens!$I$14:$I$21,
        Calculate_cap_emi_sens!$BK$14:$BK$21, "Not found", 0), LOOKUP(K182,Other!$C$24:$D$24,Other!$C$26:$D$26) + _xlfn.XLOOKUP(J182,Other!$C$18:$N$18,Other!$C$20:$N$20) + _xlfn.XLOOKUP(B182&amp;"|"&amp;E182,
        Calculate_cap_emi_sens!$L$14:$L$21&amp;"|"&amp;Calculate_cap_emi_sens!$I$14:$I$21,
        Calculate_cap_emi_sens!$BK$14:$BK$21, "Not found", 0))</f>
        <v>2335.1098235294116</v>
      </c>
      <c r="U182" s="8" cm="1">
        <f t="array" ref="U182">_xlfn.SWITCH(K182,200,_xlfn.XLOOKUP(J182,EOL_R!$C$18:$N$18,EOL_R!$C$20:$N$20) + _xlfn.XLOOKUP(B182&amp;"|"&amp;E182,
        Calculate_cap_emi_sens!$L$14:$L$21&amp;"|"&amp;Calculate_cap_emi_sens!$I$14:$I$21,
        Calculate_cap_emi_sens!$BD$14:$BD$21, "Not found", 0), LOOKUP(K182,EOL_R!$C$24:$D$24,EOL_R!$C$26:$D$26) + _xlfn.XLOOKUP(J182,EOL_R!$C$18:$N$18,EOL_R!$C$20:$N$20) + _xlfn.XLOOKUP(B182&amp;"|"&amp;E182,
        Calculate_cap_emi_sens!$L$14:$L$21&amp;"|"&amp;Calculate_cap_emi_sens!$I$14:$I$21,
        Calculate_cap_emi_sens!$BD$14:$BD$21, "Not found", 0))</f>
        <v>598.37485058479069</v>
      </c>
      <c r="V182" s="8" cm="1">
        <f t="array" ref="V182">_xlfn.SWITCH(K182,200,_xlfn.XLOOKUP(J182,Other_R!$C$18:$N$18,Other_R!$C$20:$N$20) + _xlfn.XLOOKUP(B182&amp;"|"&amp;E182,
        Calculate_cap_emi_sens!$L$14:$L$21&amp;"|"&amp;Calculate_cap_emi_sens!$I$14:$I$21,
        Calculate_cap_emi_sens!$BK$14:$BK$21, "Not found", 0), LOOKUP(K182,Other_R!$C$24:$D$24,Other_R!$C$26:$D$26) + _xlfn.XLOOKUP(J182,Other_R!$C$18:$N$18,Other_R!$C$20:$N$20) + _xlfn.XLOOKUP(B182&amp;"|"&amp;E182,
        Calculate_cap_emi_sens!$L$14:$L$21&amp;"|"&amp;Calculate_cap_emi_sens!$I$14:$I$21,
        Calculate_cap_emi_sens!$BK$14:$BK$21, "Not found", 0))</f>
        <v>1757.7712897844365</v>
      </c>
    </row>
    <row r="183" spans="1:22" x14ac:dyDescent="0.25">
      <c r="A183" s="5"/>
      <c r="B183" s="5" t="str">
        <f t="shared" si="21"/>
        <v>Mass-H1</v>
      </c>
      <c r="C183" s="5" t="s">
        <v>37</v>
      </c>
      <c r="D183" s="5" t="str">
        <f t="shared" si="20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Calculate_cap_emi_sens!$L$14:$L$21&amp;"|"&amp;Calculate_cap_emi_sens!$I$14:$I$21,
        Calculate_cap_emi_sens!$AI$14:$AI$21, "Not found", 0), LOOKUP(K183,Manufacture!$C$24:$D$24,Manufacture!$C$26:$D$26) + _xlfn.XLOOKUP(J183,Manufacture!$C$18:$N$18,Manufacture!$C$20:$N$20) + _xlfn.XLOOKUP(B183&amp;"|"&amp;E183,
        Calculate_cap_emi_sens!$L$14:$L$21&amp;"|"&amp;Calculate_cap_emi_sens!$I$14:$I$21,
        Calculate_cap_emi_sens!$AI$14:$AI$21, "Not found", 0))</f>
        <v>4137.3530607122029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639.5454545454545</v>
      </c>
      <c r="O183" s="5" cm="1">
        <f t="array" ref="O183">_xlfn.XLOOKUP(B183&amp;"|"&amp;E183,
        Calculate_cap_emi_sens!$L$14:$L$21&amp;"|"&amp;Calculate_cap_emi_sens!$I$14:$I$21,
        Calculate_cap_emi_sens!$AI$14:$AI$21, "Not found", 0)</f>
        <v>1427.3286649902775</v>
      </c>
      <c r="P183" s="8">
        <f t="shared" si="23"/>
        <v>4137.3530607122029</v>
      </c>
      <c r="Q183" s="8" cm="1">
        <f t="array" ref="Q183">_xlfn.SWITCH(K183,200,_xlfn.XLOOKUP(J183,Distribution!$C$18:$N$18,Distribution!$C$20:$N$20) + _xlfn.XLOOKUP(B183&amp;"|"&amp;E183,
        Calculate_cap_emi_sens!$L$14:$L$21&amp;"|"&amp;Calculate_cap_emi_sens!$I$14:$I$21,
        Calculate_cap_emi_sens!$AP$14:$AP$21, "Not found", 0), LOOKUP(K183,Distribution!$C$24:$D$24,Distribution!$C$26:$D$26) + _xlfn.XLOOKUP(J183,Distribution!$C$18:$N$18,Distribution!$C$20:$N$20) + _xlfn.XLOOKUP(B183&amp;"|"&amp;E183,
        Calculate_cap_emi_sens!$L$14:$L$21&amp;"|"&amp;Calculate_cap_emi_sens!$I$14:$I$21,
        Calculate_cap_emi_sens!$AP$14:$AP$21, "Not found", 0))</f>
        <v>139.63792087585827</v>
      </c>
      <c r="R183" s="8" cm="1">
        <f t="array" ref="R183">_xlfn.SWITCH(K183,200,_xlfn.XLOOKUP(J183,Installation!$C$18:$N$18,Installation!$C$20:$N$20) + _xlfn.XLOOKUP(B183&amp;"|"&amp;E183,
        Calculate_cap_emi_sens!$L$14:$L$21&amp;"|"&amp;Calculate_cap_emi_sens!$I$14:$I$21,
        Calculate_cap_emi_sens!$AW$14:$AW$21, "Not found", 0), LOOKUP(K183,Installation!$C$24:$D$24,Installation!$C$26:$D$26) + _xlfn.XLOOKUP(J183,Installation!$C$18:$N$18,Installation!$C$20:$N$20) + _xlfn.XLOOKUP(B183&amp;"|"&amp;E183,
        Calculate_cap_emi_sens!$L$14:$L$21&amp;"|"&amp;Calculate_cap_emi_sens!$I$14:$I$21,
        Calculate_cap_emi_sens!$AW$14:$AW$21, "Not found", 0))</f>
        <v>200.52372192513374</v>
      </c>
      <c r="S183" s="8" cm="1">
        <f t="array" ref="S183">_xlfn.SWITCH(K183,200,_xlfn.XLOOKUP(J183,EOL!$C$18:$N$18,EOL!$C$20:$N$20) + _xlfn.XLOOKUP(B183&amp;"|"&amp;E183,
        Calculate_cap_emi_sens!$L$14:$L$21&amp;"|"&amp;Calculate_cap_emi_sens!$I$14:$I$21,
        Calculate_cap_emi_sens!$BD$14:$BD$21, "Not found", 0), LOOKUP(K183,EOL!$C$24:$D$24,EOL!$C$26:$D$26) + _xlfn.XLOOKUP(J183,EOL!$C$18:$N$18,EOL!$C$20:$N$20) + _xlfn.XLOOKUP(B183&amp;"|"&amp;E183,
        Calculate_cap_emi_sens!$L$14:$L$21&amp;"|"&amp;Calculate_cap_emi_sens!$I$14:$I$21,
        Calculate_cap_emi_sens!$BD$14:$BD$21, "Not found", 0))</f>
        <v>798.7165828877005</v>
      </c>
      <c r="T183" s="8" cm="1">
        <f t="array" ref="T183">_xlfn.SWITCH(K183,200,_xlfn.XLOOKUP(J183,Other!$C$18:$N$18,Other!$C$20:$N$20) + _xlfn.XLOOKUP(B183&amp;"|"&amp;E183,
        Calculate_cap_emi_sens!$L$14:$L$21&amp;"|"&amp;Calculate_cap_emi_sens!$I$14:$I$21,
        Calculate_cap_emi_sens!$BK$14:$BK$21, "Not found", 0), LOOKUP(K183,Other!$C$24:$D$24,Other!$C$26:$D$26) + _xlfn.XLOOKUP(J183,Other!$C$18:$N$18,Other!$C$20:$N$20) + _xlfn.XLOOKUP(B183&amp;"|"&amp;E183,
        Calculate_cap_emi_sens!$L$14:$L$21&amp;"|"&amp;Calculate_cap_emi_sens!$I$14:$I$21,
        Calculate_cap_emi_sens!$BK$14:$BK$21, "Not found", 0))</f>
        <v>2404.1528823529416</v>
      </c>
      <c r="U183" s="8" cm="1">
        <f t="array" ref="U183">_xlfn.SWITCH(K183,200,_xlfn.XLOOKUP(J183,EOL_R!$C$18:$N$18,EOL_R!$C$20:$N$20) + _xlfn.XLOOKUP(B183&amp;"|"&amp;E183,
        Calculate_cap_emi_sens!$L$14:$L$21&amp;"|"&amp;Calculate_cap_emi_sens!$I$14:$I$21,
        Calculate_cap_emi_sens!$BD$14:$BD$21, "Not found", 0), LOOKUP(K183,EOL_R!$C$24:$D$24,EOL_R!$C$26:$D$26) + _xlfn.XLOOKUP(J183,EOL_R!$C$18:$N$18,EOL_R!$C$20:$N$20) + _xlfn.XLOOKUP(B183&amp;"|"&amp;E183,
        Calculate_cap_emi_sens!$L$14:$L$21&amp;"|"&amp;Calculate_cap_emi_sens!$I$14:$I$21,
        Calculate_cap_emi_sens!$BD$14:$BD$21, "Not found", 0))</f>
        <v>617.1704478830834</v>
      </c>
      <c r="V183" s="8" cm="1">
        <f t="array" ref="V183">_xlfn.SWITCH(K183,200,_xlfn.XLOOKUP(J183,Other_R!$C$18:$N$18,Other_R!$C$20:$N$20) + _xlfn.XLOOKUP(B183&amp;"|"&amp;E183,
        Calculate_cap_emi_sens!$L$14:$L$21&amp;"|"&amp;Calculate_cap_emi_sens!$I$14:$I$21,
        Calculate_cap_emi_sens!$BK$14:$BK$21, "Not found", 0), LOOKUP(K183,Other_R!$C$24:$D$24,Other_R!$C$26:$D$26) + _xlfn.XLOOKUP(J183,Other_R!$C$18:$N$18,Other_R!$C$20:$N$20) + _xlfn.XLOOKUP(B183&amp;"|"&amp;E183,
        Calculate_cap_emi_sens!$L$14:$L$21&amp;"|"&amp;Calculate_cap_emi_sens!$I$14:$I$21,
        Calculate_cap_emi_sens!$BK$14:$BK$21, "Not found", 0))</f>
        <v>1789.6312826829553</v>
      </c>
    </row>
    <row r="184" spans="1:22" x14ac:dyDescent="0.25">
      <c r="A184" s="5"/>
      <c r="B184" s="5" t="str">
        <f t="shared" si="21"/>
        <v>Mod-H1</v>
      </c>
      <c r="C184" s="5" t="s">
        <v>38</v>
      </c>
      <c r="D184" s="5" t="str">
        <f t="shared" si="20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Calculate_cap_emi_sens!$L$14:$L$21&amp;"|"&amp;Calculate_cap_emi_sens!$I$14:$I$21,
        Calculate_cap_emi_sens!$AI$14:$AI$21, "Not found", 0), LOOKUP(K184,Manufacture!$C$24:$D$24,Manufacture!$C$26:$D$26) + _xlfn.XLOOKUP(J184,Manufacture!$C$18:$N$18,Manufacture!$C$20:$N$20) + _xlfn.XLOOKUP(B184&amp;"|"&amp;E184,
        Calculate_cap_emi_sens!$L$14:$L$21&amp;"|"&amp;Calculate_cap_emi_sens!$I$14:$I$21,
        Calculate_cap_emi_sens!$AI$14:$AI$21, "Not found", 0))</f>
        <v>3708.6351667807185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Calculate_cap_emi_sens!$L$14:$L$21&amp;"|"&amp;Calculate_cap_emi_sens!$I$14:$I$21,
        Calculate_cap_emi_sens!$AI$14:$AI$21, "Not found", 0)</f>
        <v>2006.8482844277776</v>
      </c>
      <c r="P184" s="8">
        <f t="shared" si="23"/>
        <v>3708.6351667807185</v>
      </c>
      <c r="Q184" s="8" cm="1">
        <f t="array" ref="Q184">_xlfn.SWITCH(K184,200,_xlfn.XLOOKUP(J184,Distribution!$C$18:$N$18,Distribution!$C$20:$N$20) + _xlfn.XLOOKUP(B184&amp;"|"&amp;E184,
        Calculate_cap_emi_sens!$L$14:$L$21&amp;"|"&amp;Calculate_cap_emi_sens!$I$14:$I$21,
        Calculate_cap_emi_sens!$AP$14:$AP$21, "Not found", 0), LOOKUP(K184,Distribution!$C$24:$D$24,Distribution!$C$26:$D$26) + _xlfn.XLOOKUP(J184,Distribution!$C$18:$N$18,Distribution!$C$20:$N$20) + _xlfn.XLOOKUP(B184&amp;"|"&amp;E184,
        Calculate_cap_emi_sens!$L$14:$L$21&amp;"|"&amp;Calculate_cap_emi_sens!$I$14:$I$21,
        Calculate_cap_emi_sens!$AP$14:$AP$21, "Not found", 0))</f>
        <v>131.23996774875002</v>
      </c>
      <c r="R184" s="8" cm="1">
        <f t="array" ref="R184">_xlfn.SWITCH(K184,200,_xlfn.XLOOKUP(J184,Installation!$C$18:$N$18,Installation!$C$20:$N$20) + _xlfn.XLOOKUP(B184&amp;"|"&amp;E184,
        Calculate_cap_emi_sens!$L$14:$L$21&amp;"|"&amp;Calculate_cap_emi_sens!$I$14:$I$21,
        Calculate_cap_emi_sens!$AW$14:$AW$21, "Not found", 0), LOOKUP(K184,Installation!$C$24:$D$24,Installation!$C$26:$D$26) + _xlfn.XLOOKUP(J184,Installation!$C$18:$N$18,Installation!$C$20:$N$20) + _xlfn.XLOOKUP(B184&amp;"|"&amp;E184,
        Calculate_cap_emi_sens!$L$14:$L$21&amp;"|"&amp;Calculate_cap_emi_sens!$I$14:$I$21,
        Calculate_cap_emi_sens!$AW$14:$AW$21, "Not found", 0))</f>
        <v>139.68829411764708</v>
      </c>
      <c r="S184" s="8" cm="1">
        <f t="array" ref="S184">_xlfn.SWITCH(K184,200,_xlfn.XLOOKUP(J184,EOL!$C$18:$N$18,EOL!$C$20:$N$20) + _xlfn.XLOOKUP(B184&amp;"|"&amp;E184,
        Calculate_cap_emi_sens!$L$14:$L$21&amp;"|"&amp;Calculate_cap_emi_sens!$I$14:$I$21,
        Calculate_cap_emi_sens!$BD$14:$BD$21, "Not found", 0), LOOKUP(K184,EOL!$C$24:$D$24,EOL!$C$26:$D$26) + _xlfn.XLOOKUP(J184,EOL!$C$18:$N$18,EOL!$C$20:$N$20) + _xlfn.XLOOKUP(B184&amp;"|"&amp;E184,
        Calculate_cap_emi_sens!$L$14:$L$21&amp;"|"&amp;Calculate_cap_emi_sens!$I$14:$I$21,
        Calculate_cap_emi_sens!$BD$14:$BD$21, "Not found", 0))</f>
        <v>531.2085882352942</v>
      </c>
      <c r="T184" s="8" cm="1">
        <f t="array" ref="T184">_xlfn.SWITCH(K184,200,_xlfn.XLOOKUP(J184,Other!$C$18:$N$18,Other!$C$20:$N$20) + _xlfn.XLOOKUP(B184&amp;"|"&amp;E184,
        Calculate_cap_emi_sens!$L$14:$L$21&amp;"|"&amp;Calculate_cap_emi_sens!$I$14:$I$21,
        Calculate_cap_emi_sens!$BK$14:$BK$21, "Not found", 0), LOOKUP(K184,Other!$C$24:$D$24,Other!$C$26:$D$26) + _xlfn.XLOOKUP(J184,Other!$C$18:$N$18,Other!$C$20:$N$20) + _xlfn.XLOOKUP(B184&amp;"|"&amp;E184,
        Calculate_cap_emi_sens!$L$14:$L$21&amp;"|"&amp;Calculate_cap_emi_sens!$I$14:$I$21,
        Calculate_cap_emi_sens!$BK$14:$BK$21, "Not found", 0))</f>
        <v>2857.6077352941174</v>
      </c>
      <c r="U184" s="8" cm="1">
        <f t="array" ref="U184">_xlfn.SWITCH(K184,200,_xlfn.XLOOKUP(J184,EOL_R!$C$18:$N$18,EOL_R!$C$20:$N$20) + _xlfn.XLOOKUP(B184&amp;"|"&amp;E184,
        Calculate_cap_emi_sens!$L$14:$L$21&amp;"|"&amp;Calculate_cap_emi_sens!$I$14:$I$21,
        Calculate_cap_emi_sens!$BD$14:$BD$21, "Not found", 0), LOOKUP(K184,EOL_R!$C$24:$D$24,EOL_R!$C$26:$D$26) + _xlfn.XLOOKUP(J184,EOL_R!$C$18:$N$18,EOL_R!$C$20:$N$20) + _xlfn.XLOOKUP(B184&amp;"|"&amp;E184,
        Calculate_cap_emi_sens!$L$14:$L$21&amp;"|"&amp;Calculate_cap_emi_sens!$I$14:$I$21,
        Calculate_cap_emi_sens!$BD$14:$BD$21, "Not found", 0))</f>
        <v>381.14772987409265</v>
      </c>
      <c r="V184" s="8" cm="1">
        <f t="array" ref="V184">_xlfn.SWITCH(K184,200,_xlfn.XLOOKUP(J184,Other_R!$C$18:$N$18,Other_R!$C$20:$N$20) + _xlfn.XLOOKUP(B184&amp;"|"&amp;E184,
        Calculate_cap_emi_sens!$L$14:$L$21&amp;"|"&amp;Calculate_cap_emi_sens!$I$14:$I$21,
        Calculate_cap_emi_sens!$BK$14:$BK$21, "Not found", 0), LOOKUP(K184,Other_R!$C$24:$D$24,Other_R!$C$26:$D$26) + _xlfn.XLOOKUP(J184,Other_R!$C$18:$N$18,Other_R!$C$20:$N$20) + _xlfn.XLOOKUP(B184&amp;"|"&amp;E184,
        Calculate_cap_emi_sens!$L$14:$L$21&amp;"|"&amp;Calculate_cap_emi_sens!$I$14:$I$21,
        Calculate_cap_emi_sens!$BK$14:$BK$21, "Not found", 0))</f>
        <v>2349.6617042445914</v>
      </c>
    </row>
    <row r="185" spans="1:22" x14ac:dyDescent="0.25">
      <c r="A185" s="5"/>
      <c r="B185" s="5" t="str">
        <f t="shared" si="21"/>
        <v>Mod-H1</v>
      </c>
      <c r="C185" s="5" t="s">
        <v>38</v>
      </c>
      <c r="D185" s="5" t="str">
        <f t="shared" si="20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Calculate_cap_emi_sens!$L$14:$L$21&amp;"|"&amp;Calculate_cap_emi_sens!$I$14:$I$21,
        Calculate_cap_emi_sens!$AI$14:$AI$21, "Not found", 0), LOOKUP(K185,Manufacture!$C$24:$D$24,Manufacture!$C$26:$D$26) + _xlfn.XLOOKUP(J185,Manufacture!$C$18:$N$18,Manufacture!$C$20:$N$20) + _xlfn.XLOOKUP(B185&amp;"|"&amp;E185,
        Calculate_cap_emi_sens!$L$14:$L$21&amp;"|"&amp;Calculate_cap_emi_sens!$I$14:$I$21,
        Calculate_cap_emi_sens!$AI$14:$AI$21, "Not found", 0))</f>
        <v>3929.850402074836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Calculate_cap_emi_sens!$L$14:$L$21&amp;"|"&amp;Calculate_cap_emi_sens!$I$14:$I$21,
        Calculate_cap_emi_sens!$AI$14:$AI$21, "Not found", 0)</f>
        <v>2006.8482844277776</v>
      </c>
      <c r="P185" s="8">
        <f t="shared" si="23"/>
        <v>3929.850402074836</v>
      </c>
      <c r="Q185" s="8" cm="1">
        <f t="array" ref="Q185">_xlfn.SWITCH(K185,200,_xlfn.XLOOKUP(J185,Distribution!$C$18:$N$18,Distribution!$C$20:$N$20) + _xlfn.XLOOKUP(B185&amp;"|"&amp;E185,
        Calculate_cap_emi_sens!$L$14:$L$21&amp;"|"&amp;Calculate_cap_emi_sens!$I$14:$I$21,
        Calculate_cap_emi_sens!$AP$14:$AP$21, "Not found", 0), LOOKUP(K185,Distribution!$C$24:$D$24,Distribution!$C$26:$D$26) + _xlfn.XLOOKUP(J185,Distribution!$C$18:$N$18,Distribution!$C$20:$N$20) + _xlfn.XLOOKUP(B185&amp;"|"&amp;E185,
        Calculate_cap_emi_sens!$L$14:$L$21&amp;"|"&amp;Calculate_cap_emi_sens!$I$14:$I$21,
        Calculate_cap_emi_sens!$AP$14:$AP$21, "Not found", 0))</f>
        <v>135.8726004914559</v>
      </c>
      <c r="R185" s="8" cm="1">
        <f t="array" ref="R185">_xlfn.SWITCH(K185,200,_xlfn.XLOOKUP(J185,Installation!$C$18:$N$18,Installation!$C$20:$N$20) + _xlfn.XLOOKUP(B185&amp;"|"&amp;E185,
        Calculate_cap_emi_sens!$L$14:$L$21&amp;"|"&amp;Calculate_cap_emi_sens!$I$14:$I$21,
        Calculate_cap_emi_sens!$AW$14:$AW$21, "Not found", 0), LOOKUP(K185,Installation!$C$24:$D$24,Installation!$C$26:$D$26) + _xlfn.XLOOKUP(J185,Installation!$C$18:$N$18,Installation!$C$20:$N$20) + _xlfn.XLOOKUP(B185&amp;"|"&amp;E185,
        Calculate_cap_emi_sens!$L$14:$L$21&amp;"|"&amp;Calculate_cap_emi_sens!$I$14:$I$21,
        Calculate_cap_emi_sens!$AW$14:$AW$21, "Not found", 0))</f>
        <v>179.08182352941179</v>
      </c>
      <c r="S185" s="8" cm="1">
        <f t="array" ref="S185">_xlfn.SWITCH(K185,200,_xlfn.XLOOKUP(J185,EOL!$C$18:$N$18,EOL!$C$20:$N$20) + _xlfn.XLOOKUP(B185&amp;"|"&amp;E185,
        Calculate_cap_emi_sens!$L$14:$L$21&amp;"|"&amp;Calculate_cap_emi_sens!$I$14:$I$21,
        Calculate_cap_emi_sens!$BD$14:$BD$21, "Not found", 0), LOOKUP(K185,EOL!$C$24:$D$24,EOL!$C$26:$D$26) + _xlfn.XLOOKUP(J185,EOL!$C$18:$N$18,EOL!$C$20:$N$20) + _xlfn.XLOOKUP(B185&amp;"|"&amp;E185,
        Calculate_cap_emi_sens!$L$14:$L$21&amp;"|"&amp;Calculate_cap_emi_sens!$I$14:$I$21,
        Calculate_cap_emi_sens!$BD$14:$BD$21, "Not found", 0))</f>
        <v>575.87929411764708</v>
      </c>
      <c r="T185" s="8" cm="1">
        <f t="array" ref="T185">_xlfn.SWITCH(K185,200,_xlfn.XLOOKUP(J185,Other!$C$18:$N$18,Other!$C$20:$N$20) + _xlfn.XLOOKUP(B185&amp;"|"&amp;E185,
        Calculate_cap_emi_sens!$L$14:$L$21&amp;"|"&amp;Calculate_cap_emi_sens!$I$14:$I$21,
        Calculate_cap_emi_sens!$BK$14:$BK$21, "Not found", 0), LOOKUP(K185,Other!$C$24:$D$24,Other!$C$26:$D$26) + _xlfn.XLOOKUP(J185,Other!$C$18:$N$18,Other!$C$20:$N$20) + _xlfn.XLOOKUP(B185&amp;"|"&amp;E185,
        Calculate_cap_emi_sens!$L$14:$L$21&amp;"|"&amp;Calculate_cap_emi_sens!$I$14:$I$21,
        Calculate_cap_emi_sens!$BK$14:$BK$21, "Not found", 0))</f>
        <v>2961.1723235294116</v>
      </c>
      <c r="U185" s="8" cm="1">
        <f t="array" ref="U185">_xlfn.SWITCH(K185,200,_xlfn.XLOOKUP(J185,EOL_R!$C$18:$N$18,EOL_R!$C$20:$N$20) + _xlfn.XLOOKUP(B185&amp;"|"&amp;E185,
        Calculate_cap_emi_sens!$L$14:$L$21&amp;"|"&amp;Calculate_cap_emi_sens!$I$14:$I$21,
        Calculate_cap_emi_sens!$BD$14:$BD$21, "Not found", 0), LOOKUP(K185,EOL_R!$C$24:$D$24,EOL_R!$C$26:$D$26) + _xlfn.XLOOKUP(J185,EOL_R!$C$18:$N$18,EOL_R!$C$20:$N$20) + _xlfn.XLOOKUP(B185&amp;"|"&amp;E185,
        Calculate_cap_emi_sens!$L$14:$L$21&amp;"|"&amp;Calculate_cap_emi_sens!$I$14:$I$21,
        Calculate_cap_emi_sens!$BD$14:$BD$21, "Not found", 0))</f>
        <v>405.31803240297245</v>
      </c>
      <c r="V185" s="8" cm="1">
        <f t="array" ref="V185">_xlfn.SWITCH(K185,200,_xlfn.XLOOKUP(J185,Other_R!$C$18:$N$18,Other_R!$C$20:$N$20) + _xlfn.XLOOKUP(B185&amp;"|"&amp;E185,
        Calculate_cap_emi_sens!$L$14:$L$21&amp;"|"&amp;Calculate_cap_emi_sens!$I$14:$I$21,
        Calculate_cap_emi_sens!$BK$14:$BK$21, "Not found", 0), LOOKUP(K185,Other_R!$C$24:$D$24,Other_R!$C$26:$D$26) + _xlfn.XLOOKUP(J185,Other_R!$C$18:$N$18,Other_R!$C$20:$N$20) + _xlfn.XLOOKUP(B185&amp;"|"&amp;E185,
        Calculate_cap_emi_sens!$L$14:$L$21&amp;"|"&amp;Calculate_cap_emi_sens!$I$14:$I$21,
        Calculate_cap_emi_sens!$BK$14:$BK$21, "Not found", 0))</f>
        <v>2383.8337897844367</v>
      </c>
    </row>
    <row r="186" spans="1:22" x14ac:dyDescent="0.25">
      <c r="A186" s="5"/>
      <c r="B186" s="5" t="str">
        <f t="shared" si="21"/>
        <v>Mod-H1</v>
      </c>
      <c r="C186" s="5" t="s">
        <v>38</v>
      </c>
      <c r="D186" s="5" t="str">
        <f t="shared" si="20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Calculate_cap_emi_sens!$L$14:$L$21&amp;"|"&amp;Calculate_cap_emi_sens!$I$14:$I$21,
        Calculate_cap_emi_sens!$AI$14:$AI$21, "Not found", 0), LOOKUP(K186,Manufacture!$C$24:$D$24,Manufacture!$C$26:$D$26) + _xlfn.XLOOKUP(J186,Manufacture!$C$18:$N$18,Manufacture!$C$20:$N$20) + _xlfn.XLOOKUP(B186&amp;"|"&amp;E186,
        Calculate_cap_emi_sens!$L$14:$L$21&amp;"|"&amp;Calculate_cap_emi_sens!$I$14:$I$21,
        Calculate_cap_emi_sens!$AI$14:$AI$21, "Not found", 0))</f>
        <v>4077.3272256042483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Calculate_cap_emi_sens!$L$14:$L$21&amp;"|"&amp;Calculate_cap_emi_sens!$I$14:$I$21,
        Calculate_cap_emi_sens!$AI$14:$AI$21, "Not found", 0)</f>
        <v>2006.8482844277776</v>
      </c>
      <c r="P186" s="8">
        <f t="shared" si="23"/>
        <v>4077.3272256042483</v>
      </c>
      <c r="Q186" s="8" cm="1">
        <f t="array" ref="Q186">_xlfn.SWITCH(K186,200,_xlfn.XLOOKUP(J186,Distribution!$C$18:$N$18,Distribution!$C$20:$N$20) + _xlfn.XLOOKUP(B186&amp;"|"&amp;E186,
        Calculate_cap_emi_sens!$L$14:$L$21&amp;"|"&amp;Calculate_cap_emi_sens!$I$14:$I$21,
        Calculate_cap_emi_sens!$AP$14:$AP$21, "Not found", 0), LOOKUP(K186,Distribution!$C$24:$D$24,Distribution!$C$26:$D$26) + _xlfn.XLOOKUP(J186,Distribution!$C$18:$N$18,Distribution!$C$20:$N$20) + _xlfn.XLOOKUP(B186&amp;"|"&amp;E186,
        Calculate_cap_emi_sens!$L$14:$L$21&amp;"|"&amp;Calculate_cap_emi_sens!$I$14:$I$21,
        Calculate_cap_emi_sens!$AP$14:$AP$21, "Not found", 0))</f>
        <v>138.96102231992646</v>
      </c>
      <c r="R186" s="8" cm="1">
        <f t="array" ref="R186">_xlfn.SWITCH(K186,200,_xlfn.XLOOKUP(J186,Installation!$C$18:$N$18,Installation!$C$20:$N$20) + _xlfn.XLOOKUP(B186&amp;"|"&amp;E186,
        Calculate_cap_emi_sens!$L$14:$L$21&amp;"|"&amp;Calculate_cap_emi_sens!$I$14:$I$21,
        Calculate_cap_emi_sens!$AW$14:$AW$21, "Not found", 0), LOOKUP(K186,Installation!$C$24:$D$24,Installation!$C$26:$D$26) + _xlfn.XLOOKUP(J186,Installation!$C$18:$N$18,Installation!$C$20:$N$20) + _xlfn.XLOOKUP(B186&amp;"|"&amp;E186,
        Calculate_cap_emi_sens!$L$14:$L$21&amp;"|"&amp;Calculate_cap_emi_sens!$I$14:$I$21,
        Calculate_cap_emi_sens!$AW$14:$AW$21, "Not found", 0))</f>
        <v>205.34417647058828</v>
      </c>
      <c r="S186" s="8" cm="1">
        <f t="array" ref="S186">_xlfn.SWITCH(K186,200,_xlfn.XLOOKUP(J186,EOL!$C$18:$N$18,EOL!$C$20:$N$20) + _xlfn.XLOOKUP(B186&amp;"|"&amp;E186,
        Calculate_cap_emi_sens!$L$14:$L$21&amp;"|"&amp;Calculate_cap_emi_sens!$I$14:$I$21,
        Calculate_cap_emi_sens!$BD$14:$BD$21, "Not found", 0), LOOKUP(K186,EOL!$C$24:$D$24,EOL!$C$26:$D$26) + _xlfn.XLOOKUP(J186,EOL!$C$18:$N$18,EOL!$C$20:$N$20) + _xlfn.XLOOKUP(B186&amp;"|"&amp;E186,
        Calculate_cap_emi_sens!$L$14:$L$21&amp;"|"&amp;Calculate_cap_emi_sens!$I$14:$I$21,
        Calculate_cap_emi_sens!$BD$14:$BD$21, "Not found", 0))</f>
        <v>605.65976470588225</v>
      </c>
      <c r="T186" s="8" cm="1">
        <f t="array" ref="T186">_xlfn.SWITCH(K186,200,_xlfn.XLOOKUP(J186,Other!$C$18:$N$18,Other!$C$20:$N$20) + _xlfn.XLOOKUP(B186&amp;"|"&amp;E186,
        Calculate_cap_emi_sens!$L$14:$L$21&amp;"|"&amp;Calculate_cap_emi_sens!$I$14:$I$21,
        Calculate_cap_emi_sens!$BK$14:$BK$21, "Not found", 0), LOOKUP(K186,Other!$C$24:$D$24,Other!$C$26:$D$26) + _xlfn.XLOOKUP(J186,Other!$C$18:$N$18,Other!$C$20:$N$20) + _xlfn.XLOOKUP(B186&amp;"|"&amp;E186,
        Calculate_cap_emi_sens!$L$14:$L$21&amp;"|"&amp;Calculate_cap_emi_sens!$I$14:$I$21,
        Calculate_cap_emi_sens!$BK$14:$BK$21, "Not found", 0))</f>
        <v>3030.2153823529416</v>
      </c>
      <c r="U186" s="8" cm="1">
        <f t="array" ref="U186">_xlfn.SWITCH(K186,200,_xlfn.XLOOKUP(J186,EOL_R!$C$18:$N$18,EOL_R!$C$20:$N$20) + _xlfn.XLOOKUP(B186&amp;"|"&amp;E186,
        Calculate_cap_emi_sens!$L$14:$L$21&amp;"|"&amp;Calculate_cap_emi_sens!$I$14:$I$21,
        Calculate_cap_emi_sens!$BD$14:$BD$21, "Not found", 0), LOOKUP(K186,EOL_R!$C$24:$D$24,EOL_R!$C$26:$D$26) + _xlfn.XLOOKUP(J186,EOL_R!$C$18:$N$18,EOL_R!$C$20:$N$20) + _xlfn.XLOOKUP(B186&amp;"|"&amp;E186,
        Calculate_cap_emi_sens!$L$14:$L$21&amp;"|"&amp;Calculate_cap_emi_sens!$I$14:$I$21,
        Calculate_cap_emi_sens!$BD$14:$BD$21, "Not found", 0))</f>
        <v>424.11362970126527</v>
      </c>
      <c r="V186" s="8" cm="1">
        <f t="array" ref="V186">_xlfn.SWITCH(K186,200,_xlfn.XLOOKUP(J186,Other_R!$C$18:$N$18,Other_R!$C$20:$N$20) + _xlfn.XLOOKUP(B186&amp;"|"&amp;E186,
        Calculate_cap_emi_sens!$L$14:$L$21&amp;"|"&amp;Calculate_cap_emi_sens!$I$14:$I$21,
        Calculate_cap_emi_sens!$BK$14:$BK$21, "Not found", 0), LOOKUP(K186,Other_R!$C$24:$D$24,Other_R!$C$26:$D$26) + _xlfn.XLOOKUP(J186,Other_R!$C$18:$N$18,Other_R!$C$20:$N$20) + _xlfn.XLOOKUP(B186&amp;"|"&amp;E186,
        Calculate_cap_emi_sens!$L$14:$L$21&amp;"|"&amp;Calculate_cap_emi_sens!$I$14:$I$21,
        Calculate_cap_emi_sens!$BK$14:$BK$21, "Not found", 0))</f>
        <v>2415.6937826829553</v>
      </c>
    </row>
    <row r="187" spans="1:22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Calculate_cap_emi_sens!$L$14:$L$21&amp;"|"&amp;Calculate_cap_emi_sens!$I$14:$I$21,
        Calculate_cap_emi_sens!$AI$14:$AI$21, "Not found", 0), LOOKUP(K187,Manufacture!$C$24:$D$24,Manufacture!$C$26:$D$26) + _xlfn.XLOOKUP(J187,Manufacture!$C$18:$N$18,Manufacture!$C$20:$N$20) + _xlfn.XLOOKUP(B187&amp;"|"&amp;E187,
        Calculate_cap_emi_sens!$L$14:$L$21&amp;"|"&amp;Calculate_cap_emi_sens!$I$14:$I$21,
        Calculate_cap_emi_sens!$AI$14:$AI$21, "Not found", 0))</f>
        <v>3738.8951560855317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325.21363636363634</v>
      </c>
      <c r="O187" s="5" cm="1">
        <f t="array" ref="O187">_xlfn.XLOOKUP(B187&amp;"|"&amp;E187,
        Calculate_cap_emi_sens!$L$14:$L$21&amp;"|"&amp;Calculate_cap_emi_sens!$I$14:$I$21,
        Calculate_cap_emi_sens!$AI$14:$AI$21, "Not found", 0)</f>
        <v>2006.8482844277776</v>
      </c>
      <c r="P187" s="8">
        <f t="shared" si="23"/>
        <v>3738.8951560855317</v>
      </c>
      <c r="Q187" s="8" cm="1">
        <f t="array" ref="Q187">_xlfn.SWITCH(K187,200,_xlfn.XLOOKUP(J187,Distribution!$C$18:$N$18,Distribution!$C$20:$N$20) + _xlfn.XLOOKUP(B187&amp;"|"&amp;E187,
        Calculate_cap_emi_sens!$L$14:$L$21&amp;"|"&amp;Calculate_cap_emi_sens!$I$14:$I$21,
        Calculate_cap_emi_sens!$AP$14:$AP$21, "Not found", 0), LOOKUP(K187,Distribution!$C$24:$D$24,Distribution!$C$26:$D$26) + _xlfn.XLOOKUP(J187,Distribution!$C$18:$N$18,Distribution!$C$20:$N$20) + _xlfn.XLOOKUP(B187&amp;"|"&amp;E187,
        Calculate_cap_emi_sens!$L$14:$L$21&amp;"|"&amp;Calculate_cap_emi_sens!$I$14:$I$21,
        Calculate_cap_emi_sens!$AP$14:$AP$21, "Not found", 0))</f>
        <v>132.61608527362699</v>
      </c>
      <c r="R187" s="8" cm="1">
        <f t="array" ref="R187">_xlfn.SWITCH(K187,200,_xlfn.XLOOKUP(J187,Installation!$C$18:$N$18,Installation!$C$20:$N$20) + _xlfn.XLOOKUP(B187&amp;"|"&amp;E187,
        Calculate_cap_emi_sens!$L$14:$L$21&amp;"|"&amp;Calculate_cap_emi_sens!$I$14:$I$21,
        Calculate_cap_emi_sens!$AW$14:$AW$21, "Not found", 0), LOOKUP(K187,Installation!$C$24:$D$24,Installation!$C$26:$D$26) + _xlfn.XLOOKUP(J187,Installation!$C$18:$N$18,Installation!$C$20:$N$20) + _xlfn.XLOOKUP(B187&amp;"|"&amp;E187,
        Calculate_cap_emi_sens!$L$14:$L$21&amp;"|"&amp;Calculate_cap_emi_sens!$I$14:$I$21,
        Calculate_cap_emi_sens!$AW$14:$AW$21, "Not found", 0))</f>
        <v>98.618133689839595</v>
      </c>
      <c r="S187" s="8" cm="1">
        <f t="array" ref="S187">_xlfn.SWITCH(K187,200,_xlfn.XLOOKUP(J187,EOL!$C$18:$N$18,EOL!$C$20:$N$20) + _xlfn.XLOOKUP(B187&amp;"|"&amp;E187,
        Calculate_cap_emi_sens!$L$14:$L$21&amp;"|"&amp;Calculate_cap_emi_sens!$I$14:$I$21,
        Calculate_cap_emi_sens!$BD$14:$BD$21, "Not found", 0), LOOKUP(K187,EOL!$C$24:$D$24,EOL!$C$26:$D$26) + _xlfn.XLOOKUP(J187,EOL!$C$18:$N$18,EOL!$C$20:$N$20) + _xlfn.XLOOKUP(B187&amp;"|"&amp;E187,
        Calculate_cap_emi_sens!$L$14:$L$21&amp;"|"&amp;Calculate_cap_emi_sens!$I$14:$I$21,
        Calculate_cap_emi_sens!$BD$14:$BD$21, "Not found", 0))</f>
        <v>602.42037433155087</v>
      </c>
      <c r="T187" s="8" cm="1">
        <f t="array" ref="T187">_xlfn.SWITCH(K187,200,_xlfn.XLOOKUP(J187,Other!$C$18:$N$18,Other!$C$20:$N$20) + _xlfn.XLOOKUP(B187&amp;"|"&amp;E187,
        Calculate_cap_emi_sens!$L$14:$L$21&amp;"|"&amp;Calculate_cap_emi_sens!$I$14:$I$21,
        Calculate_cap_emi_sens!$BK$14:$BK$21, "Not found", 0), LOOKUP(K187,Other!$C$24:$D$24,Other!$C$26:$D$26) + _xlfn.XLOOKUP(J187,Other!$C$18:$N$18,Other!$C$20:$N$20) + _xlfn.XLOOKUP(B187&amp;"|"&amp;E187,
        Calculate_cap_emi_sens!$L$14:$L$21&amp;"|"&amp;Calculate_cap_emi_sens!$I$14:$I$21,
        Calculate_cap_emi_sens!$BK$14:$BK$21, "Not found", 0))</f>
        <v>2719.521617647059</v>
      </c>
      <c r="U187" s="8" cm="1">
        <f t="array" ref="U187">_xlfn.SWITCH(K187,200,_xlfn.XLOOKUP(J187,EOL_R!$C$18:$N$18,EOL_R!$C$20:$N$20) + _xlfn.XLOOKUP(B187&amp;"|"&amp;E187,
        Calculate_cap_emi_sens!$L$14:$L$21&amp;"|"&amp;Calculate_cap_emi_sens!$I$14:$I$21,
        Calculate_cap_emi_sens!$BD$14:$BD$21, "Not found", 0), LOOKUP(K187,EOL_R!$C$24:$D$24,EOL_R!$C$26:$D$26) + _xlfn.XLOOKUP(J187,EOL_R!$C$18:$N$18,EOL_R!$C$20:$N$20) + _xlfn.XLOOKUP(B187&amp;"|"&amp;E187,
        Calculate_cap_emi_sens!$L$14:$L$21&amp;"|"&amp;Calculate_cap_emi_sens!$I$14:$I$21,
        Calculate_cap_emi_sens!$BD$14:$BD$21, "Not found", 0))</f>
        <v>494.2455591762772</v>
      </c>
      <c r="V187" s="8" cm="1">
        <f t="array" ref="V187">_xlfn.SWITCH(K187,200,_xlfn.XLOOKUP(J187,Other_R!$C$18:$N$18,Other_R!$C$20:$N$20) + _xlfn.XLOOKUP(B187&amp;"|"&amp;E187,
        Calculate_cap_emi_sens!$L$14:$L$21&amp;"|"&amp;Calculate_cap_emi_sens!$I$14:$I$21,
        Calculate_cap_emi_sens!$BK$14:$BK$21, "Not found", 0), LOOKUP(K187,Other_R!$C$24:$D$24,Other_R!$C$26:$D$26) + _xlfn.XLOOKUP(J187,Other_R!$C$18:$N$18,Other_R!$C$20:$N$20) + _xlfn.XLOOKUP(B187&amp;"|"&amp;E187,
        Calculate_cap_emi_sens!$L$14:$L$21&amp;"|"&amp;Calculate_cap_emi_sens!$I$14:$I$21,
        Calculate_cap_emi_sens!$BK$14:$BK$21, "Not found", 0))</f>
        <v>2352.949411637238</v>
      </c>
    </row>
    <row r="188" spans="1:22" x14ac:dyDescent="0.25">
      <c r="A188" s="5"/>
      <c r="B188" s="5" t="str">
        <f t="shared" ref="B188:B195" si="24">CONCATENATE(C188, "-", "H1")</f>
        <v>Mod-H1</v>
      </c>
      <c r="C188" s="5" t="s">
        <v>38</v>
      </c>
      <c r="D188" s="5" t="str">
        <f t="shared" ref="D188:D189" si="25">_xlfn.TEXTAFTER(B188, "-", 1)</f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Calculate_cap_emi_sens!$L$14:$L$21&amp;"|"&amp;Calculate_cap_emi_sens!$I$14:$I$21,
        Calculate_cap_emi_sens!$AI$14:$AI$21, "Not found", 0), LOOKUP(K188,Manufacture!$C$24:$D$24,Manufacture!$C$26:$D$26) + _xlfn.XLOOKUP(J188,Manufacture!$C$18:$N$18,Manufacture!$C$20:$N$20) + _xlfn.XLOOKUP(B188&amp;"|"&amp;E188,
        Calculate_cap_emi_sens!$L$14:$L$21&amp;"|"&amp;Calculate_cap_emi_sens!$I$14:$I$21,
        Calculate_cap_emi_sens!$AI$14:$AI$21, "Not found", 0))</f>
        <v>3812.6335678502373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325.21363636363634</v>
      </c>
      <c r="O188" s="5" cm="1">
        <f t="array" ref="O188">_xlfn.XLOOKUP(B188&amp;"|"&amp;E188,
        Calculate_cap_emi_sens!$L$14:$L$21&amp;"|"&amp;Calculate_cap_emi_sens!$I$14:$I$21,
        Calculate_cap_emi_sens!$AI$14:$AI$21, "Not found", 0)</f>
        <v>2006.8482844277776</v>
      </c>
      <c r="P188" s="8">
        <f t="shared" si="23"/>
        <v>3812.6335678502373</v>
      </c>
      <c r="Q188" s="8" cm="1">
        <f t="array" ref="Q188">_xlfn.SWITCH(K188,200,_xlfn.XLOOKUP(J188,Distribution!$C$18:$N$18,Distribution!$C$20:$N$20) + _xlfn.XLOOKUP(B188&amp;"|"&amp;E188,
        Calculate_cap_emi_sens!$L$14:$L$21&amp;"|"&amp;Calculate_cap_emi_sens!$I$14:$I$21,
        Calculate_cap_emi_sens!$AP$14:$AP$21, "Not found", 0), LOOKUP(K188,Distribution!$C$24:$D$24,Distribution!$C$26:$D$26) + _xlfn.XLOOKUP(J188,Distribution!$C$18:$N$18,Distribution!$C$20:$N$20) + _xlfn.XLOOKUP(B188&amp;"|"&amp;E188,
        Calculate_cap_emi_sens!$L$14:$L$21&amp;"|"&amp;Calculate_cap_emi_sens!$I$14:$I$21,
        Calculate_cap_emi_sens!$AP$14:$AP$21, "Not found", 0))</f>
        <v>134.16029618786229</v>
      </c>
      <c r="R188" s="8" cm="1">
        <f t="array" ref="R188">_xlfn.SWITCH(K188,200,_xlfn.XLOOKUP(J188,Installation!$C$18:$N$18,Installation!$C$20:$N$20) + _xlfn.XLOOKUP(B188&amp;"|"&amp;E188,
        Calculate_cap_emi_sens!$L$14:$L$21&amp;"|"&amp;Calculate_cap_emi_sens!$I$14:$I$21,
        Calculate_cap_emi_sens!$AW$14:$AW$21, "Not found", 0), LOOKUP(K188,Installation!$C$24:$D$24,Installation!$C$26:$D$26) + _xlfn.XLOOKUP(J188,Installation!$C$18:$N$18,Installation!$C$20:$N$20) + _xlfn.XLOOKUP(B188&amp;"|"&amp;E188,
        Calculate_cap_emi_sens!$L$14:$L$21&amp;"|"&amp;Calculate_cap_emi_sens!$I$14:$I$21,
        Calculate_cap_emi_sens!$AW$14:$AW$21, "Not found", 0))</f>
        <v>111.74931016042781</v>
      </c>
      <c r="S188" s="8" cm="1">
        <f t="array" ref="S188">_xlfn.SWITCH(K188,200,_xlfn.XLOOKUP(J188,EOL!$C$18:$N$18,EOL!$C$20:$N$20) + _xlfn.XLOOKUP(B188&amp;"|"&amp;E188,
        Calculate_cap_emi_sens!$L$14:$L$21&amp;"|"&amp;Calculate_cap_emi_sens!$I$14:$I$21,
        Calculate_cap_emi_sens!$BD$14:$BD$21, "Not found", 0), LOOKUP(K188,EOL!$C$24:$D$24,EOL!$C$26:$D$26) + _xlfn.XLOOKUP(J188,EOL!$C$18:$N$18,EOL!$C$20:$N$20) + _xlfn.XLOOKUP(B188&amp;"|"&amp;E188,
        Calculate_cap_emi_sens!$L$14:$L$21&amp;"|"&amp;Calculate_cap_emi_sens!$I$14:$I$21,
        Calculate_cap_emi_sens!$BD$14:$BD$21, "Not found", 0))</f>
        <v>617.31060962566835</v>
      </c>
      <c r="T188" s="8" cm="1">
        <f t="array" ref="T188">_xlfn.SWITCH(K188,200,_xlfn.XLOOKUP(J188,Other!$C$18:$N$18,Other!$C$20:$N$20) + _xlfn.XLOOKUP(B188&amp;"|"&amp;E188,
        Calculate_cap_emi_sens!$L$14:$L$21&amp;"|"&amp;Calculate_cap_emi_sens!$I$14:$I$21,
        Calculate_cap_emi_sens!$BK$14:$BK$21, "Not found", 0), LOOKUP(K188,Other!$C$24:$D$24,Other!$C$26:$D$26) + _xlfn.XLOOKUP(J188,Other!$C$18:$N$18,Other!$C$20:$N$20) + _xlfn.XLOOKUP(B188&amp;"|"&amp;E188,
        Calculate_cap_emi_sens!$L$14:$L$21&amp;"|"&amp;Calculate_cap_emi_sens!$I$14:$I$21,
        Calculate_cap_emi_sens!$BK$14:$BK$21, "Not found", 0))</f>
        <v>2754.0431470588237</v>
      </c>
      <c r="U188" s="8" cm="1">
        <f t="array" ref="U188">_xlfn.SWITCH(K188,200,_xlfn.XLOOKUP(J188,EOL_R!$C$18:$N$18,EOL_R!$C$20:$N$20) + _xlfn.XLOOKUP(B188&amp;"|"&amp;E188,
        Calculate_cap_emi_sens!$L$14:$L$21&amp;"|"&amp;Calculate_cap_emi_sens!$I$14:$I$21,
        Calculate_cap_emi_sens!$BD$14:$BD$21, "Not found", 0), LOOKUP(K188,EOL_R!$C$24:$D$24,EOL_R!$C$26:$D$26) + _xlfn.XLOOKUP(J188,EOL_R!$C$18:$N$18,EOL_R!$C$20:$N$20) + _xlfn.XLOOKUP(B188&amp;"|"&amp;E188,
        Calculate_cap_emi_sens!$L$14:$L$21&amp;"|"&amp;Calculate_cap_emi_sens!$I$14:$I$21,
        Calculate_cap_emi_sens!$BD$14:$BD$21, "Not found", 0))</f>
        <v>496.14344697214847</v>
      </c>
      <c r="V188" s="8" cm="1">
        <f t="array" ref="V188">_xlfn.SWITCH(K188,200,_xlfn.XLOOKUP(J188,Other_R!$C$18:$N$18,Other_R!$C$20:$N$20) + _xlfn.XLOOKUP(B188&amp;"|"&amp;E188,
        Calculate_cap_emi_sens!$L$14:$L$21&amp;"|"&amp;Calculate_cap_emi_sens!$I$14:$I$21,
        Calculate_cap_emi_sens!$BK$14:$BK$21, "Not found", 0), LOOKUP(K188,Other_R!$C$24:$D$24,Other_R!$C$26:$D$26) + _xlfn.XLOOKUP(J188,Other_R!$C$18:$N$18,Other_R!$C$20:$N$20) + _xlfn.XLOOKUP(B188&amp;"|"&amp;E188,
        Calculate_cap_emi_sens!$L$14:$L$21&amp;"|"&amp;Calculate_cap_emi_sens!$I$14:$I$21,
        Calculate_cap_emi_sens!$BK$14:$BK$21, "Not found", 0))</f>
        <v>2343.9003554239544</v>
      </c>
    </row>
    <row r="189" spans="1:22" x14ac:dyDescent="0.25">
      <c r="A189" s="5"/>
      <c r="B189" s="5" t="str">
        <f t="shared" si="24"/>
        <v>Mod-H1</v>
      </c>
      <c r="C189" s="5" t="s">
        <v>38</v>
      </c>
      <c r="D189" s="5" t="str">
        <f t="shared" si="25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Calculate_cap_emi_sens!$L$14:$L$21&amp;"|"&amp;Calculate_cap_emi_sens!$I$14:$I$21,
        Calculate_cap_emi_sens!$AI$14:$AI$21, "Not found", 0), LOOKUP(K189,Manufacture!$C$24:$D$24,Manufacture!$C$26:$D$26) + _xlfn.XLOOKUP(J189,Manufacture!$C$18:$N$18,Manufacture!$C$20:$N$20) + _xlfn.XLOOKUP(B189&amp;"|"&amp;E189,
        Calculate_cap_emi_sens!$L$14:$L$21&amp;"|"&amp;Calculate_cap_emi_sens!$I$14:$I$21,
        Calculate_cap_emi_sens!$AI$14:$AI$21, "Not found", 0))</f>
        <v>4033.8488031443549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325.21363636363634</v>
      </c>
      <c r="O189" s="5" cm="1">
        <f t="array" ref="O189">_xlfn.XLOOKUP(B189&amp;"|"&amp;E189,
        Calculate_cap_emi_sens!$L$14:$L$21&amp;"|"&amp;Calculate_cap_emi_sens!$I$14:$I$21,
        Calculate_cap_emi_sens!$AI$14:$AI$21, "Not found", 0)</f>
        <v>2006.8482844277776</v>
      </c>
      <c r="P189" s="8">
        <f t="shared" si="23"/>
        <v>4033.8488031443549</v>
      </c>
      <c r="Q189" s="8" cm="1">
        <f t="array" ref="Q189">_xlfn.SWITCH(K189,200,_xlfn.XLOOKUP(J189,Distribution!$C$18:$N$18,Distribution!$C$20:$N$20) + _xlfn.XLOOKUP(B189&amp;"|"&amp;E189,
        Calculate_cap_emi_sens!$L$14:$L$21&amp;"|"&amp;Calculate_cap_emi_sens!$I$14:$I$21,
        Calculate_cap_emi_sens!$AP$14:$AP$21, "Not found", 0), LOOKUP(K189,Distribution!$C$24:$D$24,Distribution!$C$26:$D$26) + _xlfn.XLOOKUP(J189,Distribution!$C$18:$N$18,Distribution!$C$20:$N$20) + _xlfn.XLOOKUP(B189&amp;"|"&amp;E189,
        Calculate_cap_emi_sens!$L$14:$L$21&amp;"|"&amp;Calculate_cap_emi_sens!$I$14:$I$21,
        Calculate_cap_emi_sens!$AP$14:$AP$21, "Not found", 0))</f>
        <v>138.79292893056819</v>
      </c>
      <c r="R189" s="8" cm="1">
        <f t="array" ref="R189">_xlfn.SWITCH(K189,200,_xlfn.XLOOKUP(J189,Installation!$C$18:$N$18,Installation!$C$20:$N$20) + _xlfn.XLOOKUP(B189&amp;"|"&amp;E189,
        Calculate_cap_emi_sens!$L$14:$L$21&amp;"|"&amp;Calculate_cap_emi_sens!$I$14:$I$21,
        Calculate_cap_emi_sens!$AW$14:$AW$21, "Not found", 0), LOOKUP(K189,Installation!$C$24:$D$24,Installation!$C$26:$D$26) + _xlfn.XLOOKUP(J189,Installation!$C$18:$N$18,Installation!$C$20:$N$20) + _xlfn.XLOOKUP(B189&amp;"|"&amp;E189,
        Calculate_cap_emi_sens!$L$14:$L$21&amp;"|"&amp;Calculate_cap_emi_sens!$I$14:$I$21,
        Calculate_cap_emi_sens!$AW$14:$AW$21, "Not found", 0))</f>
        <v>151.14283957219251</v>
      </c>
      <c r="S189" s="8" cm="1">
        <f t="array" ref="S189">_xlfn.SWITCH(K189,200,_xlfn.XLOOKUP(J189,EOL!$C$18:$N$18,EOL!$C$20:$N$20) + _xlfn.XLOOKUP(B189&amp;"|"&amp;E189,
        Calculate_cap_emi_sens!$L$14:$L$21&amp;"|"&amp;Calculate_cap_emi_sens!$I$14:$I$21,
        Calculate_cap_emi_sens!$BD$14:$BD$21, "Not found", 0), LOOKUP(K189,EOL!$C$24:$D$24,EOL!$C$26:$D$26) + _xlfn.XLOOKUP(J189,EOL!$C$18:$N$18,EOL!$C$20:$N$20) + _xlfn.XLOOKUP(B189&amp;"|"&amp;E189,
        Calculate_cap_emi_sens!$L$14:$L$21&amp;"|"&amp;Calculate_cap_emi_sens!$I$14:$I$21,
        Calculate_cap_emi_sens!$BD$14:$BD$21, "Not found", 0))</f>
        <v>661.98131550802145</v>
      </c>
      <c r="T189" s="8" cm="1">
        <f t="array" ref="T189">_xlfn.SWITCH(K189,200,_xlfn.XLOOKUP(J189,Other!$C$18:$N$18,Other!$C$20:$N$20) + _xlfn.XLOOKUP(B189&amp;"|"&amp;E189,
        Calculate_cap_emi_sens!$L$14:$L$21&amp;"|"&amp;Calculate_cap_emi_sens!$I$14:$I$21,
        Calculate_cap_emi_sens!$BK$14:$BK$21, "Not found", 0), LOOKUP(K189,Other!$C$24:$D$24,Other!$C$26:$D$26) + _xlfn.XLOOKUP(J189,Other!$C$18:$N$18,Other!$C$20:$N$20) + _xlfn.XLOOKUP(B189&amp;"|"&amp;E189,
        Calculate_cap_emi_sens!$L$14:$L$21&amp;"|"&amp;Calculate_cap_emi_sens!$I$14:$I$21,
        Calculate_cap_emi_sens!$BK$14:$BK$21, "Not found", 0))</f>
        <v>2857.6077352941174</v>
      </c>
      <c r="U189" s="8" cm="1">
        <f t="array" ref="U189">_xlfn.SWITCH(K189,200,_xlfn.XLOOKUP(J189,EOL_R!$C$18:$N$18,EOL_R!$C$20:$N$20) + _xlfn.XLOOKUP(B189&amp;"|"&amp;E189,
        Calculate_cap_emi_sens!$L$14:$L$21&amp;"|"&amp;Calculate_cap_emi_sens!$I$14:$I$21,
        Calculate_cap_emi_sens!$BD$14:$BD$21, "Not found", 0), LOOKUP(K189,EOL_R!$C$24:$D$24,EOL_R!$C$26:$D$26) + _xlfn.XLOOKUP(J189,EOL_R!$C$18:$N$18,EOL_R!$C$20:$N$20) + _xlfn.XLOOKUP(B189&amp;"|"&amp;E189,
        Calculate_cap_emi_sens!$L$14:$L$21&amp;"|"&amp;Calculate_cap_emi_sens!$I$14:$I$21,
        Calculate_cap_emi_sens!$BD$14:$BD$21, "Not found", 0))</f>
        <v>511.9204571468199</v>
      </c>
      <c r="V189" s="8" cm="1">
        <f t="array" ref="V189">_xlfn.SWITCH(K189,200,_xlfn.XLOOKUP(J189,Other_R!$C$18:$N$18,Other_R!$C$20:$N$20) + _xlfn.XLOOKUP(B189&amp;"|"&amp;E189,
        Calculate_cap_emi_sens!$L$14:$L$21&amp;"|"&amp;Calculate_cap_emi_sens!$I$14:$I$21,
        Calculate_cap_emi_sens!$BK$14:$BK$21, "Not found", 0), LOOKUP(K189,Other_R!$C$24:$D$24,Other_R!$C$26:$D$26) + _xlfn.XLOOKUP(J189,Other_R!$C$18:$N$18,Other_R!$C$20:$N$20) + _xlfn.XLOOKUP(B189&amp;"|"&amp;E189,
        Calculate_cap_emi_sens!$L$14:$L$21&amp;"|"&amp;Calculate_cap_emi_sens!$I$14:$I$21,
        Calculate_cap_emi_sens!$BK$14:$BK$21, "Not found", 0))</f>
        <v>2349.6617042445914</v>
      </c>
    </row>
    <row r="190" spans="1:22" x14ac:dyDescent="0.25">
      <c r="A190" s="5"/>
      <c r="B190" s="5" t="str">
        <f t="shared" si="24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Calculate_cap_emi_sens!$L$14:$L$21&amp;"|"&amp;Calculate_cap_emi_sens!$I$14:$I$21,
        Calculate_cap_emi_sens!$AI$14:$AI$21, "Not found", 0), LOOKUP(K190,Manufacture!$C$24:$D$24,Manufacture!$C$26:$D$26) + _xlfn.XLOOKUP(J190,Manufacture!$C$18:$N$18,Manufacture!$C$20:$N$20) + _xlfn.XLOOKUP(B190&amp;"|"&amp;E190,
        Calculate_cap_emi_sens!$L$14:$L$21&amp;"|"&amp;Calculate_cap_emi_sens!$I$14:$I$21,
        Calculate_cap_emi_sens!$AI$14:$AI$21, "Not found", 0))</f>
        <v>4402.5408619678847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325.21363636363634</v>
      </c>
      <c r="O190" s="5" cm="1">
        <f t="array" ref="O190">_xlfn.XLOOKUP(B190&amp;"|"&amp;E190,
        Calculate_cap_emi_sens!$L$14:$L$21&amp;"|"&amp;Calculate_cap_emi_sens!$I$14:$I$21,
        Calculate_cap_emi_sens!$AI$14:$AI$21, "Not found", 0)</f>
        <v>2006.8482844277776</v>
      </c>
      <c r="P190" s="8">
        <f t="shared" si="23"/>
        <v>4402.5408619678847</v>
      </c>
      <c r="Q190" s="8" cm="1">
        <f t="array" ref="Q190">_xlfn.SWITCH(K190,200,_xlfn.XLOOKUP(J190,Distribution!$C$18:$N$18,Distribution!$C$20:$N$20) + _xlfn.XLOOKUP(B190&amp;"|"&amp;E190,
        Calculate_cap_emi_sens!$L$14:$L$21&amp;"|"&amp;Calculate_cap_emi_sens!$I$14:$I$21,
        Calculate_cap_emi_sens!$AP$14:$AP$21, "Not found", 0), LOOKUP(K190,Distribution!$C$24:$D$24,Distribution!$C$26:$D$26) + _xlfn.XLOOKUP(J190,Distribution!$C$18:$N$18,Distribution!$C$20:$N$20) + _xlfn.XLOOKUP(B190&amp;"|"&amp;E190,
        Calculate_cap_emi_sens!$L$14:$L$21&amp;"|"&amp;Calculate_cap_emi_sens!$I$14:$I$21,
        Calculate_cap_emi_sens!$AP$14:$AP$21, "Not found", 0))</f>
        <v>146.51398350174463</v>
      </c>
      <c r="R190" s="8" cm="1">
        <f t="array" ref="R190">_xlfn.SWITCH(K190,200,_xlfn.XLOOKUP(J190,Installation!$C$18:$N$18,Installation!$C$20:$N$20) + _xlfn.XLOOKUP(B190&amp;"|"&amp;E190,
        Calculate_cap_emi_sens!$L$14:$L$21&amp;"|"&amp;Calculate_cap_emi_sens!$I$14:$I$21,
        Calculate_cap_emi_sens!$AW$14:$AW$21, "Not found", 0), LOOKUP(K190,Installation!$C$24:$D$24,Installation!$C$26:$D$26) + _xlfn.XLOOKUP(J190,Installation!$C$18:$N$18,Installation!$C$20:$N$20) + _xlfn.XLOOKUP(B190&amp;"|"&amp;E190,
        Calculate_cap_emi_sens!$L$14:$L$21&amp;"|"&amp;Calculate_cap_emi_sens!$I$14:$I$21,
        Calculate_cap_emi_sens!$AW$14:$AW$21, "Not found", 0))</f>
        <v>216.79872192513375</v>
      </c>
      <c r="S190" s="8" cm="1">
        <f t="array" ref="S190">_xlfn.SWITCH(K190,200,_xlfn.XLOOKUP(J190,EOL!$C$18:$N$18,EOL!$C$20:$N$20) + _xlfn.XLOOKUP(B190&amp;"|"&amp;E190,
        Calculate_cap_emi_sens!$L$14:$L$21&amp;"|"&amp;Calculate_cap_emi_sens!$I$14:$I$21,
        Calculate_cap_emi_sens!$BD$14:$BD$21, "Not found", 0), LOOKUP(K190,EOL!$C$24:$D$24,EOL!$C$26:$D$26) + _xlfn.XLOOKUP(J190,EOL!$C$18:$N$18,EOL!$C$20:$N$20) + _xlfn.XLOOKUP(B190&amp;"|"&amp;E190,
        Calculate_cap_emi_sens!$L$14:$L$21&amp;"|"&amp;Calculate_cap_emi_sens!$I$14:$I$21,
        Calculate_cap_emi_sens!$BD$14:$BD$21, "Not found", 0))</f>
        <v>736.43249197860962</v>
      </c>
      <c r="T190" s="8" cm="1">
        <f t="array" ref="T190">_xlfn.SWITCH(K190,200,_xlfn.XLOOKUP(J190,Other!$C$18:$N$18,Other!$C$20:$N$20) + _xlfn.XLOOKUP(B190&amp;"|"&amp;E190,
        Calculate_cap_emi_sens!$L$14:$L$21&amp;"|"&amp;Calculate_cap_emi_sens!$I$14:$I$21,
        Calculate_cap_emi_sens!$BK$14:$BK$21, "Not found", 0), LOOKUP(K190,Other!$C$24:$D$24,Other!$C$26:$D$26) + _xlfn.XLOOKUP(J190,Other!$C$18:$N$18,Other!$C$20:$N$20) + _xlfn.XLOOKUP(B190&amp;"|"&amp;E190,
        Calculate_cap_emi_sens!$L$14:$L$21&amp;"|"&amp;Calculate_cap_emi_sens!$I$14:$I$21,
        Calculate_cap_emi_sens!$BK$14:$BK$21, "Not found", 0))</f>
        <v>3030.2153823529416</v>
      </c>
      <c r="U190" s="8" cm="1">
        <f t="array" ref="U190">_xlfn.SWITCH(K190,200,_xlfn.XLOOKUP(J190,EOL_R!$C$18:$N$18,EOL_R!$C$20:$N$20) + _xlfn.XLOOKUP(B190&amp;"|"&amp;E190,
        Calculate_cap_emi_sens!$L$14:$L$21&amp;"|"&amp;Calculate_cap_emi_sens!$I$14:$I$21,
        Calculate_cap_emi_sens!$BD$14:$BD$21, "Not found", 0), LOOKUP(K190,EOL_R!$C$24:$D$24,EOL_R!$C$26:$D$26) + _xlfn.XLOOKUP(J190,EOL_R!$C$18:$N$18,EOL_R!$C$20:$N$20) + _xlfn.XLOOKUP(B190&amp;"|"&amp;E190,
        Calculate_cap_emi_sens!$L$14:$L$21&amp;"|"&amp;Calculate_cap_emi_sens!$I$14:$I$21,
        Calculate_cap_emi_sens!$BD$14:$BD$21, "Not found", 0))</f>
        <v>554.88635697399252</v>
      </c>
      <c r="V190" s="8" cm="1">
        <f t="array" ref="V190">_xlfn.SWITCH(K190,200,_xlfn.XLOOKUP(J190,Other_R!$C$18:$N$18,Other_R!$C$20:$N$20) + _xlfn.XLOOKUP(B190&amp;"|"&amp;E190,
        Calculate_cap_emi_sens!$L$14:$L$21&amp;"|"&amp;Calculate_cap_emi_sens!$I$14:$I$21,
        Calculate_cap_emi_sens!$BK$14:$BK$21, "Not found", 0), LOOKUP(K190,Other_R!$C$24:$D$24,Other_R!$C$26:$D$26) + _xlfn.XLOOKUP(J190,Other_R!$C$18:$N$18,Other_R!$C$20:$N$20) + _xlfn.XLOOKUP(B190&amp;"|"&amp;E190,
        Calculate_cap_emi_sens!$L$14:$L$21&amp;"|"&amp;Calculate_cap_emi_sens!$I$14:$I$21,
        Calculate_cap_emi_sens!$BK$14:$BK$21, "Not found", 0))</f>
        <v>2415.6937826829553</v>
      </c>
    </row>
    <row r="191" spans="1:22" x14ac:dyDescent="0.25">
      <c r="A191" s="5"/>
      <c r="B191" s="5" t="str">
        <f t="shared" si="24"/>
        <v>Mod-H1</v>
      </c>
      <c r="C191" s="5" t="s">
        <v>38</v>
      </c>
      <c r="D191" s="5" t="str">
        <f t="shared" ref="D191:D195" si="26">_xlfn.TEXTAFTER(B191, "-", 1)</f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Calculate_cap_emi_sens!$L$14:$L$21&amp;"|"&amp;Calculate_cap_emi_sens!$I$14:$I$21,
        Calculate_cap_emi_sens!$AI$14:$AI$21, "Not found", 0), LOOKUP(K191,Manufacture!$C$24:$D$24,Manufacture!$C$26:$D$26) + _xlfn.XLOOKUP(J191,Manufacture!$C$18:$N$18,Manufacture!$C$20:$N$20) + _xlfn.XLOOKUP(B191&amp;"|"&amp;E191,
        Calculate_cap_emi_sens!$L$14:$L$21&amp;"|"&amp;Calculate_cap_emi_sens!$I$14:$I$21,
        Calculate_cap_emi_sens!$AI$14:$AI$21, "Not found", 0))</f>
        <v>4053.2269742673498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639.5454545454545</v>
      </c>
      <c r="O191" s="5" cm="1">
        <f t="array" ref="O191">_xlfn.XLOOKUP(B191&amp;"|"&amp;E191,
        Calculate_cap_emi_sens!$L$14:$L$21&amp;"|"&amp;Calculate_cap_emi_sens!$I$14:$I$21,
        Calculate_cap_emi_sens!$AI$14:$AI$21, "Not found", 0)</f>
        <v>2006.8482844277776</v>
      </c>
      <c r="P191" s="8">
        <f t="shared" si="23"/>
        <v>4053.2269742673498</v>
      </c>
      <c r="Q191" s="8" cm="1">
        <f t="array" ref="Q191">_xlfn.SWITCH(K191,200,_xlfn.XLOOKUP(J191,Distribution!$C$18:$N$18,Distribution!$C$20:$N$20) + _xlfn.XLOOKUP(B191&amp;"|"&amp;E191,
        Calculate_cap_emi_sens!$L$14:$L$21&amp;"|"&amp;Calculate_cap_emi_sens!$I$14:$I$21,
        Calculate_cap_emi_sens!$AP$14:$AP$21, "Not found", 0), LOOKUP(K191,Distribution!$C$24:$D$24,Distribution!$C$26:$D$26) + _xlfn.XLOOKUP(J191,Distribution!$C$18:$N$18,Distribution!$C$20:$N$20) + _xlfn.XLOOKUP(B191&amp;"|"&amp;E191,
        Calculate_cap_emi_sens!$L$14:$L$21&amp;"|"&amp;Calculate_cap_emi_sens!$I$14:$I$21,
        Calculate_cap_emi_sens!$AP$14:$AP$21, "Not found", 0))</f>
        <v>139.91565678999063</v>
      </c>
      <c r="R191" s="8" cm="1">
        <f t="array" ref="R191">_xlfn.SWITCH(K191,200,_xlfn.XLOOKUP(J191,Installation!$C$18:$N$18,Installation!$C$20:$N$20) + _xlfn.XLOOKUP(B191&amp;"|"&amp;E191,
        Calculate_cap_emi_sens!$L$14:$L$21&amp;"|"&amp;Calculate_cap_emi_sens!$I$14:$I$21,
        Calculate_cap_emi_sens!$AW$14:$AW$21, "Not found", 0), LOOKUP(K191,Installation!$C$24:$D$24,Installation!$C$26:$D$26) + _xlfn.XLOOKUP(J191,Installation!$C$18:$N$18,Installation!$C$20:$N$20) + _xlfn.XLOOKUP(B191&amp;"|"&amp;E191,
        Calculate_cap_emi_sens!$L$14:$L$21&amp;"|"&amp;Calculate_cap_emi_sens!$I$14:$I$21,
        Calculate_cap_emi_sens!$AW$14:$AW$21, "Not found", 0))</f>
        <v>98.618133689839595</v>
      </c>
      <c r="S191" s="8" cm="1">
        <f t="array" ref="S191">_xlfn.SWITCH(K191,200,_xlfn.XLOOKUP(J191,EOL!$C$18:$N$18,EOL!$C$20:$N$20) + _xlfn.XLOOKUP(B191&amp;"|"&amp;E191,
        Calculate_cap_emi_sens!$L$14:$L$21&amp;"|"&amp;Calculate_cap_emi_sens!$I$14:$I$21,
        Calculate_cap_emi_sens!$BD$14:$BD$21, "Not found", 0), LOOKUP(K191,EOL!$C$24:$D$24,EOL!$C$26:$D$26) + _xlfn.XLOOKUP(J191,EOL!$C$18:$N$18,EOL!$C$20:$N$20) + _xlfn.XLOOKUP(B191&amp;"|"&amp;E191,
        Calculate_cap_emi_sens!$L$14:$L$21&amp;"|"&amp;Calculate_cap_emi_sens!$I$14:$I$21,
        Calculate_cap_emi_sens!$BD$14:$BD$21, "Not found", 0))</f>
        <v>740.82946524064175</v>
      </c>
      <c r="T191" s="8" cm="1">
        <f t="array" ref="T191">_xlfn.SWITCH(K191,200,_xlfn.XLOOKUP(J191,Other!$C$18:$N$18,Other!$C$20:$N$20) + _xlfn.XLOOKUP(B191&amp;"|"&amp;E191,
        Calculate_cap_emi_sens!$L$14:$L$21&amp;"|"&amp;Calculate_cap_emi_sens!$I$14:$I$21,
        Calculate_cap_emi_sens!$BK$14:$BK$21, "Not found", 0), LOOKUP(K191,Other!$C$24:$D$24,Other!$C$26:$D$26) + _xlfn.XLOOKUP(J191,Other!$C$18:$N$18,Other!$C$20:$N$20) + _xlfn.XLOOKUP(B191&amp;"|"&amp;E191,
        Calculate_cap_emi_sens!$L$14:$L$21&amp;"|"&amp;Calculate_cap_emi_sens!$I$14:$I$21,
        Calculate_cap_emi_sens!$BK$14:$BK$21, "Not found", 0))</f>
        <v>2719.521617647059</v>
      </c>
      <c r="U191" s="8" cm="1">
        <f t="array" ref="U191">_xlfn.SWITCH(K191,200,_xlfn.XLOOKUP(J191,EOL_R!$C$18:$N$18,EOL_R!$C$20:$N$20) + _xlfn.XLOOKUP(B191&amp;"|"&amp;E191,
        Calculate_cap_emi_sens!$L$14:$L$21&amp;"|"&amp;Calculate_cap_emi_sens!$I$14:$I$21,
        Calculate_cap_emi_sens!$BD$14:$BD$21, "Not found", 0), LOOKUP(K191,EOL_R!$C$24:$D$24,EOL_R!$C$26:$D$26) + _xlfn.XLOOKUP(J191,EOL_R!$C$18:$N$18,EOL_R!$C$20:$N$20) + _xlfn.XLOOKUP(B191&amp;"|"&amp;E191,
        Calculate_cap_emi_sens!$L$14:$L$21&amp;"|"&amp;Calculate_cap_emi_sens!$I$14:$I$21,
        Calculate_cap_emi_sens!$BD$14:$BD$21, "Not found", 0))</f>
        <v>632.65465008536808</v>
      </c>
      <c r="V191" s="8" cm="1">
        <f t="array" ref="V191">_xlfn.SWITCH(K191,200,_xlfn.XLOOKUP(J191,Other_R!$C$18:$N$18,Other_R!$C$20:$N$20) + _xlfn.XLOOKUP(B191&amp;"|"&amp;E191,
        Calculate_cap_emi_sens!$L$14:$L$21&amp;"|"&amp;Calculate_cap_emi_sens!$I$14:$I$21,
        Calculate_cap_emi_sens!$BK$14:$BK$21, "Not found", 0), LOOKUP(K191,Other_R!$C$24:$D$24,Other_R!$C$26:$D$26) + _xlfn.XLOOKUP(J191,Other_R!$C$18:$N$18,Other_R!$C$20:$N$20) + _xlfn.XLOOKUP(B191&amp;"|"&amp;E191,
        Calculate_cap_emi_sens!$L$14:$L$21&amp;"|"&amp;Calculate_cap_emi_sens!$I$14:$I$21,
        Calculate_cap_emi_sens!$BK$14:$BK$21, "Not found", 0))</f>
        <v>2352.949411637238</v>
      </c>
    </row>
    <row r="192" spans="1:22" x14ac:dyDescent="0.25">
      <c r="A192" s="5"/>
      <c r="B192" s="5" t="str">
        <f t="shared" si="24"/>
        <v>Mod-H1</v>
      </c>
      <c r="C192" s="5" t="s">
        <v>38</v>
      </c>
      <c r="D192" s="5" t="str">
        <f t="shared" si="26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Calculate_cap_emi_sens!$L$14:$L$21&amp;"|"&amp;Calculate_cap_emi_sens!$I$14:$I$21,
        Calculate_cap_emi_sens!$AI$14:$AI$21, "Not found", 0), LOOKUP(K192,Manufacture!$C$24:$D$24,Manufacture!$C$26:$D$26) + _xlfn.XLOOKUP(J192,Manufacture!$C$18:$N$18,Manufacture!$C$20:$N$20) + _xlfn.XLOOKUP(B192&amp;"|"&amp;E192,
        Calculate_cap_emi_sens!$L$14:$L$21&amp;"|"&amp;Calculate_cap_emi_sens!$I$14:$I$21,
        Calculate_cap_emi_sens!$AI$14:$AI$21, "Not found", 0))</f>
        <v>4126.9653860320559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639.5454545454545</v>
      </c>
      <c r="O192" s="5" cm="1">
        <f t="array" ref="O192">_xlfn.XLOOKUP(B192&amp;"|"&amp;E192,
        Calculate_cap_emi_sens!$L$14:$L$21&amp;"|"&amp;Calculate_cap_emi_sens!$I$14:$I$21,
        Calculate_cap_emi_sens!$AI$14:$AI$21, "Not found", 0)</f>
        <v>2006.8482844277776</v>
      </c>
      <c r="P192" s="8">
        <f t="shared" si="23"/>
        <v>4126.9653860320559</v>
      </c>
      <c r="Q192" s="8" cm="1">
        <f t="array" ref="Q192">_xlfn.SWITCH(K192,200,_xlfn.XLOOKUP(J192,Distribution!$C$18:$N$18,Distribution!$C$20:$N$20) + _xlfn.XLOOKUP(B192&amp;"|"&amp;E192,
        Calculate_cap_emi_sens!$L$14:$L$21&amp;"|"&amp;Calculate_cap_emi_sens!$I$14:$I$21,
        Calculate_cap_emi_sens!$AP$14:$AP$21, "Not found", 0), LOOKUP(K192,Distribution!$C$24:$D$24,Distribution!$C$26:$D$26) + _xlfn.XLOOKUP(J192,Distribution!$C$18:$N$18,Distribution!$C$20:$N$20) + _xlfn.XLOOKUP(B192&amp;"|"&amp;E192,
        Calculate_cap_emi_sens!$L$14:$L$21&amp;"|"&amp;Calculate_cap_emi_sens!$I$14:$I$21,
        Calculate_cap_emi_sens!$AP$14:$AP$21, "Not found", 0))</f>
        <v>141.45986770422593</v>
      </c>
      <c r="R192" s="8" cm="1">
        <f t="array" ref="R192">_xlfn.SWITCH(K192,200,_xlfn.XLOOKUP(J192,Installation!$C$18:$N$18,Installation!$C$20:$N$20) + _xlfn.XLOOKUP(B192&amp;"|"&amp;E192,
        Calculate_cap_emi_sens!$L$14:$L$21&amp;"|"&amp;Calculate_cap_emi_sens!$I$14:$I$21,
        Calculate_cap_emi_sens!$AW$14:$AW$21, "Not found", 0), LOOKUP(K192,Installation!$C$24:$D$24,Installation!$C$26:$D$26) + _xlfn.XLOOKUP(J192,Installation!$C$18:$N$18,Installation!$C$20:$N$20) + _xlfn.XLOOKUP(B192&amp;"|"&amp;E192,
        Calculate_cap_emi_sens!$L$14:$L$21&amp;"|"&amp;Calculate_cap_emi_sens!$I$14:$I$21,
        Calculate_cap_emi_sens!$AW$14:$AW$21, "Not found", 0))</f>
        <v>111.74931016042781</v>
      </c>
      <c r="S192" s="8" cm="1">
        <f t="array" ref="S192">_xlfn.SWITCH(K192,200,_xlfn.XLOOKUP(J192,EOL!$C$18:$N$18,EOL!$C$20:$N$20) + _xlfn.XLOOKUP(B192&amp;"|"&amp;E192,
        Calculate_cap_emi_sens!$L$14:$L$21&amp;"|"&amp;Calculate_cap_emi_sens!$I$14:$I$21,
        Calculate_cap_emi_sens!$BD$14:$BD$21, "Not found", 0), LOOKUP(K192,EOL!$C$24:$D$24,EOL!$C$26:$D$26) + _xlfn.XLOOKUP(J192,EOL!$C$18:$N$18,EOL!$C$20:$N$20) + _xlfn.XLOOKUP(B192&amp;"|"&amp;E192,
        Calculate_cap_emi_sens!$L$14:$L$21&amp;"|"&amp;Calculate_cap_emi_sens!$I$14:$I$21,
        Calculate_cap_emi_sens!$BD$14:$BD$21, "Not found", 0))</f>
        <v>755.71970053475934</v>
      </c>
      <c r="T192" s="8" cm="1">
        <f t="array" ref="T192">_xlfn.SWITCH(K192,200,_xlfn.XLOOKUP(J192,Other!$C$18:$N$18,Other!$C$20:$N$20) + _xlfn.XLOOKUP(B192&amp;"|"&amp;E192,
        Calculate_cap_emi_sens!$L$14:$L$21&amp;"|"&amp;Calculate_cap_emi_sens!$I$14:$I$21,
        Calculate_cap_emi_sens!$BK$14:$BK$21, "Not found", 0), LOOKUP(K192,Other!$C$24:$D$24,Other!$C$26:$D$26) + _xlfn.XLOOKUP(J192,Other!$C$18:$N$18,Other!$C$20:$N$20) + _xlfn.XLOOKUP(B192&amp;"|"&amp;E192,
        Calculate_cap_emi_sens!$L$14:$L$21&amp;"|"&amp;Calculate_cap_emi_sens!$I$14:$I$21,
        Calculate_cap_emi_sens!$BK$14:$BK$21, "Not found", 0))</f>
        <v>2754.0431470588237</v>
      </c>
      <c r="U192" s="8" cm="1">
        <f t="array" ref="U192">_xlfn.SWITCH(K192,200,_xlfn.XLOOKUP(J192,EOL_R!$C$18:$N$18,EOL_R!$C$20:$N$20) + _xlfn.XLOOKUP(B192&amp;"|"&amp;E192,
        Calculate_cap_emi_sens!$L$14:$L$21&amp;"|"&amp;Calculate_cap_emi_sens!$I$14:$I$21,
        Calculate_cap_emi_sens!$BD$14:$BD$21, "Not found", 0), LOOKUP(K192,EOL_R!$C$24:$D$24,EOL_R!$C$26:$D$26) + _xlfn.XLOOKUP(J192,EOL_R!$C$18:$N$18,EOL_R!$C$20:$N$20) + _xlfn.XLOOKUP(B192&amp;"|"&amp;E192,
        Calculate_cap_emi_sens!$L$14:$L$21&amp;"|"&amp;Calculate_cap_emi_sens!$I$14:$I$21,
        Calculate_cap_emi_sens!$BD$14:$BD$21, "Not found", 0))</f>
        <v>634.55253788123935</v>
      </c>
      <c r="V192" s="8" cm="1">
        <f t="array" ref="V192">_xlfn.SWITCH(K192,200,_xlfn.XLOOKUP(J192,Other_R!$C$18:$N$18,Other_R!$C$20:$N$20) + _xlfn.XLOOKUP(B192&amp;"|"&amp;E192,
        Calculate_cap_emi_sens!$L$14:$L$21&amp;"|"&amp;Calculate_cap_emi_sens!$I$14:$I$21,
        Calculate_cap_emi_sens!$BK$14:$BK$21, "Not found", 0), LOOKUP(K192,Other_R!$C$24:$D$24,Other_R!$C$26:$D$26) + _xlfn.XLOOKUP(J192,Other_R!$C$18:$N$18,Other_R!$C$20:$N$20) + _xlfn.XLOOKUP(B192&amp;"|"&amp;E192,
        Calculate_cap_emi_sens!$L$14:$L$21&amp;"|"&amp;Calculate_cap_emi_sens!$I$14:$I$21,
        Calculate_cap_emi_sens!$BK$14:$BK$21, "Not found", 0))</f>
        <v>2343.9003554239544</v>
      </c>
    </row>
    <row r="193" spans="1:22" x14ac:dyDescent="0.25">
      <c r="A193" s="5"/>
      <c r="B193" s="5" t="str">
        <f t="shared" si="24"/>
        <v>Mod-H1</v>
      </c>
      <c r="C193" s="5" t="s">
        <v>38</v>
      </c>
      <c r="D193" s="5" t="str">
        <f t="shared" si="26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Calculate_cap_emi_sens!$L$14:$L$21&amp;"|"&amp;Calculate_cap_emi_sens!$I$14:$I$21,
        Calculate_cap_emi_sens!$AI$14:$AI$21, "Not found", 0), LOOKUP(K193,Manufacture!$C$24:$D$24,Manufacture!$C$26:$D$26) + _xlfn.XLOOKUP(J193,Manufacture!$C$18:$N$18,Manufacture!$C$20:$N$20) + _xlfn.XLOOKUP(B193&amp;"|"&amp;E193,
        Calculate_cap_emi_sens!$L$14:$L$21&amp;"|"&amp;Calculate_cap_emi_sens!$I$14:$I$21,
        Calculate_cap_emi_sens!$AI$14:$AI$21, "Not found", 0))</f>
        <v>4348.1806213261734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639.5454545454545</v>
      </c>
      <c r="O193" s="5" cm="1">
        <f t="array" ref="O193">_xlfn.XLOOKUP(B193&amp;"|"&amp;E193,
        Calculate_cap_emi_sens!$L$14:$L$21&amp;"|"&amp;Calculate_cap_emi_sens!$I$14:$I$21,
        Calculate_cap_emi_sens!$AI$14:$AI$21, "Not found", 0)</f>
        <v>2006.8482844277776</v>
      </c>
      <c r="P193" s="8">
        <f t="shared" si="23"/>
        <v>4348.1806213261734</v>
      </c>
      <c r="Q193" s="8" cm="1">
        <f t="array" ref="Q193">_xlfn.SWITCH(K193,200,_xlfn.XLOOKUP(J193,Distribution!$C$18:$N$18,Distribution!$C$20:$N$20) + _xlfn.XLOOKUP(B193&amp;"|"&amp;E193,
        Calculate_cap_emi_sens!$L$14:$L$21&amp;"|"&amp;Calculate_cap_emi_sens!$I$14:$I$21,
        Calculate_cap_emi_sens!$AP$14:$AP$21, "Not found", 0), LOOKUP(K193,Distribution!$C$24:$D$24,Distribution!$C$26:$D$26) + _xlfn.XLOOKUP(J193,Distribution!$C$18:$N$18,Distribution!$C$20:$N$20) + _xlfn.XLOOKUP(B193&amp;"|"&amp;E193,
        Calculate_cap_emi_sens!$L$14:$L$21&amp;"|"&amp;Calculate_cap_emi_sens!$I$14:$I$21,
        Calculate_cap_emi_sens!$AP$14:$AP$21, "Not found", 0))</f>
        <v>146.09250044693184</v>
      </c>
      <c r="R193" s="8" cm="1">
        <f t="array" ref="R193">_xlfn.SWITCH(K193,200,_xlfn.XLOOKUP(J193,Installation!$C$18:$N$18,Installation!$C$20:$N$20) + _xlfn.XLOOKUP(B193&amp;"|"&amp;E193,
        Calculate_cap_emi_sens!$L$14:$L$21&amp;"|"&amp;Calculate_cap_emi_sens!$I$14:$I$21,
        Calculate_cap_emi_sens!$AW$14:$AW$21, "Not found", 0), LOOKUP(K193,Installation!$C$24:$D$24,Installation!$C$26:$D$26) + _xlfn.XLOOKUP(J193,Installation!$C$18:$N$18,Installation!$C$20:$N$20) + _xlfn.XLOOKUP(B193&amp;"|"&amp;E193,
        Calculate_cap_emi_sens!$L$14:$L$21&amp;"|"&amp;Calculate_cap_emi_sens!$I$14:$I$21,
        Calculate_cap_emi_sens!$AW$14:$AW$21, "Not found", 0))</f>
        <v>151.14283957219251</v>
      </c>
      <c r="S193" s="8" cm="1">
        <f t="array" ref="S193">_xlfn.SWITCH(K193,200,_xlfn.XLOOKUP(J193,EOL!$C$18:$N$18,EOL!$C$20:$N$20) + _xlfn.XLOOKUP(B193&amp;"|"&amp;E193,
        Calculate_cap_emi_sens!$L$14:$L$21&amp;"|"&amp;Calculate_cap_emi_sens!$I$14:$I$21,
        Calculate_cap_emi_sens!$BD$14:$BD$21, "Not found", 0), LOOKUP(K193,EOL!$C$24:$D$24,EOL!$C$26:$D$26) + _xlfn.XLOOKUP(J193,EOL!$C$18:$N$18,EOL!$C$20:$N$20) + _xlfn.XLOOKUP(B193&amp;"|"&amp;E193,
        Calculate_cap_emi_sens!$L$14:$L$21&amp;"|"&amp;Calculate_cap_emi_sens!$I$14:$I$21,
        Calculate_cap_emi_sens!$BD$14:$BD$21, "Not found", 0))</f>
        <v>800.39040641711233</v>
      </c>
      <c r="T193" s="8" cm="1">
        <f t="array" ref="T193">_xlfn.SWITCH(K193,200,_xlfn.XLOOKUP(J193,Other!$C$18:$N$18,Other!$C$20:$N$20) + _xlfn.XLOOKUP(B193&amp;"|"&amp;E193,
        Calculate_cap_emi_sens!$L$14:$L$21&amp;"|"&amp;Calculate_cap_emi_sens!$I$14:$I$21,
        Calculate_cap_emi_sens!$BK$14:$BK$21, "Not found", 0), LOOKUP(K193,Other!$C$24:$D$24,Other!$C$26:$D$26) + _xlfn.XLOOKUP(J193,Other!$C$18:$N$18,Other!$C$20:$N$20) + _xlfn.XLOOKUP(B193&amp;"|"&amp;E193,
        Calculate_cap_emi_sens!$L$14:$L$21&amp;"|"&amp;Calculate_cap_emi_sens!$I$14:$I$21,
        Calculate_cap_emi_sens!$BK$14:$BK$21, "Not found", 0))</f>
        <v>2857.6077352941174</v>
      </c>
      <c r="U193" s="8" cm="1">
        <f t="array" ref="U193">_xlfn.SWITCH(K193,200,_xlfn.XLOOKUP(J193,EOL_R!$C$18:$N$18,EOL_R!$C$20:$N$20) + _xlfn.XLOOKUP(B193&amp;"|"&amp;E193,
        Calculate_cap_emi_sens!$L$14:$L$21&amp;"|"&amp;Calculate_cap_emi_sens!$I$14:$I$21,
        Calculate_cap_emi_sens!$BD$14:$BD$21, "Not found", 0), LOOKUP(K193,EOL_R!$C$24:$D$24,EOL_R!$C$26:$D$26) + _xlfn.XLOOKUP(J193,EOL_R!$C$18:$N$18,EOL_R!$C$20:$N$20) + _xlfn.XLOOKUP(B193&amp;"|"&amp;E193,
        Calculate_cap_emi_sens!$L$14:$L$21&amp;"|"&amp;Calculate_cap_emi_sens!$I$14:$I$21,
        Calculate_cap_emi_sens!$BD$14:$BD$21, "Not found", 0))</f>
        <v>650.32954805591089</v>
      </c>
      <c r="V193" s="8" cm="1">
        <f t="array" ref="V193">_xlfn.SWITCH(K193,200,_xlfn.XLOOKUP(J193,Other_R!$C$18:$N$18,Other_R!$C$20:$N$20) + _xlfn.XLOOKUP(B193&amp;"|"&amp;E193,
        Calculate_cap_emi_sens!$L$14:$L$21&amp;"|"&amp;Calculate_cap_emi_sens!$I$14:$I$21,
        Calculate_cap_emi_sens!$BK$14:$BK$21, "Not found", 0), LOOKUP(K193,Other_R!$C$24:$D$24,Other_R!$C$26:$D$26) + _xlfn.XLOOKUP(J193,Other_R!$C$18:$N$18,Other_R!$C$20:$N$20) + _xlfn.XLOOKUP(B193&amp;"|"&amp;E193,
        Calculate_cap_emi_sens!$L$14:$L$21&amp;"|"&amp;Calculate_cap_emi_sens!$I$14:$I$21,
        Calculate_cap_emi_sens!$BK$14:$BK$21, "Not found", 0))</f>
        <v>2349.6617042445914</v>
      </c>
    </row>
    <row r="194" spans="1:22" x14ac:dyDescent="0.25">
      <c r="A194" s="5"/>
      <c r="B194" s="5" t="str">
        <f t="shared" si="24"/>
        <v>Mod-H1</v>
      </c>
      <c r="C194" s="5" t="s">
        <v>38</v>
      </c>
      <c r="D194" s="5" t="str">
        <f t="shared" si="26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Calculate_cap_emi_sens!$L$14:$L$21&amp;"|"&amp;Calculate_cap_emi_sens!$I$14:$I$21,
        Calculate_cap_emi_sens!$AI$14:$AI$21, "Not found", 0), LOOKUP(K194,Manufacture!$C$24:$D$24,Manufacture!$C$26:$D$26) + _xlfn.XLOOKUP(J194,Manufacture!$C$18:$N$18,Manufacture!$C$20:$N$20) + _xlfn.XLOOKUP(B194&amp;"|"&amp;E194,
        Calculate_cap_emi_sens!$L$14:$L$21&amp;"|"&amp;Calculate_cap_emi_sens!$I$14:$I$21,
        Calculate_cap_emi_sens!$AI$14:$AI$21, "Not found", 0))</f>
        <v>4569.3958566202909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639.5454545454545</v>
      </c>
      <c r="O194" s="5" cm="1">
        <f t="array" ref="O194">_xlfn.XLOOKUP(B194&amp;"|"&amp;E194,
        Calculate_cap_emi_sens!$L$14:$L$21&amp;"|"&amp;Calculate_cap_emi_sens!$I$14:$I$21,
        Calculate_cap_emi_sens!$AI$14:$AI$21, "Not found", 0)</f>
        <v>2006.8482844277776</v>
      </c>
      <c r="P194" s="8">
        <f t="shared" si="23"/>
        <v>4569.3958566202909</v>
      </c>
      <c r="Q194" s="8" cm="1">
        <f t="array" ref="Q194">_xlfn.SWITCH(K194,200,_xlfn.XLOOKUP(J194,Distribution!$C$18:$N$18,Distribution!$C$20:$N$20) + _xlfn.XLOOKUP(B194&amp;"|"&amp;E194,
        Calculate_cap_emi_sens!$L$14:$L$21&amp;"|"&amp;Calculate_cap_emi_sens!$I$14:$I$21,
        Calculate_cap_emi_sens!$AP$14:$AP$21, "Not found", 0), LOOKUP(K194,Distribution!$C$24:$D$24,Distribution!$C$26:$D$26) + _xlfn.XLOOKUP(J194,Distribution!$C$18:$N$18,Distribution!$C$20:$N$20) + _xlfn.XLOOKUP(B194&amp;"|"&amp;E194,
        Calculate_cap_emi_sens!$L$14:$L$21&amp;"|"&amp;Calculate_cap_emi_sens!$I$14:$I$21,
        Calculate_cap_emi_sens!$AP$14:$AP$21, "Not found", 0))</f>
        <v>150.72513318963772</v>
      </c>
      <c r="R194" s="8" cm="1">
        <f t="array" ref="R194">_xlfn.SWITCH(K194,200,_xlfn.XLOOKUP(J194,Installation!$C$18:$N$18,Installation!$C$20:$N$20) + _xlfn.XLOOKUP(B194&amp;"|"&amp;E194,
        Calculate_cap_emi_sens!$L$14:$L$21&amp;"|"&amp;Calculate_cap_emi_sens!$I$14:$I$21,
        Calculate_cap_emi_sens!$AW$14:$AW$21, "Not found", 0), LOOKUP(K194,Installation!$C$24:$D$24,Installation!$C$26:$D$26) + _xlfn.XLOOKUP(J194,Installation!$C$18:$N$18,Installation!$C$20:$N$20) + _xlfn.XLOOKUP(B194&amp;"|"&amp;E194,
        Calculate_cap_emi_sens!$L$14:$L$21&amp;"|"&amp;Calculate_cap_emi_sens!$I$14:$I$21,
        Calculate_cap_emi_sens!$AW$14:$AW$21, "Not found", 0))</f>
        <v>190.53636898395726</v>
      </c>
      <c r="S194" s="8" cm="1">
        <f t="array" ref="S194">_xlfn.SWITCH(K194,200,_xlfn.XLOOKUP(J194,EOL!$C$18:$N$18,EOL!$C$20:$N$20) + _xlfn.XLOOKUP(B194&amp;"|"&amp;E194,
        Calculate_cap_emi_sens!$L$14:$L$21&amp;"|"&amp;Calculate_cap_emi_sens!$I$14:$I$21,
        Calculate_cap_emi_sens!$BD$14:$BD$21, "Not found", 0), LOOKUP(K194,EOL!$C$24:$D$24,EOL!$C$26:$D$26) + _xlfn.XLOOKUP(J194,EOL!$C$18:$N$18,EOL!$C$20:$N$20) + _xlfn.XLOOKUP(B194&amp;"|"&amp;E194,
        Calculate_cap_emi_sens!$L$14:$L$21&amp;"|"&amp;Calculate_cap_emi_sens!$I$14:$I$21,
        Calculate_cap_emi_sens!$BD$14:$BD$21, "Not found", 0))</f>
        <v>845.06111229946521</v>
      </c>
      <c r="T194" s="8" cm="1">
        <f t="array" ref="T194">_xlfn.SWITCH(K194,200,_xlfn.XLOOKUP(J194,Other!$C$18:$N$18,Other!$C$20:$N$20) + _xlfn.XLOOKUP(B194&amp;"|"&amp;E194,
        Calculate_cap_emi_sens!$L$14:$L$21&amp;"|"&amp;Calculate_cap_emi_sens!$I$14:$I$21,
        Calculate_cap_emi_sens!$BK$14:$BK$21, "Not found", 0), LOOKUP(K194,Other!$C$24:$D$24,Other!$C$26:$D$26) + _xlfn.XLOOKUP(J194,Other!$C$18:$N$18,Other!$C$20:$N$20) + _xlfn.XLOOKUP(B194&amp;"|"&amp;E194,
        Calculate_cap_emi_sens!$L$14:$L$21&amp;"|"&amp;Calculate_cap_emi_sens!$I$14:$I$21,
        Calculate_cap_emi_sens!$BK$14:$BK$21, "Not found", 0))</f>
        <v>2961.1723235294116</v>
      </c>
      <c r="U194" s="8" cm="1">
        <f t="array" ref="U194">_xlfn.SWITCH(K194,200,_xlfn.XLOOKUP(J194,EOL_R!$C$18:$N$18,EOL_R!$C$20:$N$20) + _xlfn.XLOOKUP(B194&amp;"|"&amp;E194,
        Calculate_cap_emi_sens!$L$14:$L$21&amp;"|"&amp;Calculate_cap_emi_sens!$I$14:$I$21,
        Calculate_cap_emi_sens!$BD$14:$BD$21, "Not found", 0), LOOKUP(K194,EOL_R!$C$24:$D$24,EOL_R!$C$26:$D$26) + _xlfn.XLOOKUP(J194,EOL_R!$C$18:$N$18,EOL_R!$C$20:$N$20) + _xlfn.XLOOKUP(B194&amp;"|"&amp;E194,
        Calculate_cap_emi_sens!$L$14:$L$21&amp;"|"&amp;Calculate_cap_emi_sens!$I$14:$I$21,
        Calculate_cap_emi_sens!$BD$14:$BD$21, "Not found", 0))</f>
        <v>674.49985058479069</v>
      </c>
      <c r="V194" s="8" cm="1">
        <f t="array" ref="V194">_xlfn.SWITCH(K194,200,_xlfn.XLOOKUP(J194,Other_R!$C$18:$N$18,Other_R!$C$20:$N$20) + _xlfn.XLOOKUP(B194&amp;"|"&amp;E194,
        Calculate_cap_emi_sens!$L$14:$L$21&amp;"|"&amp;Calculate_cap_emi_sens!$I$14:$I$21,
        Calculate_cap_emi_sens!$BK$14:$BK$21, "Not found", 0), LOOKUP(K194,Other_R!$C$24:$D$24,Other_R!$C$26:$D$26) + _xlfn.XLOOKUP(J194,Other_R!$C$18:$N$18,Other_R!$C$20:$N$20) + _xlfn.XLOOKUP(B194&amp;"|"&amp;E194,
        Calculate_cap_emi_sens!$L$14:$L$21&amp;"|"&amp;Calculate_cap_emi_sens!$I$14:$I$21,
        Calculate_cap_emi_sens!$BK$14:$BK$21, "Not found", 0))</f>
        <v>2383.8337897844367</v>
      </c>
    </row>
    <row r="195" spans="1:22" x14ac:dyDescent="0.25">
      <c r="A195" s="5"/>
      <c r="B195" s="5" t="str">
        <f t="shared" si="24"/>
        <v>Mod-H1</v>
      </c>
      <c r="C195" s="5" t="s">
        <v>38</v>
      </c>
      <c r="D195" s="5" t="str">
        <f t="shared" si="26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Calculate_cap_emi_sens!$L$14:$L$21&amp;"|"&amp;Calculate_cap_emi_sens!$I$14:$I$21,
        Calculate_cap_emi_sens!$AI$14:$AI$21, "Not found", 0), LOOKUP(K195,Manufacture!$C$24:$D$24,Manufacture!$C$26:$D$26) + _xlfn.XLOOKUP(J195,Manufacture!$C$18:$N$18,Manufacture!$C$20:$N$20) + _xlfn.XLOOKUP(B195&amp;"|"&amp;E195,
        Calculate_cap_emi_sens!$L$14:$L$21&amp;"|"&amp;Calculate_cap_emi_sens!$I$14:$I$21,
        Calculate_cap_emi_sens!$AI$14:$AI$21, "Not found", 0))</f>
        <v>4716.8726801497023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639.5454545454545</v>
      </c>
      <c r="O195" s="5" cm="1">
        <f t="array" ref="O195">_xlfn.XLOOKUP(B195&amp;"|"&amp;E195,
        Calculate_cap_emi_sens!$L$14:$L$21&amp;"|"&amp;Calculate_cap_emi_sens!$I$14:$I$21,
        Calculate_cap_emi_sens!$AI$14:$AI$21, "Not found", 0)</f>
        <v>2006.8482844277776</v>
      </c>
      <c r="P195" s="8">
        <f t="shared" si="23"/>
        <v>4716.8726801497023</v>
      </c>
      <c r="Q195" s="8" cm="1">
        <f t="array" ref="Q195">_xlfn.SWITCH(K195,200,_xlfn.XLOOKUP(J195,Distribution!$C$18:$N$18,Distribution!$C$20:$N$20) + _xlfn.XLOOKUP(B195&amp;"|"&amp;E195,
        Calculate_cap_emi_sens!$L$14:$L$21&amp;"|"&amp;Calculate_cap_emi_sens!$I$14:$I$21,
        Calculate_cap_emi_sens!$AP$14:$AP$21, "Not found", 0), LOOKUP(K195,Distribution!$C$24:$D$24,Distribution!$C$26:$D$26) + _xlfn.XLOOKUP(J195,Distribution!$C$18:$N$18,Distribution!$C$20:$N$20) + _xlfn.XLOOKUP(B195&amp;"|"&amp;E195,
        Calculate_cap_emi_sens!$L$14:$L$21&amp;"|"&amp;Calculate_cap_emi_sens!$I$14:$I$21,
        Calculate_cap_emi_sens!$AP$14:$AP$21, "Not found", 0))</f>
        <v>153.81355501810827</v>
      </c>
      <c r="R195" s="8" cm="1">
        <f t="array" ref="R195">_xlfn.SWITCH(K195,200,_xlfn.XLOOKUP(J195,Installation!$C$18:$N$18,Installation!$C$20:$N$20) + _xlfn.XLOOKUP(B195&amp;"|"&amp;E195,
        Calculate_cap_emi_sens!$L$14:$L$21&amp;"|"&amp;Calculate_cap_emi_sens!$I$14:$I$21,
        Calculate_cap_emi_sens!$AW$14:$AW$21, "Not found", 0), LOOKUP(K195,Installation!$C$24:$D$24,Installation!$C$26:$D$26) + _xlfn.XLOOKUP(J195,Installation!$C$18:$N$18,Installation!$C$20:$N$20) + _xlfn.XLOOKUP(B195&amp;"|"&amp;E195,
        Calculate_cap_emi_sens!$L$14:$L$21&amp;"|"&amp;Calculate_cap_emi_sens!$I$14:$I$21,
        Calculate_cap_emi_sens!$AW$14:$AW$21, "Not found", 0))</f>
        <v>216.79872192513375</v>
      </c>
      <c r="S195" s="8" cm="1">
        <f t="array" ref="S195">_xlfn.SWITCH(K195,200,_xlfn.XLOOKUP(J195,EOL!$C$18:$N$18,EOL!$C$20:$N$20) + _xlfn.XLOOKUP(B195&amp;"|"&amp;E195,
        Calculate_cap_emi_sens!$L$14:$L$21&amp;"|"&amp;Calculate_cap_emi_sens!$I$14:$I$21,
        Calculate_cap_emi_sens!$BD$14:$BD$21, "Not found", 0), LOOKUP(K195,EOL!$C$24:$D$24,EOL!$C$26:$D$26) + _xlfn.XLOOKUP(J195,EOL!$C$18:$N$18,EOL!$C$20:$N$20) + _xlfn.XLOOKUP(B195&amp;"|"&amp;E195,
        Calculate_cap_emi_sens!$L$14:$L$21&amp;"|"&amp;Calculate_cap_emi_sens!$I$14:$I$21,
        Calculate_cap_emi_sens!$BD$14:$BD$21, "Not found", 0))</f>
        <v>874.8415828877005</v>
      </c>
      <c r="T195" s="8" cm="1">
        <f t="array" ref="T195">_xlfn.SWITCH(K195,200,_xlfn.XLOOKUP(J195,Other!$C$18:$N$18,Other!$C$20:$N$20) + _xlfn.XLOOKUP(B195&amp;"|"&amp;E195,
        Calculate_cap_emi_sens!$L$14:$L$21&amp;"|"&amp;Calculate_cap_emi_sens!$I$14:$I$21,
        Calculate_cap_emi_sens!$BK$14:$BK$21, "Not found", 0), LOOKUP(K195,Other!$C$24:$D$24,Other!$C$26:$D$26) + _xlfn.XLOOKUP(J195,Other!$C$18:$N$18,Other!$C$20:$N$20) + _xlfn.XLOOKUP(B195&amp;"|"&amp;E195,
        Calculate_cap_emi_sens!$L$14:$L$21&amp;"|"&amp;Calculate_cap_emi_sens!$I$14:$I$21,
        Calculate_cap_emi_sens!$BK$14:$BK$21, "Not found", 0))</f>
        <v>3030.2153823529416</v>
      </c>
      <c r="U195" s="8" cm="1">
        <f t="array" ref="U195">_xlfn.SWITCH(K195,200,_xlfn.XLOOKUP(J195,EOL_R!$C$18:$N$18,EOL_R!$C$20:$N$20) + _xlfn.XLOOKUP(B195&amp;"|"&amp;E195,
        Calculate_cap_emi_sens!$L$14:$L$21&amp;"|"&amp;Calculate_cap_emi_sens!$I$14:$I$21,
        Calculate_cap_emi_sens!$BD$14:$BD$21, "Not found", 0), LOOKUP(K195,EOL_R!$C$24:$D$24,EOL_R!$C$26:$D$26) + _xlfn.XLOOKUP(J195,EOL_R!$C$18:$N$18,EOL_R!$C$20:$N$20) + _xlfn.XLOOKUP(B195&amp;"|"&amp;E195,
        Calculate_cap_emi_sens!$L$14:$L$21&amp;"|"&amp;Calculate_cap_emi_sens!$I$14:$I$21,
        Calculate_cap_emi_sens!$BD$14:$BD$21, "Not found", 0))</f>
        <v>693.2954478830834</v>
      </c>
      <c r="V195" s="8" cm="1">
        <f t="array" ref="V195">_xlfn.SWITCH(K195,200,_xlfn.XLOOKUP(J195,Other_R!$C$18:$N$18,Other_R!$C$20:$N$20) + _xlfn.XLOOKUP(B195&amp;"|"&amp;E195,
        Calculate_cap_emi_sens!$L$14:$L$21&amp;"|"&amp;Calculate_cap_emi_sens!$I$14:$I$21,
        Calculate_cap_emi_sens!$BK$14:$BK$21, "Not found", 0), LOOKUP(K195,Other_R!$C$24:$D$24,Other_R!$C$26:$D$26) + _xlfn.XLOOKUP(J195,Other_R!$C$18:$N$18,Other_R!$C$20:$N$20) + _xlfn.XLOOKUP(B195&amp;"|"&amp;E195,
        Calculate_cap_emi_sens!$L$14:$L$21&amp;"|"&amp;Calculate_cap_emi_sens!$I$14:$I$21,
        Calculate_cap_emi_sens!$BK$14:$BK$21, "Not found", 0))</f>
        <v>2415.6937826829553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topLeftCell="A10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42578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topLeftCell="N7" workbookViewId="0">
      <selection activeCell="BK14" sqref="BK14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1527.2442702319445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37.54415608650001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32.550000000000004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54.92303662226724</v>
      </c>
      <c r="AY14" s="4">
        <f>BB14+BC14</f>
        <v>284.43346129999998</v>
      </c>
      <c r="AZ14" s="4">
        <f>LOOKUP($Q14,EOL!$C$2:$K$2,EOL!$C$4:$K$4)+LOOKUP($R14,EOL!$C$2:$K$2,EOL!$C$4:$K$4)+_xlfn.IFNA(LOOKUP($S14,EOL!$C$2:$K$2,EOL!$C$4:$K$4),0)+_xlfn.IFNA(LOOKUP($T14,EOL!$C$2:$K$2,EOL!$C$4:$K$4),0)</f>
        <v>19.484484525958916</v>
      </c>
      <c r="BA14" s="4">
        <f>LOOKUP($O14,EOL!$C$2:$K$2,EOL!$C$4:$K$4)+LOOKUP($P14,EOL!$C$2:$K$2,EOL!$C$4:$K$4)</f>
        <v>35.438552096308321</v>
      </c>
      <c r="BB14" s="4">
        <f>_xlfn.XLOOKUP($AA14,EOL!$C$5:$R$5,EOL!$C$6:$R$6)</f>
        <v>173.13346129999999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189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1321.8995572588235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673.37014549411765</v>
      </c>
      <c r="BJ14" s="4">
        <f>_xlfn.XLOOKUP($AB14,Other!$C$5:$R$5,Other!$C$9:$R$9)</f>
        <v>648.52941176470586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1669.5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1312.3026738111109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31.415564218500002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32.550000000000004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40.801368799829156</v>
      </c>
      <c r="AY15" s="4">
        <f t="shared" ref="AY15:AY21" si="11">BB15+BC15</f>
        <v>241.32799335294118</v>
      </c>
      <c r="AZ15" s="4">
        <f>LOOKUP($Q15,EOL!$C$2:$K$2,EOL!$C$4:$K$4)+LOOKUP($R15,EOL!$C$2:$K$2,EOL!$C$4:$K$4)+_xlfn.IFNA(LOOKUP($S15,EOL!$C$2:$K$2,EOL!$C$4:$K$4),0)+_xlfn.IFNA(LOOKUP($T15,EOL!$C$2:$K$2,EOL!$C$4:$K$4),0)</f>
        <v>12.423650614739874</v>
      </c>
      <c r="BA15" s="4">
        <f>LOOKUP($O15,EOL!$C$2:$K$2,EOL!$C$4:$K$4)+LOOKUP($P15,EOL!$C$2:$K$2,EOL!$C$4:$K$4)</f>
        <v>28.377718185089282</v>
      </c>
      <c r="BB15" s="4">
        <f>_xlfn.XLOOKUP($AA15,EOL!$C$5:$R$5,EOL!$C$6:$R$6)</f>
        <v>147.32211100000001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141.75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1264.174085135294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615.64467337058818</v>
      </c>
      <c r="BJ15" s="4">
        <f>_xlfn.XLOOKUP($AB15,Other!$C$5:$R$5,Other!$C$9:$R$9)</f>
        <v>648.52941176470586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1244.25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1844.2225549368054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45.204895921500004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32.550000000000004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78.854137977791325</v>
      </c>
      <c r="AY16" s="4">
        <f t="shared" si="11"/>
        <v>517.20850679411762</v>
      </c>
      <c r="AZ16" s="4">
        <f>LOOKUP($Q16,EOL!$C$2:$K$2,EOL!$C$4:$K$4)+LOOKUP($R16,EOL!$C$2:$K$2,EOL!$C$4:$K$4)+_xlfn.IFNA(LOOKUP($S16,EOL!$C$2:$K$2,EOL!$C$4:$K$4),0)+_xlfn.IFNA(LOOKUP($T16,EOL!$C$2:$K$2,EOL!$C$4:$K$4),0)</f>
        <v>35.438552096308321</v>
      </c>
      <c r="BA16" s="4">
        <f>LOOKUP($O16,EOL!$C$2:$K$2,EOL!$C$4:$K$4)+LOOKUP($P16,EOL!$C$2:$K$2,EOL!$C$4:$K$4)</f>
        <v>43.415585881483011</v>
      </c>
      <c r="BB16" s="4">
        <f>_xlfn.XLOOKUP($AA16,EOL!$C$5:$R$5,EOL!$C$6:$R$6)</f>
        <v>188.6202715</v>
      </c>
      <c r="BC16" s="4">
        <f>_xlfn.XLOOKUP($AB16,EOL!$C$5:$R$5,EOL!$C$9:$R$9)</f>
        <v>328.58823529411762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252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1648.0642522235294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708.00542869411777</v>
      </c>
      <c r="BJ16" s="4">
        <f>_xlfn.XLOOKUP($AB16,Other!$C$5:$R$5,Other!$C$9:$R$9)</f>
        <v>940.05882352941171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2211.5625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1427.3286649902775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34.479860152500002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32.550000000000004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46.096994233243443</v>
      </c>
      <c r="AY17" s="4">
        <f t="shared" si="11"/>
        <v>246.49026335294118</v>
      </c>
      <c r="AZ17" s="4">
        <f>LOOKUP($Q17,EOL!$C$2:$K$2,EOL!$C$4:$K$4)+LOOKUP($R17,EOL!$C$2:$K$2,EOL!$C$4:$K$4)+_xlfn.IFNA(LOOKUP($S17,EOL!$C$2:$K$2,EOL!$C$4:$K$4),0)+_xlfn.IFNA(LOOKUP($T17,EOL!$C$2:$K$2,EOL!$C$4:$K$4),0)</f>
        <v>17.71927604815416</v>
      </c>
      <c r="BA17" s="4">
        <f>LOOKUP($O17,EOL!$C$2:$K$2,EOL!$C$4:$K$4)+LOOKUP($P17,EOL!$C$2:$K$2,EOL!$C$4:$K$4)</f>
        <v>28.377718185089282</v>
      </c>
      <c r="BB17" s="4">
        <f>_xlfn.XLOOKUP($AA17,EOL!$C$5:$R$5,EOL!$C$6:$R$6)</f>
        <v>152.48438100000001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154.875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1275.7191796588236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627.18976789411772</v>
      </c>
      <c r="BJ17" s="4">
        <f>_xlfn.XLOOKUP($AB17,Other!$C$5:$R$5,Other!$C$9:$R$9)</f>
        <v>648.52941176470586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1414.875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1949.3352888381944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47.123346327750006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48.82500000000001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69.179086984918428</v>
      </c>
      <c r="AY18" s="4">
        <f t="shared" si="11"/>
        <v>371.34623669411764</v>
      </c>
      <c r="AZ18" s="4">
        <f>LOOKUP($Q18,EOL!$C$2:$K$2,EOL!$C$4:$K$4)+LOOKUP($R18,EOL!$C$2:$K$2,EOL!$C$4:$K$4)+_xlfn.IFNA(LOOKUP($S18,EOL!$C$2:$K$2,EOL!$C$4:$K$4),0)+_xlfn.IFNA(LOOKUP($T18,EOL!$C$2:$K$2,EOL!$C$4:$K$4),0)</f>
        <v>24.847301229479747</v>
      </c>
      <c r="BA18" s="4">
        <f>LOOKUP($O18,EOL!$C$2:$K$2,EOL!$C$4:$K$4)+LOOKUP($P18,EOL!$C$2:$K$2,EOL!$C$4:$K$4)</f>
        <v>44.331785755438688</v>
      </c>
      <c r="BB18" s="4">
        <f>_xlfn.XLOOKUP($AA18,EOL!$C$5:$R$5,EOL!$C$6:$R$6)</f>
        <v>183.4580014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224.4375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1993.5191578235294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696.46033429411773</v>
      </c>
      <c r="BJ18" s="4">
        <f>_xlfn.XLOOKUP($AB18,Other!$C$5:$R$5,Other!$C$11:$R$11)</f>
        <v>1297.0588235294117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1955.625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1758.5235428784722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42.526902426750006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48.82500000000001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48.778402585003839</v>
      </c>
      <c r="AY19" s="4">
        <f t="shared" si="11"/>
        <v>335.21034629411764</v>
      </c>
      <c r="AZ19" s="4">
        <f>LOOKUP($Q19,EOL!$C$2:$K$2,EOL!$C$4:$K$4)+LOOKUP($R19,EOL!$C$2:$K$2,EOL!$C$4:$K$4)+_xlfn.IFNA(LOOKUP($S19,EOL!$C$2:$K$2,EOL!$C$4:$K$4),0)+_xlfn.IFNA(LOOKUP($T19,EOL!$C$2:$K$2,EOL!$C$4:$K$4),0)</f>
        <v>24.847301229479747</v>
      </c>
      <c r="BA19" s="4">
        <f>LOOKUP($O19,EOL!$C$2:$K$2,EOL!$C$4:$K$4)+LOOKUP($P19,EOL!$C$2:$K$2,EOL!$C$4:$K$4)</f>
        <v>23.931101355524099</v>
      </c>
      <c r="BB19" s="4">
        <f>_xlfn.XLOOKUP($AA19,EOL!$C$5:$R$5,EOL!$C$6:$R$6)</f>
        <v>147.32211100000001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187.6875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1912.7034968999999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615.64467337058818</v>
      </c>
      <c r="BJ19" s="4">
        <f>_xlfn.XLOOKUP($AB19,Other!$C$5:$R$5,Other!$C$11:$R$11)</f>
        <v>1297.0588235294117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1620.9375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2293.9902810319445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56.316234129750001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48.82500000000001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81.53554632955175</v>
      </c>
      <c r="AY20" s="4">
        <f t="shared" si="11"/>
        <v>470.33892924705879</v>
      </c>
      <c r="AZ20" s="4">
        <f>LOOKUP($Q20,EOL!$C$2:$K$2,EOL!$C$4:$K$4)+LOOKUP($R20,EOL!$C$2:$K$2,EOL!$C$4:$K$4)+_xlfn.IFNA(LOOKUP($S20,EOL!$C$2:$K$2,EOL!$C$4:$K$4),0)+_xlfn.IFNA(LOOKUP($T20,EOL!$C$2:$K$2,EOL!$C$4:$K$4),0)</f>
        <v>33.673343618503566</v>
      </c>
      <c r="BA20" s="4">
        <f>LOOKUP($O20,EOL!$C$2:$K$2,EOL!$C$4:$K$4)+LOOKUP($P20,EOL!$C$2:$K$2,EOL!$C$4:$K$4)</f>
        <v>47.862202711048191</v>
      </c>
      <c r="BB20" s="4">
        <f>_xlfn.XLOOKUP($AA20,EOL!$C$5:$R$5,EOL!$C$6:$R$6)</f>
        <v>198.94481160000001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278.25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1732.9191469058824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731.09561749411762</v>
      </c>
      <c r="BJ20" s="4">
        <f>_xlfn.XLOOKUP($AB20,Other!$C$5:$R$5,Other!$C$11:$R$11)</f>
        <v>1001.8235294117648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2551.5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2006.8482844277776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48.655494294750007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48.82500000000001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70.944295462723204</v>
      </c>
      <c r="AY21" s="19">
        <f t="shared" si="11"/>
        <v>366.18396669411766</v>
      </c>
      <c r="AZ21" s="4">
        <f>LOOKUP($Q21,EOL!$C$2:$K$2,EOL!$C$4:$K$4)+LOOKUP($R21,EOL!$C$2:$K$2,EOL!$C$4:$K$4)+_xlfn.IFNA(LOOKUP($S21,EOL!$C$2:$K$2,EOL!$C$4:$K$4),0)+_xlfn.IFNA(LOOKUP($T21,EOL!$C$2:$K$2,EOL!$C$4:$K$4),0)</f>
        <v>26.612509707284509</v>
      </c>
      <c r="BA21" s="4">
        <f>LOOKUP($O21,EOL!$C$2:$K$2,EOL!$C$4:$K$4)+LOOKUP($P21,EOL!$C$2:$K$2,EOL!$C$4:$K$4)</f>
        <v>44.331785755438688</v>
      </c>
      <c r="BB21" s="4">
        <f>_xlfn.XLOOKUP($AA21,EOL!$C$5:$R$5,EOL!$C$6:$R$6)</f>
        <v>178.29573139999999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231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1981.9740634235295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684.9152398941178</v>
      </c>
      <c r="BJ21" s="4">
        <f>_xlfn.XLOOKUP($AB21,Other!$C$5:$R$5,Other!$C$11:$R$11)</f>
        <v>1297.0588235294117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2040.9375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44D5-742F-4CE7-A45E-23CF9947D0DC}">
  <dimension ref="A1:BK21"/>
  <sheetViews>
    <sheetView topLeftCell="AP7" workbookViewId="0">
      <selection activeCell="BG16" sqref="BG16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103</v>
      </c>
      <c r="AY11" s="13"/>
      <c r="AZ11" s="13"/>
      <c r="BA11" s="13"/>
      <c r="BB11" s="13"/>
      <c r="BC11" s="13"/>
      <c r="BD11" s="14"/>
      <c r="BE11" s="12" t="s">
        <v>107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1527.2442702319445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37.54415608650001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32.550000000000004</v>
      </c>
      <c r="AX14" s="17">
        <f>LOOKUP($O14,EOL_R!$C$2:$K$2,EOL_R!$C$4:$K$4)+LOOKUP($P14,EOL_R!$C$2:$K$2,EOL_R!$C$4:$K$4)+LOOKUP($Q14,EOL_R!$C$2:$K$2,EOL_R!$C$4:$K$4)+LOOKUP($R14,EOL_R!$C$2:$K$2,EOL_R!$C$4:$K$4)+_xlfn.IFNA(LOOKUP($S14,EOL_R!$C$2:$K$2,EOL_R!$C$4:$K$4),0)+_xlfn.IFNA(LOOKUP($T14,EOL_R!$C$2:$K$2,EOL_R!$C$4:$K$4),0)</f>
        <v>54.92303662226724</v>
      </c>
      <c r="AY14" s="4">
        <f>BB14+BC14</f>
        <v>107.6106738558843</v>
      </c>
      <c r="AZ14" s="4">
        <f>LOOKUP($Q14,EOL_R!$C$2:$K$2,EOL_R!$C$4:$K$4)+LOOKUP($R14,EOL_R!$C$2:$K$2,EOL_R!$C$4:$K$4)+_xlfn.IFNA(LOOKUP($S14,EOL_R!$C$2:$K$2,EOL_R!$C$4:$K$4),0)+_xlfn.IFNA(LOOKUP($T14,EOL_R!$C$2:$K$2,EOL_R!$C$4:$K$4),0)</f>
        <v>19.484484525958916</v>
      </c>
      <c r="BA14" s="4">
        <f>LOOKUP($O14,EOL_R!$C$2:$K$2,EOL_R!$C$4:$K$4)+LOOKUP($P14,EOL_R!$C$2:$K$2,EOL_R!$C$4:$K$4)</f>
        <v>35.438552096308321</v>
      </c>
      <c r="BB14" s="4">
        <f>_xlfn.XLOOKUP($AA14,EOL_R!$C$5:$R$5,EOL_R!$C$6:$R$6)</f>
        <v>70.42832091470784</v>
      </c>
      <c r="BC14" s="4">
        <f>_xlfn.XLOOKUP($AB14,EOL_R!$C$5:$R$5,EOL_R!$C$9:$R$9)</f>
        <v>37.182352941176468</v>
      </c>
      <c r="BD14" s="18">
        <f>LOOKUP(_xlfn.CEILING.MATH($O14,1),EOL_R!$C$21:$G$21,EOL_R!$C$23:$G$23)+LOOKUP(_xlfn.CEILING.MATH($P14),EOL_R!$C$21:$G$21,EOL_R!$C$23:$G$23)+LOOKUP(_xlfn.CEILING.MATH($Q14),EOL_R!$C$21:$G$21,EOL_R!$C$23:$G$23)+LOOKUP(_xlfn.CEILING.MATH($R14),EOL_R!$C$21:$G$21,EOL_R!$C$23:$G$23)+_xlfn.IFNA(LOOKUP(_xlfn.CEILING.MATH($S14),EOL_R!$C$21:$G$21,EOL_R!$C$23:$G$23),0)+_xlfn.IFNA(LOOKUP(_xlfn.CEILING.MATH($T14),EOL_R!$C$21:$G$21,EOL_R!$C$23:$G$23),0)</f>
        <v>189</v>
      </c>
      <c r="BE14" s="17">
        <f>LOOKUP($O14,Other_R!$C$2:$K$2,Other_R!$C$4:$K$4)+LOOKUP($P14,Other_R!$C$2:$K$2,Other_R!$C$4:$K$4)+LOOKUP($Q14,Other_R!$C$2:$K$2,Other_R!$C$4:$K$4)+LOOKUP($R14,Other_R!$C$2:$K$2,Other_R!$C$4:$K$4)+_xlfn.IFNA(LOOKUP($S14,Other_R!$C$2:$K$2,Other_R!$C$4:$K$4),0)+_xlfn.IFNA(LOOKUP($T14,Other_R!$C$2:$K$2,Other_R!$C$4:$K$4),0)</f>
        <v>0</v>
      </c>
      <c r="BF14" s="4">
        <f>BI14+BJ14</f>
        <v>637.9788783253241</v>
      </c>
      <c r="BG14" s="4">
        <f>LOOKUP($Q14,Other_R!$C$2:$K$2,Other_R!$C$4:$K$4)+LOOKUP($R14,Other_R!$C$2:$K$2,Other_R!$C$4:$K$4)+_xlfn.IFNA(LOOKUP($S14,Other_R!$C$2:$K$2,Other_R!$C$4:$K$4),0)+_xlfn.IFNA(LOOKUP($T14,Other_R!$C$2:$K$2,Other_R!$C$4:$K$4),0)</f>
        <v>0</v>
      </c>
      <c r="BH14" s="4">
        <f>LOOKUP($O14,Other_R!$C$2:$K$2,Other_R!$C$4:$K$4)+LOOKUP($P14,Other_R!$C$2:$K$2,Other_R!$C$4:$K$4)</f>
        <v>0</v>
      </c>
      <c r="BI14" s="4">
        <f>_xlfn.XLOOKUP($AA14,Other_R!$C$5:$R$5,Other_R!$C$7:$R$7)</f>
        <v>243.92005479591236</v>
      </c>
      <c r="BJ14" s="4">
        <f>_xlfn.XLOOKUP($AB14,Other_R!$C$5:$R$5,Other_R!$C$9:$R$9)</f>
        <v>394.05882352941177</v>
      </c>
      <c r="BK14" s="18">
        <f>LOOKUP(_xlfn.CEILING.MATH($O14,1),Other_R!$C$21:$G$21,Other_R!$C$23:$G$23)+LOOKUP(_xlfn.CEILING.MATH($P14),Other_R!$C$21:$G$21,Other_R!$C$23:$G$23)+LOOKUP(_xlfn.CEILING.MATH($Q14),Other_R!$C$21:$G$21,Other_R!$C$23:$G$23)+LOOKUP(_xlfn.CEILING.MATH($R14),Other_R!$C$21:$G$21,Other_R!$C$23:$G$23)+_xlfn.IFNA(LOOKUP(_xlfn.CEILING.MATH($S14),Other_R!$C$21:$G$21,Other_R!$C$23:$G$23),0)+_xlfn.IFNA(LOOKUP(_xlfn.CEILING.MATH($T14),Other_R!$C$21:$G$21,Other_R!$C$23:$G$23),0)</f>
        <v>1669.5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1312.3026738111109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31.415564218500002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32.550000000000004</v>
      </c>
      <c r="AX15" s="17">
        <f>LOOKUP($O15,EOL_R!$C$2:$K$2,EOL_R!$C$4:$K$4)+LOOKUP($P15,EOL_R!$C$2:$K$2,EOL_R!$C$4:$K$4)+LOOKUP($Q15,EOL_R!$C$2:$K$2,EOL_R!$C$4:$K$4)+LOOKUP($R15,EOL_R!$C$2:$K$2,EOL_R!$C$4:$K$4)+_xlfn.IFNA(LOOKUP($S15,EOL_R!$C$2:$K$2,EOL_R!$C$4:$K$4),0)+_xlfn.IFNA(LOOKUP($T15,EOL_R!$C$2:$K$2,EOL_R!$C$4:$K$4),0)</f>
        <v>40.801368799829156</v>
      </c>
      <c r="AY15" s="4">
        <f t="shared" ref="AY15:AY21" si="11">BB15+BC15</f>
        <v>85.718207813127265</v>
      </c>
      <c r="AZ15" s="4">
        <f>LOOKUP($Q15,EOL_R!$C$2:$K$2,EOL_R!$C$4:$K$4)+LOOKUP($R15,EOL_R!$C$2:$K$2,EOL_R!$C$4:$K$4)+_xlfn.IFNA(LOOKUP($S15,EOL_R!$C$2:$K$2,EOL_R!$C$4:$K$4),0)+_xlfn.IFNA(LOOKUP($T15,EOL_R!$C$2:$K$2,EOL_R!$C$4:$K$4),0)</f>
        <v>12.423650614739874</v>
      </c>
      <c r="BA15" s="4">
        <f>LOOKUP($O15,EOL_R!$C$2:$K$2,EOL_R!$C$4:$K$4)+LOOKUP($P15,EOL_R!$C$2:$K$2,EOL_R!$C$4:$K$4)</f>
        <v>28.377718185089282</v>
      </c>
      <c r="BB15" s="4">
        <f>_xlfn.XLOOKUP($AA15,EOL_R!$C$5:$R$5,EOL_R!$C$6:$R$6)</f>
        <v>65.829972519009615</v>
      </c>
      <c r="BC15" s="4">
        <f>_xlfn.XLOOKUP($AB15,EOL_R!$C$5:$R$5,EOL_R!$C$9:$R$9)</f>
        <v>19.888235294117642</v>
      </c>
      <c r="BD15" s="18">
        <f>LOOKUP(_xlfn.CEILING.MATH($O15,1),EOL_R!$C$21:$G$21,EOL_R!$C$23:$G$23)+LOOKUP(_xlfn.CEILING.MATH($P15),EOL_R!$C$21:$G$21,EOL_R!$C$23:$G$23)+LOOKUP(_xlfn.CEILING.MATH($Q15),EOL_R!$C$21:$G$21,EOL_R!$C$23:$G$23)+LOOKUP(_xlfn.CEILING.MATH($R15),EOL_R!$C$21:$G$21,EOL_R!$C$23:$G$23)+_xlfn.IFNA(LOOKUP(_xlfn.CEILING.MATH($S15),EOL_R!$C$21:$G$21,EOL_R!$C$23:$G$23),0)+_xlfn.IFNA(LOOKUP(_xlfn.CEILING.MATH($T15),EOL_R!$C$21:$G$21,EOL_R!$C$23:$G$23),0)</f>
        <v>141.75</v>
      </c>
      <c r="BE15" s="17">
        <f>LOOKUP($O15,Other_R!$C$2:$K$2,Other_R!$C$4:$K$4)+LOOKUP($P15,Other_R!$C$2:$K$2,Other_R!$C$4:$K$4)+LOOKUP($Q15,Other_R!$C$2:$K$2,Other_R!$C$4:$K$4)+LOOKUP($R15,Other_R!$C$2:$K$2,Other_R!$C$4:$K$4)+_xlfn.IFNA(LOOKUP($S15,Other_R!$C$2:$K$2,Other_R!$C$4:$K$4),0)+_xlfn.IFNA(LOOKUP($T15,Other_R!$C$2:$K$2,Other_R!$C$4:$K$4),0)</f>
        <v>0</v>
      </c>
      <c r="BF15" s="4">
        <f t="shared" ref="BF15:BF21" si="12">BI15+BJ15</f>
        <v>668.95320796057968</v>
      </c>
      <c r="BG15" s="4">
        <f>LOOKUP($Q15,Other_R!$C$2:$K$2,Other_R!$C$4:$K$4)+LOOKUP($R15,Other_R!$C$2:$K$2,Other_R!$C$4:$K$4)+_xlfn.IFNA(LOOKUP($S15,Other_R!$C$2:$K$2,Other_R!$C$4:$K$4),0)+_xlfn.IFNA(LOOKUP($T15,Other_R!$C$2:$K$2,Other_R!$C$4:$K$4),0)</f>
        <v>0</v>
      </c>
      <c r="BH15" s="4">
        <f>LOOKUP($O15,Other_R!$C$2:$K$2,Other_R!$C$4:$K$4)+LOOKUP($P15,Other_R!$C$2:$K$2,Other_R!$C$4:$K$4)</f>
        <v>0</v>
      </c>
      <c r="BI15" s="4">
        <f>_xlfn.XLOOKUP($AA15,Other_R!$C$5:$R$5,Other_R!$C$7:$R$7)</f>
        <v>274.89438443116785</v>
      </c>
      <c r="BJ15" s="4">
        <f>_xlfn.XLOOKUP($AB15,Other_R!$C$5:$R$5,Other_R!$C$9:$R$9)</f>
        <v>394.05882352941177</v>
      </c>
      <c r="BK15" s="18">
        <f>LOOKUP(_xlfn.CEILING.MATH($O15,1),Other_R!$C$21:$G$21,Other_R!$C$23:$G$23)+LOOKUP(_xlfn.CEILING.MATH($P15),Other_R!$C$21:$G$21,Other_R!$C$23:$G$23)+LOOKUP(_xlfn.CEILING.MATH($Q15),Other_R!$C$21:$G$21,Other_R!$C$23:$G$23)+LOOKUP(_xlfn.CEILING.MATH($R15),Other_R!$C$21:$G$21,Other_R!$C$23:$G$23)+_xlfn.IFNA(LOOKUP(_xlfn.CEILING.MATH($S15),Other_R!$C$21:$G$21,Other_R!$C$23:$G$23),0)+_xlfn.IFNA(LOOKUP(_xlfn.CEILING.MATH($T15),Other_R!$C$21:$G$21,Other_R!$C$23:$G$23),0)</f>
        <v>1244.25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1844.2225549368054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45.204895921500004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32.550000000000004</v>
      </c>
      <c r="AX16" s="17">
        <f>LOOKUP($O16,EOL_R!$C$2:$K$2,EOL_R!$C$4:$K$4)+LOOKUP($P16,EOL_R!$C$2:$K$2,EOL_R!$C$4:$K$4)+LOOKUP($Q16,EOL_R!$C$2:$K$2,EOL_R!$C$4:$K$4)+LOOKUP($R16,EOL_R!$C$2:$K$2,EOL_R!$C$4:$K$4)+_xlfn.IFNA(LOOKUP($S16,EOL_R!$C$2:$K$2,EOL_R!$C$4:$K$4),0)+_xlfn.IFNA(LOOKUP($T16,EOL_R!$C$2:$K$2,EOL_R!$C$4:$K$4),0)</f>
        <v>78.854137977791325</v>
      </c>
      <c r="AY16" s="4">
        <f t="shared" si="11"/>
        <v>340.38571935000198</v>
      </c>
      <c r="AZ16" s="4">
        <f>LOOKUP($Q16,EOL_R!$C$2:$K$2,EOL_R!$C$4:$K$4)+LOOKUP($R16,EOL_R!$C$2:$K$2,EOL_R!$C$4:$K$4)+_xlfn.IFNA(LOOKUP($S16,EOL_R!$C$2:$K$2,EOL_R!$C$4:$K$4),0)+_xlfn.IFNA(LOOKUP($T16,EOL_R!$C$2:$K$2,EOL_R!$C$4:$K$4),0)</f>
        <v>35.438552096308321</v>
      </c>
      <c r="BA16" s="4">
        <f>LOOKUP($O16,EOL_R!$C$2:$K$2,EOL_R!$C$4:$K$4)+LOOKUP($P16,EOL_R!$C$2:$K$2,EOL_R!$C$4:$K$4)</f>
        <v>43.415585881483011</v>
      </c>
      <c r="BB16" s="4">
        <f>_xlfn.XLOOKUP($AA16,EOL_R!$C$5:$R$5,EOL_R!$C$6:$R$6)</f>
        <v>85.915131114707847</v>
      </c>
      <c r="BC16" s="4">
        <f>_xlfn.XLOOKUP($AB16,EOL_R!$C$5:$R$5,EOL_R!$C$9:$R$9)</f>
        <v>254.47058823529412</v>
      </c>
      <c r="BD16" s="18">
        <f>LOOKUP(_xlfn.CEILING.MATH($O16,1),EOL_R!$C$21:$G$21,EOL_R!$C$23:$G$23)+LOOKUP(_xlfn.CEILING.MATH($P16),EOL_R!$C$21:$G$21,EOL_R!$C$23:$G$23)+LOOKUP(_xlfn.CEILING.MATH($Q16),EOL_R!$C$21:$G$21,EOL_R!$C$23:$G$23)+LOOKUP(_xlfn.CEILING.MATH($R16),EOL_R!$C$21:$G$21,EOL_R!$C$23:$G$23)+_xlfn.IFNA(LOOKUP(_xlfn.CEILING.MATH($S16),EOL_R!$C$21:$G$21,EOL_R!$C$23:$G$23),0)+_xlfn.IFNA(LOOKUP(_xlfn.CEILING.MATH($T16),EOL_R!$C$21:$G$21,EOL_R!$C$23:$G$23),0)</f>
        <v>252</v>
      </c>
      <c r="BE16" s="17">
        <f>LOOKUP($O16,Other_R!$C$2:$K$2,Other_R!$C$4:$K$4)+LOOKUP($P16,Other_R!$C$2:$K$2,Other_R!$C$4:$K$4)+LOOKUP($Q16,Other_R!$C$2:$K$2,Other_R!$C$4:$K$4)+LOOKUP($R16,Other_R!$C$2:$K$2,Other_R!$C$4:$K$4)+_xlfn.IFNA(LOOKUP($S16,Other_R!$C$2:$K$2,Other_R!$C$4:$K$4),0)+_xlfn.IFNA(LOOKUP($T16,Other_R!$C$2:$K$2,Other_R!$C$4:$K$4),0)</f>
        <v>0</v>
      </c>
      <c r="BF16" s="4">
        <f t="shared" si="12"/>
        <v>964.14357329002996</v>
      </c>
      <c r="BG16" s="4">
        <f>LOOKUP($Q16,Other_R!$C$2:$K$2,Other_R!$C$4:$K$4)+LOOKUP($R16,Other_R!$C$2:$K$2,Other_R!$C$4:$K$4)+_xlfn.IFNA(LOOKUP($S16,Other_R!$C$2:$K$2,Other_R!$C$4:$K$4),0)+_xlfn.IFNA(LOOKUP($T16,Other_R!$C$2:$K$2,Other_R!$C$4:$K$4),0)</f>
        <v>0</v>
      </c>
      <c r="BH16" s="4">
        <f>LOOKUP($O16,Other_R!$C$2:$K$2,Other_R!$C$4:$K$4)+LOOKUP($P16,Other_R!$C$2:$K$2,Other_R!$C$4:$K$4)</f>
        <v>0</v>
      </c>
      <c r="BI16" s="4">
        <f>_xlfn.XLOOKUP($AA16,Other_R!$C$5:$R$5,Other_R!$C$7:$R$7)</f>
        <v>278.55533799591234</v>
      </c>
      <c r="BJ16" s="4">
        <f>_xlfn.XLOOKUP($AB16,Other_R!$C$5:$R$5,Other_R!$C$9:$R$9)</f>
        <v>685.58823529411768</v>
      </c>
      <c r="BK16" s="18">
        <f>LOOKUP(_xlfn.CEILING.MATH($O16,1),Other_R!$C$21:$G$21,Other_R!$C$23:$G$23)+LOOKUP(_xlfn.CEILING.MATH($P16),Other_R!$C$21:$G$21,Other_R!$C$23:$G$23)+LOOKUP(_xlfn.CEILING.MATH($Q16),Other_R!$C$21:$G$21,Other_R!$C$23:$G$23)+LOOKUP(_xlfn.CEILING.MATH($R16),Other_R!$C$21:$G$21,Other_R!$C$23:$G$23)+_xlfn.IFNA(LOOKUP(_xlfn.CEILING.MATH($S16),Other_R!$C$21:$G$21,Other_R!$C$23:$G$23),0)+_xlfn.IFNA(LOOKUP(_xlfn.CEILING.MATH($T16),Other_R!$C$21:$G$21,Other_R!$C$23:$G$23),0)</f>
        <v>2211.5625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1427.3286649902775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34.479860152500002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32.550000000000004</v>
      </c>
      <c r="AX17" s="17">
        <f>LOOKUP($O17,EOL_R!$C$2:$K$2,EOL_R!$C$4:$K$4)+LOOKUP($P17,EOL_R!$C$2:$K$2,EOL_R!$C$4:$K$4)+LOOKUP($Q17,EOL_R!$C$2:$K$2,EOL_R!$C$4:$K$4)+LOOKUP($R17,EOL_R!$C$2:$K$2,EOL_R!$C$4:$K$4)+_xlfn.IFNA(LOOKUP($S17,EOL_R!$C$2:$K$2,EOL_R!$C$4:$K$4),0)+_xlfn.IFNA(LOOKUP($T17,EOL_R!$C$2:$K$2,EOL_R!$C$4:$K$4),0)</f>
        <v>46.096994233243443</v>
      </c>
      <c r="AY17" s="4">
        <f t="shared" si="11"/>
        <v>84.802527835086607</v>
      </c>
      <c r="AZ17" s="4">
        <f>LOOKUP($Q17,EOL_R!$C$2:$K$2,EOL_R!$C$4:$K$4)+LOOKUP($R17,EOL_R!$C$2:$K$2,EOL_R!$C$4:$K$4)+_xlfn.IFNA(LOOKUP($S17,EOL_R!$C$2:$K$2,EOL_R!$C$4:$K$4),0)+_xlfn.IFNA(LOOKUP($T17,EOL_R!$C$2:$K$2,EOL_R!$C$4:$K$4),0)</f>
        <v>17.71927604815416</v>
      </c>
      <c r="BA17" s="4">
        <f>LOOKUP($O17,EOL_R!$C$2:$K$2,EOL_R!$C$4:$K$4)+LOOKUP($P17,EOL_R!$C$2:$K$2,EOL_R!$C$4:$K$4)</f>
        <v>28.377718185089282</v>
      </c>
      <c r="BB17" s="4">
        <f>_xlfn.XLOOKUP($AA17,EOL_R!$C$5:$R$5,EOL_R!$C$6:$R$6)</f>
        <v>64.914292540968958</v>
      </c>
      <c r="BC17" s="4">
        <f>_xlfn.XLOOKUP($AB17,EOL_R!$C$5:$R$5,EOL_R!$C$9:$R$9)</f>
        <v>19.888235294117642</v>
      </c>
      <c r="BD17" s="18">
        <f>LOOKUP(_xlfn.CEILING.MATH($O17,1),EOL_R!$C$21:$G$21,EOL_R!$C$23:$G$23)+LOOKUP(_xlfn.CEILING.MATH($P17),EOL_R!$C$21:$G$21,EOL_R!$C$23:$G$23)+LOOKUP(_xlfn.CEILING.MATH($Q17),EOL_R!$C$21:$G$21,EOL_R!$C$23:$G$23)+LOOKUP(_xlfn.CEILING.MATH($R17),EOL_R!$C$21:$G$21,EOL_R!$C$23:$G$23)+_xlfn.IFNA(LOOKUP(_xlfn.CEILING.MATH($S17),EOL_R!$C$21:$G$21,EOL_R!$C$23:$G$23),0)+_xlfn.IFNA(LOOKUP(_xlfn.CEILING.MATH($T17),EOL_R!$C$21:$G$21,EOL_R!$C$23:$G$23),0)</f>
        <v>154.875</v>
      </c>
      <c r="BE17" s="17">
        <f>LOOKUP($O17,Other_R!$C$2:$K$2,Other_R!$C$4:$K$4)+LOOKUP($P17,Other_R!$C$2:$K$2,Other_R!$C$4:$K$4)+LOOKUP($Q17,Other_R!$C$2:$K$2,Other_R!$C$4:$K$4)+LOOKUP($R17,Other_R!$C$2:$K$2,Other_R!$C$4:$K$4)+_xlfn.IFNA(LOOKUP($S17,Other_R!$C$2:$K$2,Other_R!$C$4:$K$4),0)+_xlfn.IFNA(LOOKUP($T17,Other_R!$C$2:$K$2,Other_R!$C$4:$K$4),0)</f>
        <v>0</v>
      </c>
      <c r="BF17" s="4">
        <f t="shared" si="12"/>
        <v>655.08403247253227</v>
      </c>
      <c r="BG17" s="4">
        <f>LOOKUP($Q17,Other_R!$C$2:$K$2,Other_R!$C$4:$K$4)+LOOKUP($R17,Other_R!$C$2:$K$2,Other_R!$C$4:$K$4)+_xlfn.IFNA(LOOKUP($S17,Other_R!$C$2:$K$2,Other_R!$C$4:$K$4),0)+_xlfn.IFNA(LOOKUP($T17,Other_R!$C$2:$K$2,Other_R!$C$4:$K$4),0)</f>
        <v>0</v>
      </c>
      <c r="BH17" s="4">
        <f>LOOKUP($O17,Other_R!$C$2:$K$2,Other_R!$C$4:$K$4)+LOOKUP($P17,Other_R!$C$2:$K$2,Other_R!$C$4:$K$4)</f>
        <v>0</v>
      </c>
      <c r="BI17" s="4">
        <f>_xlfn.XLOOKUP($AA17,Other_R!$C$5:$R$5,Other_R!$C$7:$R$7)</f>
        <v>261.02520894312045</v>
      </c>
      <c r="BJ17" s="4">
        <f>_xlfn.XLOOKUP($AB17,Other_R!$C$5:$R$5,Other_R!$C$9:$R$9)</f>
        <v>394.05882352941177</v>
      </c>
      <c r="BK17" s="18">
        <f>LOOKUP(_xlfn.CEILING.MATH($O17,1),Other_R!$C$21:$G$21,Other_R!$C$23:$G$23)+LOOKUP(_xlfn.CEILING.MATH($P17),Other_R!$C$21:$G$21,Other_R!$C$23:$G$23)+LOOKUP(_xlfn.CEILING.MATH($Q17),Other_R!$C$21:$G$21,Other_R!$C$23:$G$23)+LOOKUP(_xlfn.CEILING.MATH($R17),Other_R!$C$21:$G$21,Other_R!$C$23:$G$23)+_xlfn.IFNA(LOOKUP(_xlfn.CEILING.MATH($S17),Other_R!$C$21:$G$21,Other_R!$C$23:$G$23),0)+_xlfn.IFNA(LOOKUP(_xlfn.CEILING.MATH($T17),Other_R!$C$21:$G$21,Other_R!$C$23:$G$23),0)</f>
        <v>1414.875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1949.3352888381944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47.123346327750006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48.82500000000001</v>
      </c>
      <c r="AX18" s="17">
        <f>LOOKUP($O18,EOL_R!$C$2:$K$2,EOL_R!$C$4:$K$4)+LOOKUP($P18,EOL_R!$C$2:$K$2,EOL_R!$C$4:$K$4)+LOOKUP($Q18,EOL_R!$C$2:$K$2,EOL_R!$C$4:$K$4)+LOOKUP($R18,EOL_R!$C$2:$K$2,EOL_R!$C$4:$K$4)+_xlfn.IFNA(LOOKUP($S18,EOL_R!$C$2:$K$2,EOL_R!$C$4:$K$4),0)+_xlfn.IFNA(LOOKUP($T18,EOL_R!$C$2:$K$2,EOL_R!$C$4:$K$4),0)</f>
        <v>69.179086984918428</v>
      </c>
      <c r="AY18" s="4">
        <f t="shared" si="11"/>
        <v>119.17050807353138</v>
      </c>
      <c r="AZ18" s="4">
        <f>LOOKUP($Q18,EOL_R!$C$2:$K$2,EOL_R!$C$4:$K$4)+LOOKUP($R18,EOL_R!$C$2:$K$2,EOL_R!$C$4:$K$4)+_xlfn.IFNA(LOOKUP($S18,EOL_R!$C$2:$K$2,EOL_R!$C$4:$K$4),0)+_xlfn.IFNA(LOOKUP($T18,EOL_R!$C$2:$K$2,EOL_R!$C$4:$K$4),0)</f>
        <v>24.847301229479747</v>
      </c>
      <c r="BA18" s="4">
        <f>LOOKUP($O18,EOL_R!$C$2:$K$2,EOL_R!$C$4:$K$4)+LOOKUP($P18,EOL_R!$C$2:$K$2,EOL_R!$C$4:$K$4)</f>
        <v>44.331785755438688</v>
      </c>
      <c r="BB18" s="4">
        <f>_xlfn.XLOOKUP($AA18,EOL_R!$C$5:$R$5,EOL_R!$C$6:$R$6)</f>
        <v>80.752861014707847</v>
      </c>
      <c r="BC18" s="4">
        <f>_xlfn.XLOOKUP($AB18,EOL_R!$C$5:$R$5,EOL_R!$C$11:$R$11)</f>
        <v>38.417647058823526</v>
      </c>
      <c r="BD18" s="18">
        <f>LOOKUP(_xlfn.CEILING.MATH($O18,1),EOL_R!$C$21:$G$21,EOL_R!$C$23:$G$23)+LOOKUP(_xlfn.CEILING.MATH($P18),EOL_R!$C$21:$G$21,EOL_R!$C$23:$G$23)+LOOKUP(_xlfn.CEILING.MATH($Q18),EOL_R!$C$21:$G$21,EOL_R!$C$23:$G$23)+LOOKUP(_xlfn.CEILING.MATH($R18),EOL_R!$C$21:$G$21,EOL_R!$C$23:$G$23)+_xlfn.IFNA(LOOKUP(_xlfn.CEILING.MATH($S18),EOL_R!$C$21:$G$21,EOL_R!$C$23:$G$23),0)+_xlfn.IFNA(LOOKUP(_xlfn.CEILING.MATH($T18),EOL_R!$C$21:$G$21,EOL_R!$C$23:$G$23),0)</f>
        <v>224.4375</v>
      </c>
      <c r="BE18" s="17">
        <f>LOOKUP($O18,Other_R!$C$2:$K$2,Other_R!$C$4:$K$4)+LOOKUP($P18,Other_R!$C$2:$K$2,Other_R!$C$4:$K$4)+LOOKUP($Q18,Other_R!$C$2:$K$2,Other_R!$C$4:$K$4)+LOOKUP($R18,Other_R!$C$2:$K$2,Other_R!$C$4:$K$4)+_xlfn.IFNA(LOOKUP($S18,Other_R!$C$2:$K$2,Other_R!$C$4:$K$4),0)+_xlfn.IFNA(LOOKUP($T18,Other_R!$C$2:$K$2,Other_R!$C$4:$K$4),0)</f>
        <v>0</v>
      </c>
      <c r="BF18" s="4">
        <f t="shared" si="12"/>
        <v>1055.1278906547359</v>
      </c>
      <c r="BG18" s="4">
        <f>LOOKUP($Q18,Other_R!$C$2:$K$2,Other_R!$C$4:$K$4)+LOOKUP($R18,Other_R!$C$2:$K$2,Other_R!$C$4:$K$4)+_xlfn.IFNA(LOOKUP($S18,Other_R!$C$2:$K$2,Other_R!$C$4:$K$4),0)+_xlfn.IFNA(LOOKUP($T18,Other_R!$C$2:$K$2,Other_R!$C$4:$K$4),0)</f>
        <v>0</v>
      </c>
      <c r="BH18" s="4">
        <f>LOOKUP($O18,Other_R!$C$2:$K$2,Other_R!$C$4:$K$4)+LOOKUP($P18,Other_R!$C$2:$K$2,Other_R!$C$4:$K$4)</f>
        <v>0</v>
      </c>
      <c r="BI18" s="4">
        <f>_xlfn.XLOOKUP($AA18,Other_R!$C$5:$R$5,Other_R!$C$7:$R$7)</f>
        <v>267.0102435959123</v>
      </c>
      <c r="BJ18" s="4">
        <f>_xlfn.XLOOKUP($AB18,Other_R!$C$5:$R$5,Other_R!$C$11:$R$11)</f>
        <v>788.11764705882354</v>
      </c>
      <c r="BK18" s="18">
        <f>LOOKUP(_xlfn.CEILING.MATH($O18,1),Other_R!$C$21:$G$21,Other_R!$C$23:$G$23)+LOOKUP(_xlfn.CEILING.MATH($P18),Other_R!$C$21:$G$21,Other_R!$C$23:$G$23)+LOOKUP(_xlfn.CEILING.MATH($Q18),Other_R!$C$21:$G$21,Other_R!$C$23:$G$23)+LOOKUP(_xlfn.CEILING.MATH($R18),Other_R!$C$21:$G$21,Other_R!$C$23:$G$23)+_xlfn.IFNA(LOOKUP(_xlfn.CEILING.MATH($S18),Other_R!$C$21:$G$21,Other_R!$C$23:$G$23),0)+_xlfn.IFNA(LOOKUP(_xlfn.CEILING.MATH($T18),Other_R!$C$21:$G$21,Other_R!$C$23:$G$23),0)</f>
        <v>1955.625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1758.5235428784722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42.526902426750006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48.82500000000001</v>
      </c>
      <c r="AX19" s="17">
        <f>LOOKUP($O19,EOL_R!$C$2:$K$2,EOL_R!$C$4:$K$4)+LOOKUP($P19,EOL_R!$C$2:$K$2,EOL_R!$C$4:$K$4)+LOOKUP($Q19,EOL_R!$C$2:$K$2,EOL_R!$C$4:$K$4)+LOOKUP($R19,EOL_R!$C$2:$K$2,EOL_R!$C$4:$K$4)+_xlfn.IFNA(LOOKUP($S19,EOL_R!$C$2:$K$2,EOL_R!$C$4:$K$4),0)+_xlfn.IFNA(LOOKUP($T19,EOL_R!$C$2:$K$2,EOL_R!$C$4:$K$4),0)</f>
        <v>48.778402585003839</v>
      </c>
      <c r="AY19" s="4">
        <f t="shared" si="11"/>
        <v>104.24761957783315</v>
      </c>
      <c r="AZ19" s="4">
        <f>LOOKUP($Q19,EOL_R!$C$2:$K$2,EOL_R!$C$4:$K$4)+LOOKUP($R19,EOL_R!$C$2:$K$2,EOL_R!$C$4:$K$4)+_xlfn.IFNA(LOOKUP($S19,EOL_R!$C$2:$K$2,EOL_R!$C$4:$K$4),0)+_xlfn.IFNA(LOOKUP($T19,EOL_R!$C$2:$K$2,EOL_R!$C$4:$K$4),0)</f>
        <v>24.847301229479747</v>
      </c>
      <c r="BA19" s="4">
        <f>LOOKUP($O19,EOL_R!$C$2:$K$2,EOL_R!$C$4:$K$4)+LOOKUP($P19,EOL_R!$C$2:$K$2,EOL_R!$C$4:$K$4)</f>
        <v>23.931101355524099</v>
      </c>
      <c r="BB19" s="4">
        <f>_xlfn.XLOOKUP($AA19,EOL_R!$C$5:$R$5,EOL_R!$C$6:$R$6)</f>
        <v>65.829972519009615</v>
      </c>
      <c r="BC19" s="4">
        <f>_xlfn.XLOOKUP($AB19,EOL_R!$C$5:$R$5,EOL_R!$C$11:$R$11)</f>
        <v>38.417647058823526</v>
      </c>
      <c r="BD19" s="18">
        <f>LOOKUP(_xlfn.CEILING.MATH($O19,1),EOL_R!$C$21:$G$21,EOL_R!$C$23:$G$23)+LOOKUP(_xlfn.CEILING.MATH($P19),EOL_R!$C$21:$G$21,EOL_R!$C$23:$G$23)+LOOKUP(_xlfn.CEILING.MATH($Q19),EOL_R!$C$21:$G$21,EOL_R!$C$23:$G$23)+LOOKUP(_xlfn.CEILING.MATH($R19),EOL_R!$C$21:$G$21,EOL_R!$C$23:$G$23)+_xlfn.IFNA(LOOKUP(_xlfn.CEILING.MATH($S19),EOL_R!$C$21:$G$21,EOL_R!$C$23:$G$23),0)+_xlfn.IFNA(LOOKUP(_xlfn.CEILING.MATH($T19),EOL_R!$C$21:$G$21,EOL_R!$C$23:$G$23),0)</f>
        <v>187.6875</v>
      </c>
      <c r="BE19" s="17">
        <f>LOOKUP($O19,Other_R!$C$2:$K$2,Other_R!$C$4:$K$4)+LOOKUP($P19,Other_R!$C$2:$K$2,Other_R!$C$4:$K$4)+LOOKUP($Q19,Other_R!$C$2:$K$2,Other_R!$C$4:$K$4)+LOOKUP($R19,Other_R!$C$2:$K$2,Other_R!$C$4:$K$4)+_xlfn.IFNA(LOOKUP($S19,Other_R!$C$2:$K$2,Other_R!$C$4:$K$4),0)+_xlfn.IFNA(LOOKUP($T19,Other_R!$C$2:$K$2,Other_R!$C$4:$K$4),0)</f>
        <v>0</v>
      </c>
      <c r="BF19" s="4">
        <f t="shared" si="12"/>
        <v>1063.0120314899914</v>
      </c>
      <c r="BG19" s="4">
        <f>LOOKUP($Q19,Other_R!$C$2:$K$2,Other_R!$C$4:$K$4)+LOOKUP($R19,Other_R!$C$2:$K$2,Other_R!$C$4:$K$4)+_xlfn.IFNA(LOOKUP($S19,Other_R!$C$2:$K$2,Other_R!$C$4:$K$4),0)+_xlfn.IFNA(LOOKUP($T19,Other_R!$C$2:$K$2,Other_R!$C$4:$K$4),0)</f>
        <v>0</v>
      </c>
      <c r="BH19" s="4">
        <f>LOOKUP($O19,Other_R!$C$2:$K$2,Other_R!$C$4:$K$4)+LOOKUP($P19,Other_R!$C$2:$K$2,Other_R!$C$4:$K$4)</f>
        <v>0</v>
      </c>
      <c r="BI19" s="4">
        <f>_xlfn.XLOOKUP($AA19,Other_R!$C$5:$R$5,Other_R!$C$7:$R$7)</f>
        <v>274.89438443116785</v>
      </c>
      <c r="BJ19" s="4">
        <f>_xlfn.XLOOKUP($AB19,Other_R!$C$5:$R$5,Other_R!$C$11:$R$11)</f>
        <v>788.11764705882354</v>
      </c>
      <c r="BK19" s="18">
        <f>LOOKUP(_xlfn.CEILING.MATH($O19,1),Other_R!$C$21:$G$21,Other_R!$C$23:$G$23)+LOOKUP(_xlfn.CEILING.MATH($P19),Other_R!$C$21:$G$21,Other_R!$C$23:$G$23)+LOOKUP(_xlfn.CEILING.MATH($Q19),Other_R!$C$21:$G$21,Other_R!$C$23:$G$23)+LOOKUP(_xlfn.CEILING.MATH($R19),Other_R!$C$21:$G$21,Other_R!$C$23:$G$23)+_xlfn.IFNA(LOOKUP(_xlfn.CEILING.MATH($S19),Other_R!$C$21:$G$21,Other_R!$C$23:$G$23),0)+_xlfn.IFNA(LOOKUP(_xlfn.CEILING.MATH($T19),Other_R!$C$21:$G$21,Other_R!$C$23:$G$23),0)</f>
        <v>1620.9375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2293.9902810319445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56.316234129750001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48.82500000000001</v>
      </c>
      <c r="AX20" s="17">
        <f>LOOKUP($O20,EOL_R!$C$2:$K$2,EOL_R!$C$4:$K$4)+LOOKUP($P20,EOL_R!$C$2:$K$2,EOL_R!$C$4:$K$4)+LOOKUP($Q20,EOL_R!$C$2:$K$2,EOL_R!$C$4:$K$4)+LOOKUP($R20,EOL_R!$C$2:$K$2,EOL_R!$C$4:$K$4)+_xlfn.IFNA(LOOKUP($S20,EOL_R!$C$2:$K$2,EOL_R!$C$4:$K$4),0)+_xlfn.IFNA(LOOKUP($T20,EOL_R!$C$2:$K$2,EOL_R!$C$4:$K$4),0)</f>
        <v>81.53554632955175</v>
      </c>
      <c r="AY20" s="4">
        <f t="shared" si="11"/>
        <v>293.51614180294314</v>
      </c>
      <c r="AZ20" s="4">
        <f>LOOKUP($Q20,EOL_R!$C$2:$K$2,EOL_R!$C$4:$K$4)+LOOKUP($R20,EOL_R!$C$2:$K$2,EOL_R!$C$4:$K$4)+_xlfn.IFNA(LOOKUP($S20,EOL_R!$C$2:$K$2,EOL_R!$C$4:$K$4),0)+_xlfn.IFNA(LOOKUP($T20,EOL_R!$C$2:$K$2,EOL_R!$C$4:$K$4),0)</f>
        <v>33.673343618503566</v>
      </c>
      <c r="BA20" s="4">
        <f>LOOKUP($O20,EOL_R!$C$2:$K$2,EOL_R!$C$4:$K$4)+LOOKUP($P20,EOL_R!$C$2:$K$2,EOL_R!$C$4:$K$4)</f>
        <v>47.862202711048191</v>
      </c>
      <c r="BB20" s="4">
        <f>_xlfn.XLOOKUP($AA20,EOL_R!$C$5:$R$5,EOL_R!$C$6:$R$6)</f>
        <v>96.239671214707855</v>
      </c>
      <c r="BC20" s="4">
        <f>_xlfn.XLOOKUP($AB20,EOL_R!$C$5:$R$5,EOL_R!$C$11:$R$11)</f>
        <v>197.27647058823527</v>
      </c>
      <c r="BD20" s="18">
        <f>LOOKUP(_xlfn.CEILING.MATH($O20,1),EOL_R!$C$21:$G$21,EOL_R!$C$23:$G$23)+LOOKUP(_xlfn.CEILING.MATH($P20),EOL_R!$C$21:$G$21,EOL_R!$C$23:$G$23)+LOOKUP(_xlfn.CEILING.MATH($Q20),EOL_R!$C$21:$G$21,EOL_R!$C$23:$G$23)+LOOKUP(_xlfn.CEILING.MATH($R20),EOL_R!$C$21:$G$21,EOL_R!$C$23:$G$23)+_xlfn.IFNA(LOOKUP(_xlfn.CEILING.MATH($S20),EOL_R!$C$21:$G$21,EOL_R!$C$23:$G$23),0)+_xlfn.IFNA(LOOKUP(_xlfn.CEILING.MATH($T20),EOL_R!$C$21:$G$21,EOL_R!$C$23:$G$23),0)</f>
        <v>278.25</v>
      </c>
      <c r="BE20" s="17">
        <f>LOOKUP($O20,Other_R!$C$2:$K$2,Other_R!$C$4:$K$4)+LOOKUP($P20,Other_R!$C$2:$K$2,Other_R!$C$4:$K$4)+LOOKUP($Q20,Other_R!$C$2:$K$2,Other_R!$C$4:$K$4)+LOOKUP($R20,Other_R!$C$2:$K$2,Other_R!$C$4:$K$4)+_xlfn.IFNA(LOOKUP($S20,Other_R!$C$2:$K$2,Other_R!$C$4:$K$4),0)+_xlfn.IFNA(LOOKUP($T20,Other_R!$C$2:$K$2,Other_R!$C$4:$K$4),0)</f>
        <v>0</v>
      </c>
      <c r="BF20" s="4">
        <f t="shared" si="12"/>
        <v>1048.998467972383</v>
      </c>
      <c r="BG20" s="4">
        <f>LOOKUP($Q20,Other_R!$C$2:$K$2,Other_R!$C$4:$K$4)+LOOKUP($R20,Other_R!$C$2:$K$2,Other_R!$C$4:$K$4)+_xlfn.IFNA(LOOKUP($S20,Other_R!$C$2:$K$2,Other_R!$C$4:$K$4),0)+_xlfn.IFNA(LOOKUP($T20,Other_R!$C$2:$K$2,Other_R!$C$4:$K$4),0)</f>
        <v>0</v>
      </c>
      <c r="BH20" s="4">
        <f>LOOKUP($O20,Other_R!$C$2:$K$2,Other_R!$C$4:$K$4)+LOOKUP($P20,Other_R!$C$2:$K$2,Other_R!$C$4:$K$4)</f>
        <v>0</v>
      </c>
      <c r="BI20" s="4">
        <f>_xlfn.XLOOKUP($AA20,Other_R!$C$5:$R$5,Other_R!$C$7:$R$7)</f>
        <v>301.6455267959123</v>
      </c>
      <c r="BJ20" s="4">
        <f>_xlfn.XLOOKUP($AB20,Other_R!$C$5:$R$5,Other_R!$C$11:$R$11)</f>
        <v>747.35294117647061</v>
      </c>
      <c r="BK20" s="18">
        <f>LOOKUP(_xlfn.CEILING.MATH($O20,1),Other_R!$C$21:$G$21,Other_R!$C$23:$G$23)+LOOKUP(_xlfn.CEILING.MATH($P20),Other_R!$C$21:$G$21,Other_R!$C$23:$G$23)+LOOKUP(_xlfn.CEILING.MATH($Q20),Other_R!$C$21:$G$21,Other_R!$C$23:$G$23)+LOOKUP(_xlfn.CEILING.MATH($R20),Other_R!$C$21:$G$21,Other_R!$C$23:$G$23)+_xlfn.IFNA(LOOKUP(_xlfn.CEILING.MATH($S20),Other_R!$C$21:$G$21,Other_R!$C$23:$G$23),0)+_xlfn.IFNA(LOOKUP(_xlfn.CEILING.MATH($T20),Other_R!$C$21:$G$21,Other_R!$C$23:$G$23),0)</f>
        <v>2551.5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2006.8482844277776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48.655494294750007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48.82500000000001</v>
      </c>
      <c r="AX21" s="17">
        <f>LOOKUP($O21,EOL_R!$C$2:$K$2,EOL_R!$C$4:$K$4)+LOOKUP($P21,EOL_R!$C$2:$K$2,EOL_R!$C$4:$K$4)+LOOKUP($Q21,EOL_R!$C$2:$K$2,EOL_R!$C$4:$K$4)+LOOKUP($R21,EOL_R!$C$2:$K$2,EOL_R!$C$4:$K$4)+_xlfn.IFNA(LOOKUP($S21,EOL_R!$C$2:$K$2,EOL_R!$C$4:$K$4),0)+_xlfn.IFNA(LOOKUP($T21,EOL_R!$C$2:$K$2,EOL_R!$C$4:$K$4),0)</f>
        <v>70.944295462723204</v>
      </c>
      <c r="AY21" s="19">
        <f t="shared" si="11"/>
        <v>114.00823807353137</v>
      </c>
      <c r="AZ21" s="4">
        <f>LOOKUP($Q21,EOL_R!$C$2:$K$2,EOL_R!$C$4:$K$4)+LOOKUP($R21,EOL_R!$C$2:$K$2,EOL_R!$C$4:$K$4)+_xlfn.IFNA(LOOKUP($S21,EOL_R!$C$2:$K$2,EOL_R!$C$4:$K$4),0)+_xlfn.IFNA(LOOKUP($T21,EOL_R!$C$2:$K$2,EOL_R!$C$4:$K$4),0)</f>
        <v>26.612509707284509</v>
      </c>
      <c r="BA21" s="4">
        <f>LOOKUP($O21,EOL_R!$C$2:$K$2,EOL_R!$C$4:$K$4)+LOOKUP($P21,EOL_R!$C$2:$K$2,EOL_R!$C$4:$K$4)</f>
        <v>44.331785755438688</v>
      </c>
      <c r="BB21" s="4">
        <f>_xlfn.XLOOKUP($AA21,EOL_R!$C$5:$R$5,EOL_R!$C$6:$R$6)</f>
        <v>75.59059101470784</v>
      </c>
      <c r="BC21" s="4">
        <f>_xlfn.XLOOKUP($AB21,EOL_R!$C$5:$R$5,EOL_R!$C$11:$R$11)</f>
        <v>38.417647058823526</v>
      </c>
      <c r="BD21" s="18">
        <f>LOOKUP(_xlfn.CEILING.MATH($O21,1),EOL_R!$C$21:$G$21,EOL_R!$C$23:$G$23)+LOOKUP(_xlfn.CEILING.MATH($P21),EOL_R!$C$21:$G$21,EOL_R!$C$23:$G$23)+LOOKUP(_xlfn.CEILING.MATH($Q21),EOL_R!$C$21:$G$21,EOL_R!$C$23:$G$23)+LOOKUP(_xlfn.CEILING.MATH($R21),EOL_R!$C$21:$G$21,EOL_R!$C$23:$G$23)+_xlfn.IFNA(LOOKUP(_xlfn.CEILING.MATH($S21),EOL_R!$C$21:$G$21,EOL_R!$C$23:$G$23),0)+_xlfn.IFNA(LOOKUP(_xlfn.CEILING.MATH($T21),EOL_R!$C$21:$G$21,EOL_R!$C$23:$G$23),0)</f>
        <v>231</v>
      </c>
      <c r="BE21" s="17">
        <f>LOOKUP($O21,Other_R!$C$2:$K$2,Other_R!$C$4:$K$4)+LOOKUP($P21,Other_R!$C$2:$K$2,Other_R!$C$4:$K$4)+LOOKUP($Q21,Other_R!$C$2:$K$2,Other_R!$C$4:$K$4)+LOOKUP($R21,Other_R!$C$2:$K$2,Other_R!$C$4:$K$4)+_xlfn.IFNA(LOOKUP($S21,Other_R!$C$2:$K$2,Other_R!$C$4:$K$4),0)+_xlfn.IFNA(LOOKUP($T21,Other_R!$C$2:$K$2,Other_R!$C$4:$K$4),0)</f>
        <v>0</v>
      </c>
      <c r="BF21" s="19">
        <f t="shared" si="12"/>
        <v>1043.582796254736</v>
      </c>
      <c r="BG21" s="4">
        <f>LOOKUP($Q21,Other_R!$C$2:$K$2,Other_R!$C$4:$K$4)+LOOKUP($R21,Other_R!$C$2:$K$2,Other_R!$C$4:$K$4)+_xlfn.IFNA(LOOKUP($S21,Other_R!$C$2:$K$2,Other_R!$C$4:$K$4),0)+_xlfn.IFNA(LOOKUP($T21,Other_R!$C$2:$K$2,Other_R!$C$4:$K$4),0)</f>
        <v>0</v>
      </c>
      <c r="BH21" s="4">
        <f>LOOKUP($O21,Other_R!$C$2:$K$2,Other_R!$C$4:$K$4)+LOOKUP($P21,Other_R!$C$2:$K$2,Other_R!$C$4:$K$4)</f>
        <v>0</v>
      </c>
      <c r="BI21" s="4">
        <f>_xlfn.XLOOKUP($AA21,Other_R!$C$5:$R$5,Other_R!$C$7:$R$7)</f>
        <v>255.46514919591232</v>
      </c>
      <c r="BJ21" s="4">
        <f>_xlfn.XLOOKUP($AB21,Other_R!$C$5:$R$5,Other_R!$C$11:$R$11)</f>
        <v>788.11764705882354</v>
      </c>
      <c r="BK21" s="18">
        <f>LOOKUP(_xlfn.CEILING.MATH($O21,1),Other_R!$C$21:$G$21,Other_R!$C$23:$G$23)+LOOKUP(_xlfn.CEILING.MATH($P21),Other_R!$C$21:$G$21,Other_R!$C$23:$G$23)+LOOKUP(_xlfn.CEILING.MATH($Q21),Other_R!$C$21:$G$21,Other_R!$C$23:$G$23)+LOOKUP(_xlfn.CEILING.MATH($R21),Other_R!$C$21:$G$21,Other_R!$C$23:$G$23)+_xlfn.IFNA(LOOKUP(_xlfn.CEILING.MATH($S21),Other_R!$C$21:$G$21,Other_R!$C$23:$G$23),0)+_xlfn.IFNA(LOOKUP(_xlfn.CEILING.MATH($T21),Other_R!$C$21:$G$21,Other_R!$C$23:$G$23),0)</f>
        <v>2040.9375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105.48570085789676</v>
      </c>
      <c r="D3" s="3">
        <v>126.51130019381654</v>
      </c>
      <c r="E3" s="3">
        <v>147.53689952973656</v>
      </c>
      <c r="F3" s="3">
        <v>231.99700105171331</v>
      </c>
      <c r="G3" s="3">
        <v>253.0226003876333</v>
      </c>
      <c r="H3" s="3">
        <v>274.04819972355313</v>
      </c>
      <c r="I3" s="3">
        <v>295.07379905947312</v>
      </c>
      <c r="J3" s="3">
        <v>379.53390058144987</v>
      </c>
      <c r="K3" s="3">
        <v>463.99400210342662</v>
      </c>
    </row>
    <row r="4" spans="1:18" x14ac:dyDescent="0.25">
      <c r="C4" s="7">
        <f>21*C3/$B3</f>
        <v>130.30586576563718</v>
      </c>
      <c r="D4" s="7">
        <f t="shared" ref="D4:K4" si="0">21*D3/$B3</f>
        <v>156.27866494530278</v>
      </c>
      <c r="E4" s="7">
        <f t="shared" si="0"/>
        <v>182.25146412496869</v>
      </c>
      <c r="F4" s="7">
        <f t="shared" si="0"/>
        <v>286.58453071093993</v>
      </c>
      <c r="G4" s="7">
        <f t="shared" si="0"/>
        <v>312.55732989060584</v>
      </c>
      <c r="H4" s="7">
        <f t="shared" si="0"/>
        <v>338.53012907027147</v>
      </c>
      <c r="I4" s="7">
        <f t="shared" si="0"/>
        <v>364.50292824993738</v>
      </c>
      <c r="J4" s="7">
        <f t="shared" si="0"/>
        <v>468.83599483590865</v>
      </c>
      <c r="K4" s="7">
        <f t="shared" si="0"/>
        <v>573.16906142187986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642.61473869999986</v>
      </c>
      <c r="I6" s="3">
        <v>669.47598299999981</v>
      </c>
      <c r="J6" s="3">
        <v>696.3372273</v>
      </c>
      <c r="K6" s="3">
        <v>723.19847159999995</v>
      </c>
      <c r="L6" s="3">
        <v>750.0597158999999</v>
      </c>
      <c r="M6" s="3">
        <v>776.92096019999985</v>
      </c>
      <c r="N6" s="3">
        <v>803.78220450000003</v>
      </c>
      <c r="O6" s="3">
        <v>830.64344879999999</v>
      </c>
      <c r="P6" s="3">
        <v>857.50469309999994</v>
      </c>
      <c r="Q6" s="3">
        <v>884.36593739999989</v>
      </c>
      <c r="R6" s="3">
        <v>911.22718169999985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793.81820662941152</v>
      </c>
      <c r="I7" s="7">
        <f t="shared" si="1"/>
        <v>826.99974370588211</v>
      </c>
      <c r="J7" s="7">
        <f t="shared" si="1"/>
        <v>860.18128078235293</v>
      </c>
      <c r="K7" s="7">
        <f t="shared" si="1"/>
        <v>893.36281785882341</v>
      </c>
      <c r="L7" s="7">
        <f t="shared" si="1"/>
        <v>926.544354935294</v>
      </c>
      <c r="M7" s="7">
        <f t="shared" si="1"/>
        <v>959.72589201176459</v>
      </c>
      <c r="N7" s="7">
        <f t="shared" si="1"/>
        <v>992.9074290882354</v>
      </c>
      <c r="O7" s="7">
        <f t="shared" si="1"/>
        <v>1026.0889661647059</v>
      </c>
      <c r="P7" s="7">
        <f t="shared" si="1"/>
        <v>1059.2705032411764</v>
      </c>
      <c r="Q7" s="7">
        <f t="shared" si="1"/>
        <v>1092.4520403176468</v>
      </c>
      <c r="R7" s="7">
        <f t="shared" si="1"/>
        <v>1125.6335773941175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154.57937240073065</v>
      </c>
      <c r="D13" s="3">
        <v>175.02130364725571</v>
      </c>
      <c r="E13" s="3">
        <v>190.12993400970541</v>
      </c>
      <c r="F13" s="3">
        <v>224.37251896449882</v>
      </c>
      <c r="G13" s="3">
        <v>330.20302799924372</v>
      </c>
      <c r="H13" s="3">
        <v>435.1573551441511</v>
      </c>
    </row>
    <row r="14" spans="1:18" x14ac:dyDescent="0.25">
      <c r="C14" s="7">
        <f t="shared" ref="C14:H14" si="2">21*C13/$B13</f>
        <v>190.95098943619666</v>
      </c>
      <c r="D14" s="7">
        <f t="shared" si="2"/>
        <v>216.20278685837471</v>
      </c>
      <c r="E14" s="7">
        <f t="shared" si="2"/>
        <v>234.86638907081257</v>
      </c>
      <c r="F14" s="7">
        <f t="shared" si="2"/>
        <v>277.16605283849856</v>
      </c>
      <c r="G14" s="7">
        <f t="shared" si="2"/>
        <v>407.89785811671283</v>
      </c>
      <c r="H14" s="7">
        <f t="shared" si="2"/>
        <v>537.54732106042195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418.85107295019566</v>
      </c>
      <c r="D16" s="3">
        <v>457.70217097137277</v>
      </c>
      <c r="E16" s="3">
        <v>483.6029029854908</v>
      </c>
      <c r="F16" s="3">
        <v>535.40436701372698</v>
      </c>
      <c r="G16" s="3">
        <v>656.27444974627781</v>
      </c>
      <c r="H16" s="3">
        <v>742.61022312667149</v>
      </c>
    </row>
    <row r="17" spans="1:14" x14ac:dyDescent="0.25">
      <c r="C17" s="7">
        <f t="shared" ref="C17:H17" si="3">21*C16/$B16</f>
        <v>517.40426658553577</v>
      </c>
      <c r="D17" s="7">
        <f t="shared" si="3"/>
        <v>565.39679943522515</v>
      </c>
      <c r="E17" s="7">
        <f t="shared" si="3"/>
        <v>597.39182133501799</v>
      </c>
      <c r="F17" s="7">
        <f t="shared" si="3"/>
        <v>661.38186513460391</v>
      </c>
      <c r="G17" s="7">
        <f t="shared" si="3"/>
        <v>810.69196733363731</v>
      </c>
      <c r="H17" s="7">
        <f t="shared" si="3"/>
        <v>917.34204033294714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2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199.02080197777775</v>
      </c>
      <c r="D22" s="3">
        <v>242.84022718888886</v>
      </c>
      <c r="E22" s="3">
        <v>300.90402614074071</v>
      </c>
      <c r="F22" s="3">
        <v>338.96711385185182</v>
      </c>
      <c r="G22" s="3">
        <v>388.22060506296287</v>
      </c>
    </row>
    <row r="23" spans="1:14" x14ac:dyDescent="0.25">
      <c r="C23" s="7">
        <f>21*C22/$B22</f>
        <v>261.21480259583331</v>
      </c>
      <c r="D23" s="7">
        <f>21*D22/$B22</f>
        <v>318.72779818541665</v>
      </c>
      <c r="E23" s="7">
        <f>21*E22/$B22</f>
        <v>394.93653430972216</v>
      </c>
      <c r="F23" s="7">
        <f>21*F22/$B22</f>
        <v>444.89433693055554</v>
      </c>
      <c r="G23" s="7">
        <f>21*G22/$B22</f>
        <v>509.53954414513879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340.7</v>
      </c>
      <c r="D25" s="3">
        <v>670</v>
      </c>
    </row>
    <row r="26" spans="1:14" x14ac:dyDescent="0.25">
      <c r="C26" s="7">
        <f>21*C25/$B25</f>
        <v>325.21363636363634</v>
      </c>
      <c r="D26" s="7">
        <f>21*D25/$B25</f>
        <v>639.5454545454545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4.2350055119999999</v>
      </c>
      <c r="D3" s="3">
        <v>5.4508342445999993</v>
      </c>
      <c r="E3" s="3">
        <v>6.6666629771999997</v>
      </c>
      <c r="F3" s="3">
        <v>9.6858397566000001</v>
      </c>
      <c r="G3" s="3">
        <v>10.901668489199999</v>
      </c>
      <c r="H3" s="3">
        <v>12.117497221799999</v>
      </c>
      <c r="I3" s="3">
        <v>13.333325954399999</v>
      </c>
      <c r="J3" s="3">
        <v>16.352502733800002</v>
      </c>
      <c r="K3" s="3">
        <v>19.3716795132</v>
      </c>
    </row>
    <row r="4" spans="1:18" x14ac:dyDescent="0.25">
      <c r="C4" s="7">
        <f>21*C3/$B3</f>
        <v>5.2314773971764703</v>
      </c>
      <c r="D4" s="7">
        <f t="shared" ref="D4:K4" si="0">21*D3/$B3</f>
        <v>6.7333834786235292</v>
      </c>
      <c r="E4" s="7">
        <f t="shared" si="0"/>
        <v>8.2352895600705889</v>
      </c>
      <c r="F4" s="7">
        <f t="shared" si="0"/>
        <v>11.964860875799999</v>
      </c>
      <c r="G4" s="7">
        <f t="shared" si="0"/>
        <v>13.466766957247058</v>
      </c>
      <c r="H4" s="7">
        <f t="shared" si="0"/>
        <v>14.968673038694117</v>
      </c>
      <c r="I4" s="7">
        <f t="shared" si="0"/>
        <v>16.470579120141178</v>
      </c>
      <c r="J4" s="7">
        <f t="shared" si="0"/>
        <v>20.20015043587059</v>
      </c>
      <c r="K4" s="7">
        <f t="shared" si="0"/>
        <v>23.929721751599999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13.512330290126521</v>
      </c>
      <c r="I6" s="3">
        <v>14.18765258632032</v>
      </c>
      <c r="J6" s="3">
        <v>14.862974880026158</v>
      </c>
      <c r="K6" s="3">
        <v>15.538297173731998</v>
      </c>
      <c r="L6" s="3">
        <v>16.213619467437841</v>
      </c>
      <c r="M6" s="3">
        <v>16.888941763631639</v>
      </c>
      <c r="N6" s="3">
        <v>17.564264057337478</v>
      </c>
      <c r="O6" s="3">
        <v>18.239586351043318</v>
      </c>
      <c r="P6" s="3">
        <v>18.914908644749158</v>
      </c>
      <c r="Q6" s="3">
        <v>19.590230940942959</v>
      </c>
      <c r="R6" s="3">
        <v>20.265553234648799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16.691702123097468</v>
      </c>
      <c r="I7" s="7">
        <f t="shared" si="1"/>
        <v>17.525923783101572</v>
      </c>
      <c r="J7" s="7">
        <f t="shared" si="1"/>
        <v>18.360145440032312</v>
      </c>
      <c r="K7" s="7">
        <f t="shared" si="1"/>
        <v>19.194367096963056</v>
      </c>
      <c r="L7" s="7">
        <f t="shared" si="1"/>
        <v>20.028588753893803</v>
      </c>
      <c r="M7" s="7">
        <f t="shared" si="1"/>
        <v>20.862810413897904</v>
      </c>
      <c r="N7" s="7">
        <f t="shared" si="1"/>
        <v>21.697032070828651</v>
      </c>
      <c r="O7" s="7">
        <f t="shared" si="1"/>
        <v>22.531253727759392</v>
      </c>
      <c r="P7" s="7">
        <f t="shared" si="1"/>
        <v>23.365475384690136</v>
      </c>
      <c r="Q7" s="7">
        <f t="shared" si="1"/>
        <v>24.199697044694243</v>
      </c>
      <c r="R7" s="7">
        <f t="shared" si="1"/>
        <v>25.033918701624987</v>
      </c>
    </row>
    <row r="8" spans="1:18" x14ac:dyDescent="0.25">
      <c r="A8" t="s">
        <v>69</v>
      </c>
      <c r="B8" s="3">
        <v>17</v>
      </c>
      <c r="C8" s="3">
        <v>8.7078600000000002</v>
      </c>
      <c r="D8" s="3"/>
      <c r="E8" s="3">
        <v>8.7078600000000002</v>
      </c>
      <c r="F8" s="3"/>
      <c r="G8" s="3">
        <v>12.937391999999999</v>
      </c>
      <c r="H8" s="3"/>
      <c r="I8" s="3"/>
      <c r="J8" s="3"/>
      <c r="K8" s="3"/>
      <c r="L8" s="3"/>
      <c r="M8" s="3">
        <v>22.391639999999999</v>
      </c>
      <c r="N8" s="3"/>
      <c r="O8" s="3"/>
      <c r="P8" s="3"/>
      <c r="Q8" s="3"/>
      <c r="R8" s="3"/>
    </row>
    <row r="9" spans="1:18" x14ac:dyDescent="0.25">
      <c r="C9" s="7">
        <f>21*C8/$B8</f>
        <v>10.756768235294118</v>
      </c>
      <c r="D9" s="7"/>
      <c r="E9" s="7">
        <f>21*E8/$B8</f>
        <v>10.756768235294118</v>
      </c>
      <c r="F9" s="7"/>
      <c r="G9" s="7">
        <f>21*G8/$B8</f>
        <v>15.981484235294117</v>
      </c>
      <c r="H9" s="7"/>
      <c r="I9" s="7"/>
      <c r="J9" s="7"/>
      <c r="K9" s="7"/>
      <c r="L9" s="7"/>
      <c r="M9" s="7">
        <f>21*M8/$B8</f>
        <v>27.660261176470584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17.41572</v>
      </c>
      <c r="D10" s="3"/>
      <c r="E10" s="3">
        <v>17.41572</v>
      </c>
      <c r="F10" s="3"/>
      <c r="G10" s="3"/>
      <c r="H10" s="3"/>
      <c r="I10" s="3">
        <v>17.41572</v>
      </c>
      <c r="J10" s="3"/>
      <c r="K10" s="3"/>
      <c r="L10" s="3">
        <v>28.611540000000002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21.513536470588235</v>
      </c>
      <c r="D11" s="7"/>
      <c r="E11" s="7">
        <f>21*E10/$B10</f>
        <v>21.513536470588235</v>
      </c>
      <c r="F11" s="7"/>
      <c r="G11" s="7"/>
      <c r="H11" s="7"/>
      <c r="I11" s="7">
        <f>21*I10/$B10</f>
        <v>21.513536470588235</v>
      </c>
      <c r="J11" s="7"/>
      <c r="K11" s="7"/>
      <c r="L11" s="7">
        <f>21*L10/$B10</f>
        <v>35.343667058823534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3.0629519999999997</v>
      </c>
      <c r="D13" s="3">
        <v>3.3327776515199998</v>
      </c>
      <c r="E13" s="3">
        <v>3.6755423999999999</v>
      </c>
      <c r="F13" s="3">
        <v>4.1860343999999996</v>
      </c>
      <c r="G13" s="3">
        <v>5.3091168</v>
      </c>
      <c r="H13" s="3">
        <v>6.2280024000000003</v>
      </c>
    </row>
    <row r="14" spans="1:18" x14ac:dyDescent="0.25">
      <c r="C14" s="7">
        <f t="shared" ref="C14:H14" si="2">21*C13/$B13</f>
        <v>3.7836465882352939</v>
      </c>
      <c r="D14" s="7">
        <f t="shared" si="2"/>
        <v>4.1169606283482345</v>
      </c>
      <c r="E14" s="7">
        <f t="shared" si="2"/>
        <v>4.5403759058823523</v>
      </c>
      <c r="F14" s="7">
        <f t="shared" si="2"/>
        <v>5.1709836705882353</v>
      </c>
      <c r="G14" s="7">
        <f t="shared" si="2"/>
        <v>6.5583207529411771</v>
      </c>
      <c r="H14" s="7">
        <f t="shared" si="2"/>
        <v>7.6934147294117645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15.664141424879999</v>
      </c>
      <c r="D16" s="3">
        <v>18.119116051200002</v>
      </c>
      <c r="E16" s="3">
        <v>19.755765802079996</v>
      </c>
      <c r="F16" s="3">
        <v>23.029065303840003</v>
      </c>
      <c r="G16" s="3">
        <v>30.666764141280002</v>
      </c>
      <c r="H16" s="3">
        <v>36.122263310880001</v>
      </c>
    </row>
    <row r="17" spans="1:14" x14ac:dyDescent="0.25">
      <c r="C17" s="7">
        <f t="shared" ref="C17:H17" si="3">21*C16/$B16</f>
        <v>19.349821760145883</v>
      </c>
      <c r="D17" s="7">
        <f t="shared" si="3"/>
        <v>22.382437475011766</v>
      </c>
      <c r="E17" s="7">
        <f t="shared" si="3"/>
        <v>24.404181284922348</v>
      </c>
      <c r="F17" s="7">
        <f t="shared" si="3"/>
        <v>28.447668904743534</v>
      </c>
      <c r="G17" s="7">
        <f t="shared" si="3"/>
        <v>37.882473350992939</v>
      </c>
      <c r="H17" s="7">
        <f t="shared" si="3"/>
        <v>44.621619384028236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61.853795550000001</v>
      </c>
      <c r="D19" s="3">
        <v>63.103871051999995</v>
      </c>
      <c r="E19" s="3">
        <v>64.35394655399999</v>
      </c>
      <c r="F19" s="3">
        <v>65.604022056000005</v>
      </c>
      <c r="G19" s="3">
        <v>66.854097558000007</v>
      </c>
      <c r="H19" s="3">
        <v>68.104173060000008</v>
      </c>
      <c r="I19" s="3">
        <v>69.354248561999995</v>
      </c>
      <c r="J19" s="3">
        <v>70.604324063999996</v>
      </c>
      <c r="K19" s="3">
        <v>71.854399565999998</v>
      </c>
      <c r="L19" s="3">
        <v>73.104475067999985</v>
      </c>
      <c r="M19" s="3">
        <v>74.354550570000001</v>
      </c>
      <c r="N19" s="3">
        <v>75.604626072000002</v>
      </c>
    </row>
    <row r="20" spans="1:14" x14ac:dyDescent="0.25">
      <c r="C20" s="7">
        <f>21*C19/$B19</f>
        <v>76.407629797058817</v>
      </c>
      <c r="D20" s="7">
        <f t="shared" ref="D20:N20" si="4">21*D19/$B19</f>
        <v>77.951840711294111</v>
      </c>
      <c r="E20" s="7">
        <f t="shared" si="4"/>
        <v>79.496051625529404</v>
      </c>
      <c r="F20" s="7">
        <f t="shared" si="4"/>
        <v>81.040262539764711</v>
      </c>
      <c r="G20" s="7">
        <f t="shared" si="4"/>
        <v>82.584473454000005</v>
      </c>
      <c r="H20" s="7">
        <f t="shared" si="4"/>
        <v>84.128684368235298</v>
      </c>
      <c r="I20" s="7">
        <f t="shared" si="4"/>
        <v>85.672895282470577</v>
      </c>
      <c r="J20" s="7">
        <f t="shared" si="4"/>
        <v>87.217106196705885</v>
      </c>
      <c r="K20" s="7">
        <f t="shared" si="4"/>
        <v>88.761317110941164</v>
      </c>
      <c r="L20" s="7">
        <f t="shared" si="4"/>
        <v>90.305528025176443</v>
      </c>
      <c r="M20" s="7">
        <f t="shared" si="4"/>
        <v>91.849738939411765</v>
      </c>
      <c r="N20" s="7">
        <f t="shared" si="4"/>
        <v>93.393949853647072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4.816566162</v>
      </c>
      <c r="D22" s="3">
        <v>5.9839169940000003</v>
      </c>
      <c r="E22" s="3">
        <v>7.1512678260000007</v>
      </c>
      <c r="F22" s="3">
        <v>8.3186186580000019</v>
      </c>
      <c r="G22" s="3">
        <v>9.4859694899999987</v>
      </c>
    </row>
    <row r="23" spans="1:14" x14ac:dyDescent="0.25">
      <c r="C23" s="7">
        <f>21*C22/$B22</f>
        <v>6.3217430876250003</v>
      </c>
      <c r="D23" s="7">
        <f>21*D22/$B22</f>
        <v>7.8538910546250005</v>
      </c>
      <c r="E23" s="7">
        <f>21*E22/$B22</f>
        <v>9.3860390216250007</v>
      </c>
      <c r="F23" s="7">
        <f>21*F22/$B22</f>
        <v>10.918186988625003</v>
      </c>
      <c r="G23" s="7">
        <f>21*G22/$B22</f>
        <v>12.450334955624998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7.9126260000000004</v>
      </c>
      <c r="D25" s="3">
        <v>15.559796159999999</v>
      </c>
    </row>
    <row r="26" spans="1:14" x14ac:dyDescent="0.25">
      <c r="C26" s="7">
        <f>21*C25/$B25</f>
        <v>7.5529611818181825</v>
      </c>
      <c r="D26" s="7">
        <f>21*D25/$B25</f>
        <v>14.852532698181818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0.55354361971654997</v>
      </c>
      <c r="D3" s="3">
        <v>0.60168817956951803</v>
      </c>
      <c r="E3" s="3">
        <v>0.64983273942248698</v>
      </c>
      <c r="F3" s="3">
        <v>1.1552317992860681</v>
      </c>
      <c r="G3" s="3">
        <v>1.203376359139037</v>
      </c>
      <c r="H3" s="3">
        <v>1.2515209189920049</v>
      </c>
      <c r="I3" s="3">
        <v>1.299665478844974</v>
      </c>
      <c r="J3" s="3">
        <v>1.8050645387085551</v>
      </c>
      <c r="K3" s="3">
        <v>2.3104635985721362</v>
      </c>
    </row>
    <row r="4" spans="1:18" x14ac:dyDescent="0.25">
      <c r="C4" s="7">
        <f>21*C3/$B3</f>
        <v>0.68378917729691469</v>
      </c>
      <c r="D4" s="7">
        <f t="shared" ref="D4:K4" si="0">21*D3/$B3</f>
        <v>0.7432618688799929</v>
      </c>
      <c r="E4" s="7">
        <f t="shared" si="0"/>
        <v>0.80273456046307212</v>
      </c>
      <c r="F4" s="7">
        <f t="shared" si="0"/>
        <v>1.4270510461769077</v>
      </c>
      <c r="G4" s="7">
        <f t="shared" si="0"/>
        <v>1.4865237377599867</v>
      </c>
      <c r="H4" s="7">
        <f t="shared" si="0"/>
        <v>1.5459964293430648</v>
      </c>
      <c r="I4" s="7">
        <f t="shared" si="0"/>
        <v>1.6054691209261442</v>
      </c>
      <c r="J4" s="7">
        <f t="shared" si="0"/>
        <v>2.2297856066399797</v>
      </c>
      <c r="K4" s="7">
        <f t="shared" si="0"/>
        <v>2.8541020923538154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36.076388260000002</v>
      </c>
      <c r="I6" s="3">
        <v>39.961693029999999</v>
      </c>
      <c r="J6" s="3">
        <v>43.846997790000003</v>
      </c>
      <c r="K6" s="3">
        <v>47.732302560000001</v>
      </c>
      <c r="L6" s="3">
        <v>51.617607319999998</v>
      </c>
      <c r="M6" s="3">
        <v>55.502912090000002</v>
      </c>
      <c r="N6" s="3">
        <v>59.388216849999999</v>
      </c>
      <c r="O6" s="3">
        <v>63.273521619999997</v>
      </c>
      <c r="P6" s="3">
        <v>67.158826379999994</v>
      </c>
      <c r="Q6" s="3">
        <v>71.044131149999998</v>
      </c>
      <c r="R6" s="3">
        <v>74.929435909999995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44.564950203529413</v>
      </c>
      <c r="I7" s="7">
        <f t="shared" si="1"/>
        <v>49.364444331176465</v>
      </c>
      <c r="J7" s="7">
        <f t="shared" si="1"/>
        <v>54.163938446470588</v>
      </c>
      <c r="K7" s="7">
        <f t="shared" si="1"/>
        <v>58.963432574117647</v>
      </c>
      <c r="L7" s="7">
        <f t="shared" si="1"/>
        <v>63.762926689411763</v>
      </c>
      <c r="M7" s="7">
        <f t="shared" si="1"/>
        <v>68.562420817058822</v>
      </c>
      <c r="N7" s="7">
        <f t="shared" si="1"/>
        <v>73.361914932352946</v>
      </c>
      <c r="O7" s="7">
        <f t="shared" si="1"/>
        <v>78.161409059999983</v>
      </c>
      <c r="P7" s="7">
        <f t="shared" si="1"/>
        <v>82.960903175294106</v>
      </c>
      <c r="Q7" s="7">
        <f t="shared" si="1"/>
        <v>87.760397302941172</v>
      </c>
      <c r="R7" s="7">
        <f t="shared" si="1"/>
        <v>92.559891418235281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33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40.764705882352942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3.2602754268482497</v>
      </c>
      <c r="D13" s="3">
        <v>3.6914217375448244</v>
      </c>
      <c r="E13" s="3">
        <v>4.0100819542284007</v>
      </c>
      <c r="F13" s="3">
        <v>4.7323015915967108</v>
      </c>
      <c r="G13" s="3">
        <v>6.964401532605331</v>
      </c>
      <c r="H13" s="3">
        <v>9.1780216839724122</v>
      </c>
    </row>
    <row r="14" spans="1:18" x14ac:dyDescent="0.25">
      <c r="C14" s="7">
        <f t="shared" ref="C14:H14" si="2">21*C13/$B13</f>
        <v>4.0273990566948967</v>
      </c>
      <c r="D14" s="7">
        <f t="shared" si="2"/>
        <v>4.5599915581436061</v>
      </c>
      <c r="E14" s="7">
        <f t="shared" si="2"/>
        <v>4.9536306493409654</v>
      </c>
      <c r="F14" s="7">
        <f t="shared" si="2"/>
        <v>5.8457843190312317</v>
      </c>
      <c r="G14" s="7">
        <f t="shared" si="2"/>
        <v>8.6030842461595256</v>
      </c>
      <c r="H14" s="7">
        <f t="shared" si="2"/>
        <v>11.337556197848274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2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2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6.2</v>
      </c>
      <c r="D22" s="3">
        <v>6.2</v>
      </c>
      <c r="E22" s="3">
        <v>6.2</v>
      </c>
      <c r="F22" s="3">
        <v>6.2</v>
      </c>
      <c r="G22" s="3">
        <v>6.2</v>
      </c>
    </row>
    <row r="23" spans="1:14" x14ac:dyDescent="0.25">
      <c r="C23" s="7">
        <f>21*C22/$B22</f>
        <v>8.1375000000000011</v>
      </c>
      <c r="D23" s="7">
        <f>21*D22/$B22</f>
        <v>8.1375000000000011</v>
      </c>
      <c r="E23" s="7">
        <f>21*E22/$B22</f>
        <v>8.1375000000000011</v>
      </c>
      <c r="F23" s="7">
        <f>21*F22/$B22</f>
        <v>8.1375000000000011</v>
      </c>
      <c r="G23" s="7">
        <f>21*G22/$B22</f>
        <v>8.1375000000000011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12</v>
      </c>
    </row>
    <row r="26" spans="1:14" x14ac:dyDescent="0.25">
      <c r="C26" s="7">
        <f>21*C25/$B25</f>
        <v>11.454545454545455</v>
      </c>
      <c r="D26" s="7">
        <f>21*D25/$B25</f>
        <v>11.454545454545455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zoomScale="70" zoomScaleNormal="70"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147.32211100000001</v>
      </c>
      <c r="I6" s="3">
        <v>152.48438100000001</v>
      </c>
      <c r="J6" s="3">
        <v>157.64665110000001</v>
      </c>
      <c r="K6" s="3">
        <v>162.80892119999999</v>
      </c>
      <c r="L6" s="3">
        <v>167.97119119999999</v>
      </c>
      <c r="M6" s="3">
        <v>173.13346129999999</v>
      </c>
      <c r="N6" s="3">
        <v>178.29573139999999</v>
      </c>
      <c r="O6" s="3">
        <v>183.4580014</v>
      </c>
      <c r="P6" s="3">
        <v>188.6202715</v>
      </c>
      <c r="Q6" s="3">
        <v>193.7825416</v>
      </c>
      <c r="R6" s="3">
        <v>198.94481160000001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181.98613711764708</v>
      </c>
      <c r="I7" s="7">
        <f t="shared" si="1"/>
        <v>188.36305888235296</v>
      </c>
      <c r="J7" s="7">
        <f t="shared" si="1"/>
        <v>194.73998077058826</v>
      </c>
      <c r="K7" s="7">
        <f t="shared" si="1"/>
        <v>201.11690265882351</v>
      </c>
      <c r="L7" s="7">
        <f t="shared" si="1"/>
        <v>207.49382442352939</v>
      </c>
      <c r="M7" s="7">
        <f t="shared" si="1"/>
        <v>213.87074631176469</v>
      </c>
      <c r="N7" s="7">
        <f t="shared" si="1"/>
        <v>220.24766819999999</v>
      </c>
      <c r="O7" s="7">
        <f t="shared" si="1"/>
        <v>226.62458996470588</v>
      </c>
      <c r="P7" s="7">
        <f t="shared" si="1"/>
        <v>233.00151185294118</v>
      </c>
      <c r="Q7" s="7">
        <f t="shared" si="1"/>
        <v>239.37843374117645</v>
      </c>
      <c r="R7" s="7">
        <f t="shared" si="1"/>
        <v>245.75535550588236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266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328.58823529411762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21</v>
      </c>
      <c r="D22" s="3">
        <v>26</v>
      </c>
      <c r="E22" s="3">
        <v>33</v>
      </c>
      <c r="F22" s="3">
        <v>46</v>
      </c>
      <c r="G22" s="3">
        <v>54</v>
      </c>
    </row>
    <row r="23" spans="1:14" x14ac:dyDescent="0.25">
      <c r="C23" s="7">
        <f>21*C22/$B22</f>
        <v>27.5625</v>
      </c>
      <c r="D23" s="7">
        <f>21*D22/$B22</f>
        <v>34.125</v>
      </c>
      <c r="E23" s="7">
        <f>21*E22/$B22</f>
        <v>43.3125</v>
      </c>
      <c r="F23" s="7">
        <f>21*F22/$B22</f>
        <v>60.375</v>
      </c>
      <c r="G23" s="7">
        <f>21*G22/$B22</f>
        <v>70.875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zoomScale="70" zoomScaleNormal="70" workbookViewId="0">
      <selection activeCell="C10" sqref="C10:L10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498.37902129999998</v>
      </c>
      <c r="I6" s="3">
        <v>507.7250502</v>
      </c>
      <c r="J6" s="3">
        <v>517.07107900000005</v>
      </c>
      <c r="K6" s="3">
        <v>526.41710780000005</v>
      </c>
      <c r="L6" s="3">
        <v>535.76313660000005</v>
      </c>
      <c r="M6" s="3">
        <v>545.10916540000005</v>
      </c>
      <c r="N6" s="3">
        <v>554.45519420000005</v>
      </c>
      <c r="O6" s="3">
        <v>563.80122300000005</v>
      </c>
      <c r="P6" s="3">
        <v>573.14725180000005</v>
      </c>
      <c r="Q6" s="3">
        <v>582.49328060000005</v>
      </c>
      <c r="R6" s="3">
        <v>591.83930940000005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615.64467337058818</v>
      </c>
      <c r="I7" s="7">
        <f t="shared" si="1"/>
        <v>627.18976789411772</v>
      </c>
      <c r="J7" s="7">
        <f t="shared" si="1"/>
        <v>638.73486229411776</v>
      </c>
      <c r="K7" s="7">
        <f t="shared" si="1"/>
        <v>650.27995669411769</v>
      </c>
      <c r="L7" s="7">
        <f t="shared" si="1"/>
        <v>661.82505109411773</v>
      </c>
      <c r="M7" s="7">
        <f t="shared" si="1"/>
        <v>673.37014549411765</v>
      </c>
      <c r="N7" s="7">
        <f t="shared" si="1"/>
        <v>684.9152398941178</v>
      </c>
      <c r="O7" s="7">
        <f t="shared" si="1"/>
        <v>696.46033429411773</v>
      </c>
      <c r="P7" s="7">
        <f t="shared" si="1"/>
        <v>708.00542869411777</v>
      </c>
      <c r="Q7" s="7">
        <f t="shared" si="1"/>
        <v>719.55052309411769</v>
      </c>
      <c r="R7" s="7">
        <f t="shared" si="1"/>
        <v>731.09561749411762</v>
      </c>
    </row>
    <row r="8" spans="1:18" x14ac:dyDescent="0.25">
      <c r="A8" t="s">
        <v>69</v>
      </c>
      <c r="B8" s="3">
        <v>17</v>
      </c>
      <c r="C8" s="3">
        <v>525</v>
      </c>
      <c r="D8" s="3"/>
      <c r="E8" s="3">
        <v>525</v>
      </c>
      <c r="F8" s="3"/>
      <c r="G8" s="3">
        <v>525</v>
      </c>
      <c r="H8" s="3"/>
      <c r="I8" s="3"/>
      <c r="J8" s="3"/>
      <c r="K8" s="3"/>
      <c r="L8" s="3"/>
      <c r="M8" s="3">
        <v>761</v>
      </c>
      <c r="N8" s="3"/>
      <c r="O8" s="3"/>
      <c r="P8" s="3"/>
      <c r="Q8" s="3"/>
      <c r="R8" s="3"/>
    </row>
    <row r="9" spans="1:18" x14ac:dyDescent="0.25">
      <c r="C9" s="7">
        <f>21*C8/$B8</f>
        <v>648.52941176470586</v>
      </c>
      <c r="D9" s="7"/>
      <c r="E9" s="7">
        <f>21*E8/$B8</f>
        <v>648.52941176470586</v>
      </c>
      <c r="F9" s="7"/>
      <c r="G9" s="7">
        <f>21*G8/$B8</f>
        <v>648.52941176470586</v>
      </c>
      <c r="H9" s="7"/>
      <c r="I9" s="7"/>
      <c r="J9" s="7"/>
      <c r="K9" s="7"/>
      <c r="L9" s="7"/>
      <c r="M9" s="7">
        <f>21*M8/$B8</f>
        <v>940.05882352941171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1050</v>
      </c>
      <c r="D10" s="3"/>
      <c r="E10" s="3">
        <v>1050</v>
      </c>
      <c r="F10" s="3"/>
      <c r="G10" s="3"/>
      <c r="H10" s="3"/>
      <c r="I10" s="3">
        <v>1050</v>
      </c>
      <c r="J10" s="3"/>
      <c r="K10" s="3"/>
      <c r="L10" s="3">
        <v>811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1297.0588235294117</v>
      </c>
      <c r="D11" s="7"/>
      <c r="E11" s="7">
        <f>21*E10/$B10</f>
        <v>1297.0588235294117</v>
      </c>
      <c r="F11" s="7"/>
      <c r="G11" s="7"/>
      <c r="H11" s="7"/>
      <c r="I11" s="7">
        <f>21*I10/$B10</f>
        <v>1297.0588235294117</v>
      </c>
      <c r="J11" s="7"/>
      <c r="K11" s="7"/>
      <c r="L11" s="7">
        <f>21*L10/$B10</f>
        <v>1001.8235294117648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2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174</v>
      </c>
      <c r="D22" s="3">
        <v>239</v>
      </c>
      <c r="E22" s="3">
        <v>300</v>
      </c>
      <c r="F22" s="3">
        <v>397</v>
      </c>
      <c r="G22" s="3">
        <v>494</v>
      </c>
    </row>
    <row r="23" spans="1:14" x14ac:dyDescent="0.25">
      <c r="C23" s="7">
        <f>21*C22/$B22</f>
        <v>228.375</v>
      </c>
      <c r="D23" s="7">
        <f>21*D22/$B22</f>
        <v>313.6875</v>
      </c>
      <c r="E23" s="7">
        <f>21*E22/$B22</f>
        <v>393.75</v>
      </c>
      <c r="F23" s="7">
        <f>21*F22/$B22</f>
        <v>521.0625</v>
      </c>
      <c r="G23" s="7">
        <f>21*G22/$B22</f>
        <v>648.375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D55D-554B-4060-ACC1-BE0902F26B05}">
  <dimension ref="A1:R26"/>
  <sheetViews>
    <sheetView zoomScale="70" zoomScaleNormal="70" workbookViewId="0">
      <selection activeCell="R14" sqref="R14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65.829972519009615</v>
      </c>
      <c r="I6" s="20">
        <v>64.914292540968958</v>
      </c>
      <c r="J6" s="20">
        <v>64.578388095866302</v>
      </c>
      <c r="K6" s="20">
        <v>64.721218099531413</v>
      </c>
      <c r="L6" s="20">
        <v>65.266050814707839</v>
      </c>
      <c r="M6" s="20">
        <v>70.42832091470784</v>
      </c>
      <c r="N6" s="20">
        <v>75.59059101470784</v>
      </c>
      <c r="O6" s="20">
        <v>80.752861014707847</v>
      </c>
      <c r="P6" s="20">
        <v>85.915131114707847</v>
      </c>
      <c r="Q6" s="20">
        <v>91.077401214707848</v>
      </c>
      <c r="R6" s="20">
        <v>96.239671214707855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81.319377817600113</v>
      </c>
      <c r="I7" s="7">
        <f t="shared" si="1"/>
        <v>80.18824372707931</v>
      </c>
      <c r="J7" s="7">
        <f t="shared" si="1"/>
        <v>79.77330294195248</v>
      </c>
      <c r="K7" s="7">
        <f t="shared" si="1"/>
        <v>79.949740005303511</v>
      </c>
      <c r="L7" s="7">
        <f t="shared" si="1"/>
        <v>80.622768653462629</v>
      </c>
      <c r="M7" s="7">
        <f t="shared" si="1"/>
        <v>86.999690541697916</v>
      </c>
      <c r="N7" s="7">
        <f t="shared" si="1"/>
        <v>93.376612429933218</v>
      </c>
      <c r="O7" s="7">
        <f t="shared" si="1"/>
        <v>99.753534194639101</v>
      </c>
      <c r="P7" s="7">
        <f t="shared" si="1"/>
        <v>106.1304560828744</v>
      </c>
      <c r="Q7" s="7">
        <f t="shared" si="1"/>
        <v>112.50737797110969</v>
      </c>
      <c r="R7" s="7">
        <f t="shared" si="1"/>
        <v>118.88429973581559</v>
      </c>
    </row>
    <row r="8" spans="1:18" x14ac:dyDescent="0.25">
      <c r="A8" t="s">
        <v>69</v>
      </c>
      <c r="B8" s="3">
        <v>17</v>
      </c>
      <c r="C8" s="20">
        <v>16.099999999999994</v>
      </c>
      <c r="D8" s="20"/>
      <c r="E8" s="20">
        <v>16.099999999999994</v>
      </c>
      <c r="F8" s="20"/>
      <c r="G8" s="20">
        <v>30.099999999999994</v>
      </c>
      <c r="H8" s="20"/>
      <c r="I8" s="20"/>
      <c r="J8" s="20"/>
      <c r="K8" s="20"/>
      <c r="L8" s="20"/>
      <c r="M8" s="20">
        <v>206</v>
      </c>
      <c r="N8" s="3"/>
      <c r="O8" s="3"/>
      <c r="P8" s="3"/>
      <c r="Q8" s="3"/>
      <c r="R8" s="3"/>
    </row>
    <row r="9" spans="1:18" x14ac:dyDescent="0.25">
      <c r="C9" s="7">
        <f>21*C8/$B8</f>
        <v>19.888235294117642</v>
      </c>
      <c r="D9" s="7"/>
      <c r="E9" s="7">
        <f>21*E8/$B8</f>
        <v>19.888235294117642</v>
      </c>
      <c r="F9" s="7"/>
      <c r="G9" s="7">
        <f>21*G8/$B8</f>
        <v>37.182352941176468</v>
      </c>
      <c r="H9" s="7"/>
      <c r="I9" s="7"/>
      <c r="J9" s="7"/>
      <c r="K9" s="7"/>
      <c r="L9" s="7"/>
      <c r="M9" s="7">
        <f>21*M8/$B8</f>
        <v>254.47058823529412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31.099999999999994</v>
      </c>
      <c r="D10" s="20"/>
      <c r="E10" s="20">
        <v>31.099999999999994</v>
      </c>
      <c r="F10" s="20"/>
      <c r="G10" s="20"/>
      <c r="H10" s="20"/>
      <c r="I10" s="20">
        <v>31.099999999999994</v>
      </c>
      <c r="J10" s="20"/>
      <c r="K10" s="20"/>
      <c r="L10" s="20">
        <v>159.69999999999999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38.417647058823526</v>
      </c>
      <c r="D11" s="7"/>
      <c r="E11" s="7">
        <f>21*E10/$B10</f>
        <v>38.417647058823526</v>
      </c>
      <c r="F11" s="7"/>
      <c r="G11" s="7"/>
      <c r="H11" s="7"/>
      <c r="I11" s="7">
        <f>21*I10/$B10</f>
        <v>38.417647058823526</v>
      </c>
      <c r="J11" s="7"/>
      <c r="K11" s="7"/>
      <c r="L11" s="7">
        <f>21*L10/$B10</f>
        <v>197.27647058823527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107.23991154096895</v>
      </c>
      <c r="D19" s="20">
        <v>108.7762968995314</v>
      </c>
      <c r="E19" s="20">
        <v>111.93778042672081</v>
      </c>
      <c r="F19" s="20">
        <v>116.28873228005321</v>
      </c>
      <c r="G19" s="20">
        <v>121.54816227902737</v>
      </c>
      <c r="H19" s="20">
        <v>127.52421230098666</v>
      </c>
      <c r="I19" s="20">
        <v>134.08003775588404</v>
      </c>
      <c r="J19" s="20">
        <v>141.11459765954916</v>
      </c>
      <c r="K19" s="20">
        <v>148.55116037472555</v>
      </c>
      <c r="L19" s="20">
        <v>156.33008118673854</v>
      </c>
      <c r="M19" s="20">
        <v>164.40407768048266</v>
      </c>
      <c r="N19" s="20">
        <v>172.73503304007096</v>
      </c>
    </row>
    <row r="20" spans="1:14" x14ac:dyDescent="0.25">
      <c r="C20" s="7">
        <f>21*C19/$B19</f>
        <v>132.47283190354989</v>
      </c>
      <c r="D20" s="7">
        <f t="shared" ref="D20:N20" si="4">21*D19/$B19</f>
        <v>134.37071969942116</v>
      </c>
      <c r="E20" s="7">
        <f t="shared" si="4"/>
        <v>138.27608170359628</v>
      </c>
      <c r="F20" s="7">
        <f t="shared" si="4"/>
        <v>143.65078693418337</v>
      </c>
      <c r="G20" s="7">
        <f t="shared" si="4"/>
        <v>150.14772987409265</v>
      </c>
      <c r="H20" s="7">
        <f t="shared" si="4"/>
        <v>157.52990931298353</v>
      </c>
      <c r="I20" s="7">
        <f t="shared" si="4"/>
        <v>165.62828193373912</v>
      </c>
      <c r="J20" s="7">
        <f t="shared" si="4"/>
        <v>174.31803240297248</v>
      </c>
      <c r="K20" s="7">
        <f t="shared" si="4"/>
        <v>183.50437458054333</v>
      </c>
      <c r="L20" s="7">
        <f t="shared" si="4"/>
        <v>193.11362970126524</v>
      </c>
      <c r="M20" s="7">
        <f t="shared" si="4"/>
        <v>203.08739007589034</v>
      </c>
      <c r="N20" s="7">
        <f t="shared" si="4"/>
        <v>213.37857022597001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21</v>
      </c>
      <c r="D22" s="3">
        <v>26</v>
      </c>
      <c r="E22" s="3">
        <v>33</v>
      </c>
      <c r="F22" s="3">
        <v>46</v>
      </c>
      <c r="G22" s="3">
        <v>54</v>
      </c>
    </row>
    <row r="23" spans="1:14" x14ac:dyDescent="0.25">
      <c r="C23" s="7">
        <f>21*C22/$B22</f>
        <v>27.5625</v>
      </c>
      <c r="D23" s="7">
        <f>21*D22/$B22</f>
        <v>34.125</v>
      </c>
      <c r="E23" s="7">
        <f>21*E22/$B22</f>
        <v>43.3125</v>
      </c>
      <c r="F23" s="7">
        <f>21*F22/$B22</f>
        <v>60.375</v>
      </c>
      <c r="G23" s="7">
        <f>21*G22/$B22</f>
        <v>70.875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B317-8883-46FD-AEBE-5D5FABB9BE17}">
  <dimension ref="A1:R26"/>
  <sheetViews>
    <sheetView zoomScale="70" zoomScaleNormal="70" workbookViewId="0">
      <selection activeCell="P25" sqref="P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222.5335493014216</v>
      </c>
      <c r="I6" s="20">
        <v>211.30612152538322</v>
      </c>
      <c r="J6" s="20">
        <v>202.0411949523297</v>
      </c>
      <c r="K6" s="20">
        <v>194.39675266701073</v>
      </c>
      <c r="L6" s="20">
        <v>188.11306317764331</v>
      </c>
      <c r="M6" s="20">
        <v>197.45909197764331</v>
      </c>
      <c r="N6" s="20">
        <v>206.80512077764331</v>
      </c>
      <c r="O6" s="20">
        <v>216.15114957764331</v>
      </c>
      <c r="P6" s="20">
        <v>225.49717837764331</v>
      </c>
      <c r="Q6" s="20">
        <v>234.84320717764331</v>
      </c>
      <c r="R6" s="20">
        <v>244.18923597764331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274.89438443116785</v>
      </c>
      <c r="I7" s="7">
        <f t="shared" si="1"/>
        <v>261.02520894312045</v>
      </c>
      <c r="J7" s="7">
        <f t="shared" si="1"/>
        <v>249.58029964699551</v>
      </c>
      <c r="K7" s="7">
        <f t="shared" si="1"/>
        <v>240.13716505924853</v>
      </c>
      <c r="L7" s="7">
        <f t="shared" si="1"/>
        <v>232.37496039591232</v>
      </c>
      <c r="M7" s="7">
        <f t="shared" si="1"/>
        <v>243.92005479591236</v>
      </c>
      <c r="N7" s="7">
        <f t="shared" si="1"/>
        <v>255.46514919591232</v>
      </c>
      <c r="O7" s="7">
        <f t="shared" si="1"/>
        <v>267.0102435959123</v>
      </c>
      <c r="P7" s="7">
        <f t="shared" si="1"/>
        <v>278.55533799591234</v>
      </c>
      <c r="Q7" s="7">
        <f t="shared" si="1"/>
        <v>290.10043239591232</v>
      </c>
      <c r="R7" s="7">
        <f t="shared" si="1"/>
        <v>301.6455267959123</v>
      </c>
    </row>
    <row r="8" spans="1:18" x14ac:dyDescent="0.25">
      <c r="A8" t="s">
        <v>69</v>
      </c>
      <c r="B8" s="3">
        <v>17</v>
      </c>
      <c r="C8" s="20">
        <v>319</v>
      </c>
      <c r="D8" s="20"/>
      <c r="E8" s="20">
        <v>319</v>
      </c>
      <c r="F8" s="20"/>
      <c r="G8" s="20">
        <v>319</v>
      </c>
      <c r="H8" s="20"/>
      <c r="I8" s="20"/>
      <c r="J8" s="20"/>
      <c r="K8" s="20"/>
      <c r="L8" s="20"/>
      <c r="M8" s="20">
        <v>555</v>
      </c>
      <c r="N8" s="3"/>
      <c r="O8" s="3"/>
      <c r="P8" s="3"/>
      <c r="Q8" s="3"/>
      <c r="R8" s="3"/>
    </row>
    <row r="9" spans="1:18" x14ac:dyDescent="0.25">
      <c r="C9" s="7">
        <f>21*C8/$B8</f>
        <v>394.05882352941177</v>
      </c>
      <c r="D9" s="7"/>
      <c r="E9" s="7">
        <f>21*E8/$B8</f>
        <v>394.05882352941177</v>
      </c>
      <c r="F9" s="7"/>
      <c r="G9" s="7">
        <f>21*G8/$B8</f>
        <v>394.05882352941177</v>
      </c>
      <c r="H9" s="7"/>
      <c r="I9" s="7"/>
      <c r="J9" s="7"/>
      <c r="K9" s="7"/>
      <c r="L9" s="7"/>
      <c r="M9" s="7">
        <f>21*M8/$B8</f>
        <v>685.58823529411768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638</v>
      </c>
      <c r="D10" s="20"/>
      <c r="E10" s="20">
        <v>638</v>
      </c>
      <c r="F10" s="20"/>
      <c r="G10" s="20"/>
      <c r="H10" s="20"/>
      <c r="I10" s="20">
        <v>638</v>
      </c>
      <c r="J10" s="20"/>
      <c r="K10" s="20"/>
      <c r="L10" s="20">
        <v>605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788.11764705882354</v>
      </c>
      <c r="D11" s="7"/>
      <c r="E11" s="7">
        <f>21*E10/$B10</f>
        <v>788.11764705882354</v>
      </c>
      <c r="F11" s="7"/>
      <c r="G11" s="7"/>
      <c r="H11" s="7"/>
      <c r="I11" s="7">
        <f>21*I10/$B10</f>
        <v>788.11764705882354</v>
      </c>
      <c r="J11" s="7"/>
      <c r="K11" s="7"/>
      <c r="L11" s="7">
        <f>21*L10/$B10</f>
        <v>747.35294117647061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252.58107132538322</v>
      </c>
      <c r="D19" s="20">
        <v>245.25564486701074</v>
      </c>
      <c r="E19" s="20">
        <v>243.10106768962095</v>
      </c>
      <c r="F19" s="20">
        <v>244.97276173259968</v>
      </c>
      <c r="G19" s="20">
        <v>249.91959391228818</v>
      </c>
      <c r="H19" s="20">
        <v>257.29213723624986</v>
      </c>
      <c r="I19" s="20">
        <v>266.62718186319631</v>
      </c>
      <c r="J19" s="20">
        <v>277.5827107778772</v>
      </c>
      <c r="K19" s="20">
        <v>289.8989924885098</v>
      </c>
      <c r="L19" s="20">
        <v>303.3741336004876</v>
      </c>
      <c r="M19" s="20">
        <v>317.84808628152723</v>
      </c>
      <c r="N19" s="20">
        <v>333.19182764346635</v>
      </c>
    </row>
    <row r="20" spans="1:14" x14ac:dyDescent="0.25">
      <c r="C20" s="7">
        <f>21*C19/$B19</f>
        <v>312.01191163723809</v>
      </c>
      <c r="D20" s="7">
        <f t="shared" ref="D20:N20" si="4">21*D19/$B19</f>
        <v>302.96285542395447</v>
      </c>
      <c r="E20" s="7">
        <f t="shared" si="4"/>
        <v>300.30131891070823</v>
      </c>
      <c r="F20" s="7">
        <f t="shared" si="4"/>
        <v>302.6134115520349</v>
      </c>
      <c r="G20" s="7">
        <f t="shared" si="4"/>
        <v>308.72420424459125</v>
      </c>
      <c r="H20" s="7">
        <f t="shared" si="4"/>
        <v>317.83146364477921</v>
      </c>
      <c r="I20" s="7">
        <f t="shared" si="4"/>
        <v>329.36298936041896</v>
      </c>
      <c r="J20" s="7">
        <f t="shared" si="4"/>
        <v>342.89628978443653</v>
      </c>
      <c r="K20" s="7">
        <f t="shared" si="4"/>
        <v>358.11052013286508</v>
      </c>
      <c r="L20" s="7">
        <f t="shared" si="4"/>
        <v>374.75628268295526</v>
      </c>
      <c r="M20" s="7">
        <f t="shared" si="4"/>
        <v>392.6358712889454</v>
      </c>
      <c r="N20" s="7">
        <f t="shared" si="4"/>
        <v>411.58990473604672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174</v>
      </c>
      <c r="D22" s="3">
        <v>239</v>
      </c>
      <c r="E22" s="3">
        <v>300</v>
      </c>
      <c r="F22" s="3">
        <v>397</v>
      </c>
      <c r="G22" s="3">
        <v>494</v>
      </c>
    </row>
    <row r="23" spans="1:14" x14ac:dyDescent="0.25">
      <c r="C23" s="7">
        <f>21*C22/$B22</f>
        <v>228.375</v>
      </c>
      <c r="D23" s="7">
        <f>21*D22/$B22</f>
        <v>313.6875</v>
      </c>
      <c r="E23" s="7">
        <f>21*E22/$B22</f>
        <v>393.75</v>
      </c>
      <c r="F23" s="7">
        <f>21*F22/$B22</f>
        <v>521.0625</v>
      </c>
      <c r="G23" s="7">
        <f>21*G22/$B22</f>
        <v>648.375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5e0813-9550-480a-9f93-83c840f8b6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9EFAC9D913048BE6CAE4FF864E140" ma:contentTypeVersion="17" ma:contentTypeDescription="Create a new document." ma:contentTypeScope="" ma:versionID="6adce472e9a58ac4138c1dba524a0887">
  <xsd:schema xmlns:xsd="http://www.w3.org/2001/XMLSchema" xmlns:xs="http://www.w3.org/2001/XMLSchema" xmlns:p="http://schemas.microsoft.com/office/2006/metadata/properties" xmlns:ns3="2e5e0813-9550-480a-9f93-83c840f8b6f4" xmlns:ns4="fc70987d-ca2f-41e1-822b-584d5964e3f2" targetNamespace="http://schemas.microsoft.com/office/2006/metadata/properties" ma:root="true" ma:fieldsID="f2c1b14a443f7b971d1cdd052b9110d6" ns3:_="" ns4:_="">
    <xsd:import namespace="2e5e0813-9550-480a-9f93-83c840f8b6f4"/>
    <xsd:import namespace="fc70987d-ca2f-41e1-822b-584d5964e3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0813-9550-480a-9f93-83c840f8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0987d-ca2f-41e1-822b-584d5964e3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18677C-C01D-4A87-B9FB-FF30CC7D4AA9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e5e0813-9550-480a-9f93-83c840f8b6f4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c70987d-ca2f-41e1-822b-584d5964e3f2"/>
  </ds:schemaRefs>
</ds:datastoreItem>
</file>

<file path=customXml/itemProps2.xml><?xml version="1.0" encoding="utf-8"?>
<ds:datastoreItem xmlns:ds="http://schemas.openxmlformats.org/officeDocument/2006/customXml" ds:itemID="{39570627-9E0E-475F-9296-A0C248FCE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e0813-9550-480a-9f93-83c840f8b6f4"/>
    <ds:schemaRef ds:uri="fc70987d-ca2f-41e1-822b-584d5964e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F4D16F-E91D-449D-B25A-EBB3A54F44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Results</vt:lpstr>
      <vt:lpstr>Results (2)</vt:lpstr>
      <vt:lpstr>Key</vt:lpstr>
      <vt:lpstr>Calculate_cap_emi</vt:lpstr>
      <vt:lpstr>Calculate_cap_emi_sens</vt:lpstr>
      <vt:lpstr>Manufacture</vt:lpstr>
      <vt:lpstr>Distribution</vt:lpstr>
      <vt:lpstr>Installation</vt:lpstr>
      <vt:lpstr>EOL</vt:lpstr>
      <vt:lpstr>Other</vt:lpstr>
      <vt:lpstr>EOL_R</vt:lpstr>
      <vt:lpstr>Other_R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2025-09-10T23:55:12Z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  <property fmtid="{D5CDD505-2E9C-101B-9397-08002B2CF9AE}" pid="10" name="ContentTypeId">
    <vt:lpwstr>0x010100A519EFAC9D913048BE6CAE4FF864E140</vt:lpwstr>
  </property>
</Properties>
</file>