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VSCode\MCM\data\"/>
    </mc:Choice>
  </mc:AlternateContent>
  <xr:revisionPtr revIDLastSave="0" documentId="13_ncr:1_{39A9BD7A-8E4F-44B2-8621-B920A3D8B6D4}" xr6:coauthVersionLast="45" xr6:coauthVersionMax="45" xr10:uidLastSave="{00000000-0000-0000-0000-000000000000}"/>
  <bookViews>
    <workbookView xWindow="1120" yWindow="430" windowWidth="13700" windowHeight="7810" activeTab="1" xr2:uid="{00000000-000D-0000-FFFF-FFFF00000000}"/>
  </bookViews>
  <sheets>
    <sheet name="Sheet1" sheetId="1" r:id="rId1"/>
    <sheet name="Inpu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M8" i="1"/>
  <c r="M9" i="1"/>
  <c r="L8" i="1"/>
  <c r="L9" i="1"/>
  <c r="L3" i="1" l="1"/>
  <c r="K9" i="1"/>
  <c r="J9" i="1"/>
  <c r="I9" i="1"/>
  <c r="K15" i="1"/>
  <c r="J15" i="1"/>
  <c r="I15" i="1"/>
  <c r="K14" i="1"/>
  <c r="N13" i="1" s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8" i="1"/>
  <c r="J8" i="1"/>
  <c r="I8" i="1"/>
  <c r="K3" i="1"/>
  <c r="N3" i="1" s="1"/>
  <c r="J3" i="1"/>
  <c r="M3" i="1" s="1"/>
  <c r="I3" i="1"/>
  <c r="K7" i="1"/>
  <c r="N7" i="1" s="1"/>
  <c r="J7" i="1"/>
  <c r="M7" i="1" s="1"/>
  <c r="I7" i="1"/>
  <c r="L7" i="1" s="1"/>
  <c r="K6" i="1"/>
  <c r="N4" i="1" s="1"/>
  <c r="J6" i="1"/>
  <c r="I6" i="1"/>
  <c r="K5" i="1"/>
  <c r="J5" i="1"/>
  <c r="I5" i="1"/>
  <c r="K4" i="1"/>
  <c r="J4" i="1"/>
  <c r="I4" i="1"/>
  <c r="L10" i="1" l="1"/>
  <c r="M4" i="1"/>
  <c r="M10" i="1"/>
  <c r="L13" i="1"/>
  <c r="L4" i="1"/>
  <c r="N10" i="1"/>
  <c r="M13" i="1"/>
</calcChain>
</file>

<file path=xl/sharedStrings.xml><?xml version="1.0" encoding="utf-8"?>
<sst xmlns="http://schemas.openxmlformats.org/spreadsheetml/2006/main" count="66" uniqueCount="57">
  <si>
    <t>一级指数</t>
  </si>
  <si>
    <t>二级指数</t>
  </si>
  <si>
    <t>量化指标</t>
  </si>
  <si>
    <t>单位</t>
  </si>
  <si>
    <t>实际数值</t>
  </si>
  <si>
    <t>无量纲化数值</t>
  </si>
  <si>
    <t xml:space="preserve">中国 </t>
  </si>
  <si>
    <t>欧盟</t>
  </si>
  <si>
    <t>印度</t>
  </si>
  <si>
    <t>中国</t>
  </si>
  <si>
    <t>Y</t>
  </si>
  <si>
    <t>地区总人口数</t>
  </si>
  <si>
    <t>亿人</t>
  </si>
  <si>
    <t>塑料业产值</t>
  </si>
  <si>
    <t>亿美元/年</t>
  </si>
  <si>
    <t>塑料制造与进口</t>
  </si>
  <si>
    <t>million ton/年</t>
  </si>
  <si>
    <t>I_R</t>
  </si>
  <si>
    <t>可降解塑料的产量</t>
  </si>
  <si>
    <t>人均收入</t>
  </si>
  <si>
    <t>美元/年</t>
  </si>
  <si>
    <t>（P_Y)</t>
  </si>
  <si>
    <t>r_C</t>
  </si>
  <si>
    <t>(P_r^C)</t>
  </si>
  <si>
    <t>垃圾分类的实施率</t>
  </si>
  <si>
    <t>再生塑料产量</t>
  </si>
  <si>
    <t>受高等教育人口比例</t>
  </si>
  <si>
    <t>r_P</t>
  </si>
  <si>
    <t>(P_r^P)</t>
  </si>
  <si>
    <t>环保税的影响</t>
  </si>
  <si>
    <t>排放标准的影响</t>
  </si>
  <si>
    <t>规范的垃圾填埋场的占地面积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</si>
  <si>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0^9</t>
    </r>
    <r>
      <rPr>
        <sz val="11"/>
        <color theme="1"/>
        <rFont val="宋体"/>
        <charset val="134"/>
        <scheme val="minor"/>
      </rPr>
      <t>m^2</t>
    </r>
  </si>
  <si>
    <t>Y_import</t>
  </si>
  <si>
    <t>[1]马占峰,姜宛君,杨森.中国塑料加工工业(2018)[J].中国塑料,2019,33(06):127-131+146.</t>
  </si>
  <si>
    <t>中国产业信息网</t>
  </si>
  <si>
    <t>中国统计年鉴2016</t>
  </si>
  <si>
    <t>[1]夏旻.“十二五”中国非正规生活垃圾填埋场存量整治工作进展[J].环境科学与管理,2016,41(07):18-21.</t>
  </si>
  <si>
    <t>https://ec.europa.eu/eurostat/statistics</t>
  </si>
  <si>
    <t>Plastic waste inputs from land into the ocean</t>
  </si>
  <si>
    <t>二级指数</t>
    <phoneticPr fontId="4" type="noConversion"/>
  </si>
  <si>
    <t>中国</t>
    <phoneticPr fontId="4" type="noConversion"/>
  </si>
  <si>
    <t>欧盟</t>
    <phoneticPr fontId="4" type="noConversion"/>
  </si>
  <si>
    <t>印度</t>
    <phoneticPr fontId="4" type="noConversion"/>
  </si>
  <si>
    <t>I_S</t>
    <phoneticPr fontId="4" type="noConversion"/>
  </si>
  <si>
    <t>I_I</t>
    <phoneticPr fontId="4" type="noConversion"/>
  </si>
  <si>
    <t>P_Y</t>
    <phoneticPr fontId="4" type="noConversion"/>
  </si>
  <si>
    <t>P_r^C</t>
    <phoneticPr fontId="4" type="noConversion"/>
  </si>
  <si>
    <t>P_r^P</t>
    <phoneticPr fontId="4" type="noConversion"/>
  </si>
  <si>
    <t>China</t>
    <phoneticPr fontId="4" type="noConversion"/>
  </si>
  <si>
    <t>EU</t>
    <phoneticPr fontId="4" type="noConversion"/>
  </si>
  <si>
    <t>India</t>
    <phoneticPr fontId="4" type="noConversion"/>
  </si>
  <si>
    <t>Region</t>
    <phoneticPr fontId="4" type="noConversion"/>
  </si>
  <si>
    <t>禁塑令的影响的塑料用量降幅</t>
    <phoneticPr fontId="4" type="noConversion"/>
  </si>
  <si>
    <t>垃圾进口量</t>
    <phoneticPr fontId="4" type="noConversion"/>
  </si>
  <si>
    <t>(P_I)</t>
    <phoneticPr fontId="4" type="noConversion"/>
  </si>
  <si>
    <t>P_I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</si>
</sst>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6" x14ac:knownFonts="1">
    <font>
      <sz val="11"/>
      <color theme="1"/>
      <name val="宋体"/>
      <charset val="134"/>
      <scheme val="minor"/>
    </font>
    <font>
      <sz val="12"/>
      <color rgb="FF191919"/>
      <name val="Arial"/>
      <family val="2"/>
    </font>
    <font>
      <sz val="11"/>
      <color theme="1"/>
      <name val="宋体"/>
      <charset val="134"/>
      <scheme val="minor"/>
    </font>
    <font>
      <sz val="14"/>
      <color rgb="FF333333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opLeftCell="C1" workbookViewId="0">
      <selection activeCell="L3" sqref="L3:N15"/>
    </sheetView>
  </sheetViews>
  <sheetFormatPr defaultColWidth="8.7265625" defaultRowHeight="14" x14ac:dyDescent="0.25"/>
  <cols>
    <col min="3" max="3" width="13.7265625" customWidth="1"/>
    <col min="4" max="4" width="27.08984375" customWidth="1"/>
    <col min="5" max="5" width="15.90625" style="1" customWidth="1"/>
    <col min="6" max="6" width="30.26953125" customWidth="1"/>
    <col min="7" max="7" width="12.54296875" customWidth="1"/>
    <col min="8" max="8" width="14.90625" customWidth="1"/>
    <col min="12" max="12" width="8.7265625" style="1"/>
  </cols>
  <sheetData>
    <row r="1" spans="2:14" x14ac:dyDescent="0.2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/>
      <c r="H1" s="18"/>
      <c r="I1" s="18" t="s">
        <v>5</v>
      </c>
      <c r="J1" s="18"/>
      <c r="K1" s="18"/>
      <c r="L1" s="12" t="s">
        <v>40</v>
      </c>
    </row>
    <row r="2" spans="2:14" x14ac:dyDescent="0.25">
      <c r="B2" s="19"/>
      <c r="C2" s="18"/>
      <c r="D2" s="18"/>
      <c r="E2" s="18"/>
      <c r="F2" s="1" t="s">
        <v>6</v>
      </c>
      <c r="G2" s="1" t="s">
        <v>7</v>
      </c>
      <c r="H2" s="1" t="s">
        <v>8</v>
      </c>
      <c r="I2" s="1" t="s">
        <v>9</v>
      </c>
      <c r="J2" s="6" t="s">
        <v>7</v>
      </c>
      <c r="K2" s="6" t="s">
        <v>8</v>
      </c>
      <c r="L2" s="12" t="s">
        <v>41</v>
      </c>
      <c r="M2" s="12" t="s">
        <v>42</v>
      </c>
      <c r="N2" s="12" t="s">
        <v>43</v>
      </c>
    </row>
    <row r="3" spans="2:14" x14ac:dyDescent="0.25">
      <c r="B3" s="18" t="s">
        <v>10</v>
      </c>
      <c r="C3" s="12" t="s">
        <v>45</v>
      </c>
      <c r="D3" t="s">
        <v>19</v>
      </c>
      <c r="E3" s="1" t="s">
        <v>20</v>
      </c>
      <c r="F3" s="1">
        <v>4044</v>
      </c>
      <c r="G3" s="1">
        <v>43165</v>
      </c>
      <c r="H3" s="1">
        <v>3438</v>
      </c>
      <c r="I3" s="9">
        <f>(F3-AVERAGE($F3:$H3))/_xlfn.STDEV.P($F3:$H3)</f>
        <v>-0.69074180517846406</v>
      </c>
      <c r="J3" s="9">
        <f>(G3-AVERAGE($F3:$H3))/_xlfn.STDEV.P($F3:$H3)</f>
        <v>1.4140882735223039</v>
      </c>
      <c r="K3" s="9">
        <f>(H3-AVERAGE($F3:$H3))/_xlfn.STDEV.P($F3:$H3)</f>
        <v>-0.72334646834383975</v>
      </c>
      <c r="L3" s="9">
        <f t="shared" ref="L3" si="0">I3</f>
        <v>-0.69074180517846406</v>
      </c>
      <c r="M3" s="9">
        <f t="shared" ref="M3" si="1">J3</f>
        <v>1.4140882735223039</v>
      </c>
      <c r="N3" s="9">
        <f t="shared" ref="N3" si="2">K3</f>
        <v>-0.72334646834383975</v>
      </c>
    </row>
    <row r="4" spans="2:14" x14ac:dyDescent="0.25">
      <c r="B4" s="18"/>
      <c r="C4" s="20" t="s">
        <v>44</v>
      </c>
      <c r="D4" t="s">
        <v>11</v>
      </c>
      <c r="E4" s="1" t="s">
        <v>12</v>
      </c>
      <c r="F4" s="1">
        <v>14.000500000000001</v>
      </c>
      <c r="G4" s="1">
        <v>5.0999999999999996</v>
      </c>
      <c r="H4" s="1">
        <v>13.26</v>
      </c>
      <c r="I4" s="9">
        <f t="shared" ref="I4:I15" si="3">(F4-AVERAGE($F4:$H4))/_xlfn.STDEV.P($F4:$H4)</f>
        <v>0.79693243872201536</v>
      </c>
      <c r="J4" s="9">
        <f t="shared" ref="J4:J15" si="4">(G4-AVERAGE($F4:$H4))/_xlfn.STDEV.P($F4:$H4)</f>
        <v>-1.4102339872230003</v>
      </c>
      <c r="K4" s="9">
        <f t="shared" ref="K4:K15" si="5">(H4-AVERAGE($F4:$H4))/_xlfn.STDEV.P($F4:$H4)</f>
        <v>0.61330154850098451</v>
      </c>
      <c r="L4" s="21">
        <f>AVERAGE(I4:I6)</f>
        <v>0.23283147494966294</v>
      </c>
      <c r="M4" s="21">
        <f t="shared" ref="M4:N4" si="6">AVERAGE(J4:J6)</f>
        <v>0.34667599417198836</v>
      </c>
      <c r="N4" s="21">
        <f t="shared" si="6"/>
        <v>-0.57950746912165185</v>
      </c>
    </row>
    <row r="5" spans="2:14" ht="15.5" x14ac:dyDescent="0.25">
      <c r="B5" s="18"/>
      <c r="C5" s="18"/>
      <c r="D5" t="s">
        <v>13</v>
      </c>
      <c r="E5" s="1" t="s">
        <v>14</v>
      </c>
      <c r="F5" s="2">
        <v>3274</v>
      </c>
      <c r="G5" s="1">
        <v>6392.7</v>
      </c>
      <c r="H5" s="1">
        <v>1964</v>
      </c>
      <c r="I5" s="9">
        <f t="shared" si="3"/>
        <v>-0.32456027608240373</v>
      </c>
      <c r="J5" s="9">
        <f t="shared" si="4"/>
        <v>1.3543352837420983</v>
      </c>
      <c r="K5" s="9">
        <f t="shared" si="5"/>
        <v>-1.0297750076596948</v>
      </c>
      <c r="L5" s="18"/>
      <c r="M5" s="18"/>
      <c r="N5" s="18"/>
    </row>
    <row r="6" spans="2:14" ht="15.5" x14ac:dyDescent="0.25">
      <c r="B6" s="18"/>
      <c r="C6" s="18"/>
      <c r="D6" t="s">
        <v>15</v>
      </c>
      <c r="E6" s="1" t="s">
        <v>16</v>
      </c>
      <c r="F6" s="2">
        <v>118.62860000000001</v>
      </c>
      <c r="G6" s="1">
        <v>145.5</v>
      </c>
      <c r="H6" s="1">
        <v>70.8</v>
      </c>
      <c r="I6" s="9">
        <f t="shared" si="3"/>
        <v>0.2261222622093772</v>
      </c>
      <c r="J6" s="9">
        <f t="shared" si="4"/>
        <v>1.095926685996867</v>
      </c>
      <c r="K6" s="9">
        <f t="shared" si="5"/>
        <v>-1.3220489482062452</v>
      </c>
      <c r="L6" s="18"/>
      <c r="M6" s="18"/>
      <c r="N6" s="18"/>
    </row>
    <row r="7" spans="2:14" x14ac:dyDescent="0.25">
      <c r="B7" s="18"/>
      <c r="C7" s="1" t="s">
        <v>17</v>
      </c>
      <c r="D7" t="s">
        <v>18</v>
      </c>
      <c r="E7" s="1" t="s">
        <v>16</v>
      </c>
      <c r="F7" s="1">
        <v>0.13500000000000001</v>
      </c>
      <c r="G7" s="1">
        <v>0.42399999999999999</v>
      </c>
      <c r="H7" s="1">
        <v>9.5000000000000001E-2</v>
      </c>
      <c r="I7" s="9">
        <f t="shared" si="3"/>
        <v>-0.56625725896790935</v>
      </c>
      <c r="J7" s="9">
        <f t="shared" si="4"/>
        <v>1.4054095824986674</v>
      </c>
      <c r="K7" s="9">
        <f t="shared" si="5"/>
        <v>-0.83915232353075742</v>
      </c>
      <c r="L7" s="9">
        <f>I7</f>
        <v>-0.56625725896790935</v>
      </c>
      <c r="M7" s="9">
        <f t="shared" ref="M7:N9" si="7">J7</f>
        <v>1.4054095824986674</v>
      </c>
      <c r="N7" s="9">
        <f t="shared" si="7"/>
        <v>-0.83915232353075742</v>
      </c>
    </row>
    <row r="8" spans="2:14" ht="14.5" customHeight="1" x14ac:dyDescent="0.25">
      <c r="B8" s="7"/>
      <c r="C8" s="1" t="s">
        <v>21</v>
      </c>
      <c r="D8" s="22" t="s">
        <v>53</v>
      </c>
      <c r="E8" s="3">
        <v>1</v>
      </c>
      <c r="F8" s="4">
        <v>0.246</v>
      </c>
      <c r="G8" s="5">
        <v>0.5</v>
      </c>
      <c r="H8" s="4">
        <v>0.19800000000000001</v>
      </c>
      <c r="I8" s="9">
        <f t="shared" si="3"/>
        <v>-0.51820988737094442</v>
      </c>
      <c r="J8" s="9">
        <f t="shared" si="4"/>
        <v>1.3986635795060445</v>
      </c>
      <c r="K8" s="9">
        <f t="shared" si="5"/>
        <v>-0.88045369213509972</v>
      </c>
      <c r="L8" s="15">
        <f t="shared" ref="L8:L9" si="8">I8</f>
        <v>-0.51820988737094442</v>
      </c>
      <c r="M8" s="15">
        <f t="shared" si="7"/>
        <v>1.3986635795060445</v>
      </c>
      <c r="N8" s="15">
        <f t="shared" si="7"/>
        <v>-0.88045369213509972</v>
      </c>
    </row>
    <row r="9" spans="2:14" x14ac:dyDescent="0.25">
      <c r="B9" t="s">
        <v>33</v>
      </c>
      <c r="C9" s="12" t="s">
        <v>55</v>
      </c>
      <c r="D9" s="22" t="s">
        <v>54</v>
      </c>
      <c r="E9" s="7" t="s">
        <v>16</v>
      </c>
      <c r="F9" s="1">
        <v>5.16E-2</v>
      </c>
      <c r="G9" s="1">
        <v>-7.5</v>
      </c>
      <c r="H9" s="1">
        <v>0.12</v>
      </c>
      <c r="I9" s="9">
        <f>(F9-AVERAGE($F9:$H9))/_xlfn.STDEV.P($F9:$H9)</f>
        <v>0.69752170412181502</v>
      </c>
      <c r="J9" s="9">
        <f>(G9-AVERAGE($F9:$H9))/_xlfn.STDEV.P($F9:$H9)</f>
        <v>-1.4141704466343981</v>
      </c>
      <c r="K9" s="9">
        <f>(H9-AVERAGE($F9:$H9))/_xlfn.STDEV.P($F9:$H9)</f>
        <v>0.71664874251258315</v>
      </c>
      <c r="L9" s="15">
        <f t="shared" si="8"/>
        <v>0.69752170412181502</v>
      </c>
      <c r="M9" s="15">
        <f t="shared" si="7"/>
        <v>-1.4141704466343981</v>
      </c>
      <c r="N9" s="15">
        <f t="shared" si="7"/>
        <v>0.71664874251258315</v>
      </c>
    </row>
    <row r="10" spans="2:14" x14ac:dyDescent="0.25">
      <c r="B10" s="18" t="s">
        <v>22</v>
      </c>
      <c r="C10" s="18" t="s">
        <v>23</v>
      </c>
      <c r="D10" t="s">
        <v>24</v>
      </c>
      <c r="E10" s="3">
        <v>1</v>
      </c>
      <c r="F10" s="4">
        <v>5.0000000000000001E-3</v>
      </c>
      <c r="G10" s="5">
        <v>0.7</v>
      </c>
      <c r="H10" s="4">
        <v>2.9999999999999997E-4</v>
      </c>
      <c r="I10" s="9">
        <f t="shared" si="3"/>
        <v>-0.69994622002388285</v>
      </c>
      <c r="J10" s="9">
        <f t="shared" si="4"/>
        <v>1.4141894727905395</v>
      </c>
      <c r="K10" s="9">
        <f t="shared" si="5"/>
        <v>-0.71424325276665668</v>
      </c>
      <c r="L10" s="21">
        <f>AVERAGE(I10:I12)</f>
        <v>-0.44856145977210088</v>
      </c>
      <c r="M10" s="21">
        <f t="shared" ref="M10:N10" si="9">AVERAGE(J10:J12)</f>
        <v>1.3739270222586775</v>
      </c>
      <c r="N10" s="21">
        <f t="shared" si="9"/>
        <v>-0.92536556248657664</v>
      </c>
    </row>
    <row r="11" spans="2:14" x14ac:dyDescent="0.25">
      <c r="B11" s="18"/>
      <c r="C11" s="18"/>
      <c r="D11" t="s">
        <v>25</v>
      </c>
      <c r="E11" s="1" t="s">
        <v>16</v>
      </c>
      <c r="F11" s="1">
        <v>17</v>
      </c>
      <c r="G11" s="1">
        <v>42</v>
      </c>
      <c r="H11" s="1">
        <v>6.8</v>
      </c>
      <c r="I11" s="9">
        <f t="shared" si="3"/>
        <v>-0.33361098418479757</v>
      </c>
      <c r="J11" s="9">
        <f t="shared" si="4"/>
        <v>1.3569852194543792</v>
      </c>
      <c r="K11" s="9">
        <f t="shared" si="5"/>
        <v>-1.0233742352695816</v>
      </c>
      <c r="L11" s="18"/>
      <c r="M11" s="18"/>
      <c r="N11" s="18"/>
    </row>
    <row r="12" spans="2:14" x14ac:dyDescent="0.25">
      <c r="B12" s="18"/>
      <c r="C12" s="18"/>
      <c r="D12" t="s">
        <v>26</v>
      </c>
      <c r="E12" s="3">
        <v>1</v>
      </c>
      <c r="F12" s="5">
        <v>0.14000000000000001</v>
      </c>
      <c r="G12" s="5">
        <v>0.33</v>
      </c>
      <c r="H12" s="4">
        <v>5.7000000000000002E-2</v>
      </c>
      <c r="I12" s="9">
        <f t="shared" si="3"/>
        <v>-0.31212717510762233</v>
      </c>
      <c r="J12" s="9">
        <f t="shared" si="4"/>
        <v>1.3506063745311141</v>
      </c>
      <c r="K12" s="9">
        <f t="shared" si="5"/>
        <v>-1.0384791994234914</v>
      </c>
      <c r="L12" s="18"/>
      <c r="M12" s="18"/>
      <c r="N12" s="18"/>
    </row>
    <row r="13" spans="2:14" x14ac:dyDescent="0.25">
      <c r="B13" s="18" t="s">
        <v>27</v>
      </c>
      <c r="C13" s="18" t="s">
        <v>28</v>
      </c>
      <c r="D13" t="s">
        <v>29</v>
      </c>
      <c r="E13" s="1" t="s">
        <v>14</v>
      </c>
      <c r="F13" s="1">
        <v>25.7</v>
      </c>
      <c r="G13" s="1">
        <v>3688</v>
      </c>
      <c r="H13" s="1">
        <v>10.9</v>
      </c>
      <c r="I13" s="9">
        <f t="shared" si="3"/>
        <v>-0.70282482297906756</v>
      </c>
      <c r="J13" s="9">
        <f t="shared" si="4"/>
        <v>1.4142049364695184</v>
      </c>
      <c r="K13" s="9">
        <f t="shared" si="5"/>
        <v>-0.71138011349045083</v>
      </c>
      <c r="L13" s="21">
        <f>AVERAGE(I13:I15)</f>
        <v>5.6267867979092516E-3</v>
      </c>
      <c r="M13" s="21">
        <f t="shared" ref="M13:N13" si="10">AVERAGE(J13:J15)</f>
        <v>0.57090878184605998</v>
      </c>
      <c r="N13" s="21">
        <f t="shared" si="10"/>
        <v>-0.57653556864396904</v>
      </c>
    </row>
    <row r="14" spans="2:14" x14ac:dyDescent="0.25">
      <c r="B14" s="19"/>
      <c r="C14" s="18"/>
      <c r="D14" t="s">
        <v>30</v>
      </c>
      <c r="E14" s="5">
        <v>1</v>
      </c>
      <c r="F14" s="4">
        <v>0.22700000000000001</v>
      </c>
      <c r="G14" s="5">
        <v>0.5</v>
      </c>
      <c r="H14" s="5">
        <v>0.19700000000000001</v>
      </c>
      <c r="I14" s="9">
        <f t="shared" si="3"/>
        <v>-0.59420840562776911</v>
      </c>
      <c r="J14" s="9">
        <f t="shared" si="4"/>
        <v>1.4084939985250824</v>
      </c>
      <c r="K14" s="9">
        <f t="shared" si="5"/>
        <v>-0.81428559289731317</v>
      </c>
      <c r="L14" s="18"/>
      <c r="M14" s="18"/>
      <c r="N14" s="18"/>
    </row>
    <row r="15" spans="2:14" x14ac:dyDescent="0.25">
      <c r="C15" s="18"/>
      <c r="D15" t="s">
        <v>31</v>
      </c>
      <c r="E15" s="6" t="s">
        <v>32</v>
      </c>
      <c r="F15" s="6">
        <v>3.6261999999999999</v>
      </c>
      <c r="G15" s="1">
        <v>1.7</v>
      </c>
      <c r="H15" s="1">
        <v>2.42</v>
      </c>
      <c r="I15" s="9">
        <f t="shared" si="3"/>
        <v>1.3139135890005644</v>
      </c>
      <c r="J15" s="9">
        <f t="shared" si="4"/>
        <v>-1.109972589456421</v>
      </c>
      <c r="K15" s="9">
        <f t="shared" si="5"/>
        <v>-0.20394099954414316</v>
      </c>
      <c r="L15" s="18"/>
      <c r="M15" s="18"/>
      <c r="N15" s="18"/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ht="17.5" x14ac:dyDescent="0.25">
      <c r="A24" s="8" t="s">
        <v>39</v>
      </c>
    </row>
  </sheetData>
  <mergeCells count="21">
    <mergeCell ref="L10:L12"/>
    <mergeCell ref="M10:M12"/>
    <mergeCell ref="N10:N12"/>
    <mergeCell ref="L13:L15"/>
    <mergeCell ref="M13:M15"/>
    <mergeCell ref="N13:N15"/>
    <mergeCell ref="L4:L6"/>
    <mergeCell ref="M4:M6"/>
    <mergeCell ref="N4:N6"/>
    <mergeCell ref="B13:B14"/>
    <mergeCell ref="C1:C2"/>
    <mergeCell ref="C10:C12"/>
    <mergeCell ref="C13:C15"/>
    <mergeCell ref="C4:C6"/>
    <mergeCell ref="B3:B7"/>
    <mergeCell ref="F1:H1"/>
    <mergeCell ref="I1:K1"/>
    <mergeCell ref="B1:B2"/>
    <mergeCell ref="B10:B12"/>
    <mergeCell ref="D1:D2"/>
    <mergeCell ref="E1:E2"/>
  </mergeCells>
  <phoneticPr fontId="4" type="noConversion"/>
  <hyperlinks>
    <hyperlink ref="A23" r:id="rId1" tooltip="https://ec.europa.eu/eurostat/statistics" xr:uid="{00000000-0004-0000-0000-000000000000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F4C6-1461-4648-AA2B-2E1BD161D4B7}">
  <dimension ref="A1:Q13"/>
  <sheetViews>
    <sheetView tabSelected="1" workbookViewId="0">
      <selection activeCell="F7" sqref="F7"/>
    </sheetView>
  </sheetViews>
  <sheetFormatPr defaultRowHeight="14" x14ac:dyDescent="0.25"/>
  <cols>
    <col min="6" max="6" width="8.7265625" style="16"/>
  </cols>
  <sheetData>
    <row r="1" spans="1:17" x14ac:dyDescent="0.25">
      <c r="A1" s="11" t="s">
        <v>52</v>
      </c>
      <c r="B1" s="13" t="s">
        <v>45</v>
      </c>
      <c r="C1" s="14" t="s">
        <v>44</v>
      </c>
      <c r="D1" s="10" t="s">
        <v>17</v>
      </c>
      <c r="E1" s="13" t="s">
        <v>46</v>
      </c>
      <c r="F1" s="17" t="s">
        <v>56</v>
      </c>
      <c r="G1" s="14" t="s">
        <v>47</v>
      </c>
      <c r="H1" s="14" t="s">
        <v>48</v>
      </c>
    </row>
    <row r="2" spans="1:17" x14ac:dyDescent="0.25">
      <c r="A2" s="13" t="s">
        <v>49</v>
      </c>
      <c r="B2" s="16">
        <v>-0.69074180517846406</v>
      </c>
      <c r="C2" s="16">
        <v>0.23283147494966294</v>
      </c>
      <c r="D2" s="16">
        <v>-0.56625725896790935</v>
      </c>
      <c r="E2" s="16">
        <v>-0.51820988737094442</v>
      </c>
      <c r="F2" s="16">
        <v>0.69752170412181502</v>
      </c>
      <c r="G2" s="16">
        <v>-0.44856145977210088</v>
      </c>
      <c r="H2" s="16">
        <v>5.6267867979092516E-3</v>
      </c>
    </row>
    <row r="3" spans="1:17" x14ac:dyDescent="0.25">
      <c r="A3" s="13" t="s">
        <v>50</v>
      </c>
      <c r="B3" s="16">
        <v>1.4140882735223039</v>
      </c>
      <c r="C3" s="16">
        <v>0.34667599417198836</v>
      </c>
      <c r="D3" s="17">
        <v>1.4054095824986674</v>
      </c>
      <c r="E3" s="16">
        <v>1.3986635795060445</v>
      </c>
      <c r="F3" s="16">
        <v>-1.4141704466343981</v>
      </c>
      <c r="G3" s="16">
        <v>1.3739270222586775</v>
      </c>
      <c r="H3" s="16">
        <v>0.57090878184605998</v>
      </c>
    </row>
    <row r="4" spans="1:17" x14ac:dyDescent="0.25">
      <c r="A4" s="13" t="s">
        <v>51</v>
      </c>
      <c r="B4" s="16">
        <v>-0.72334646834383975</v>
      </c>
      <c r="C4" s="17">
        <v>-0.57950746912165185</v>
      </c>
      <c r="D4" s="16">
        <v>-0.83915232353075742</v>
      </c>
      <c r="E4" s="16">
        <v>-0.88045369213509972</v>
      </c>
      <c r="F4" s="16">
        <v>0.71664874251258315</v>
      </c>
      <c r="G4" s="16">
        <v>-0.92536556248657664</v>
      </c>
      <c r="H4" s="16">
        <v>-0.57653556864396904</v>
      </c>
    </row>
    <row r="5" spans="1:17" x14ac:dyDescent="0.25">
      <c r="A5" s="12"/>
    </row>
    <row r="6" spans="1:17" x14ac:dyDescent="0.25">
      <c r="A6" s="14"/>
    </row>
    <row r="7" spans="1:17" x14ac:dyDescent="0.25">
      <c r="A7" s="14"/>
    </row>
    <row r="8" spans="1:17" x14ac:dyDescent="0.25">
      <c r="A8" s="7"/>
      <c r="P8" s="16"/>
      <c r="Q8" s="16"/>
    </row>
    <row r="9" spans="1:17" x14ac:dyDescent="0.25">
      <c r="A9" s="7"/>
      <c r="E9" s="14"/>
      <c r="F9" s="14"/>
      <c r="G9" s="16"/>
      <c r="H9" s="13"/>
      <c r="P9" s="16"/>
      <c r="Q9" s="16"/>
    </row>
    <row r="10" spans="1:17" x14ac:dyDescent="0.25">
      <c r="E10" s="11"/>
      <c r="G10" s="16"/>
      <c r="H10" s="11"/>
      <c r="P10" s="16"/>
      <c r="Q10" s="16"/>
    </row>
    <row r="11" spans="1:17" x14ac:dyDescent="0.25">
      <c r="E11" s="16"/>
      <c r="G11" s="16"/>
      <c r="H11" s="11"/>
      <c r="I11" s="11"/>
      <c r="J11" s="11"/>
    </row>
    <row r="12" spans="1:17" x14ac:dyDescent="0.25">
      <c r="E12" s="16"/>
      <c r="G12" s="11"/>
      <c r="H12" s="11"/>
      <c r="I12" s="11"/>
      <c r="J12" s="11"/>
    </row>
    <row r="13" spans="1:17" x14ac:dyDescent="0.25">
      <c r="E13" s="1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51701</dc:creator>
  <cp:lastModifiedBy>裴奕博</cp:lastModifiedBy>
  <dcterms:created xsi:type="dcterms:W3CDTF">2020-02-16T12:46:00Z</dcterms:created>
  <dcterms:modified xsi:type="dcterms:W3CDTF">2020-02-17T03:26:41Z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