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</sheets>
  <definedNames/>
  <calcPr/>
</workbook>
</file>

<file path=xl/sharedStrings.xml><?xml version="1.0" encoding="utf-8"?>
<sst xmlns="http://schemas.openxmlformats.org/spreadsheetml/2006/main" count="520" uniqueCount="206">
  <si>
    <t>DESCRIÇÃO💈</t>
  </si>
  <si>
    <t>Barba &amp; Navalha oferece cortes de cabelo e cuidados com barba de alta qualidade em um ambiente acolhedor e estiloso. Venha para uma experiência única de beleza masculina, nós oferecemos cortes de cabelo, barba e cabelo e barba</t>
  </si>
  <si>
    <t>Produtos</t>
  </si>
  <si>
    <t>Quantidade</t>
  </si>
  <si>
    <t>Preço Unitário (R$)</t>
  </si>
  <si>
    <t>Total (R$)</t>
  </si>
  <si>
    <t>TOTAL</t>
  </si>
  <si>
    <t>Referencia</t>
  </si>
  <si>
    <t>Lâminas de barbear</t>
  </si>
  <si>
    <t>https://www.magazineluiza.com.br/lamina-wilkinson-para-barbear-1-cartela-com-60-unidades-gillette/p/eeb5gj1ah6/me/ladb/?&amp;seller_id=mundodalele&amp;utm_source=google&amp;utm_medium=pla&amp;utm_campaign=&amp;partner_id=68055&amp;gclsrc=aw.ds&amp;gclid=Cj0KCQjwsuSzBhCLARIsAIcdLm7uhfWaDn_ALSnR7lyAxr5zu1_7gxlBkoT_-WXWdyqTJcoMfdO_hPMaAoBjEALw_wcB</t>
  </si>
  <si>
    <t>Creme de barbear</t>
  </si>
  <si>
    <t>https://www.natura.com.br/p/creme-de-barbear-natura-homem-essence/NATBRA-129628?utm_term=NATBRA-129628&amp;gad_source=1&amp;gclid=Cj0KCQjwsuSzBhCLARIsAIcdLm7eBR3ZTABnHKgtA9P86DeaMDFM821PwUa_GkSB_shRBUTV-1nIUi0aAha3EALw_wcB&amp;gclsrc=aw.ds</t>
  </si>
  <si>
    <t>pós-barba</t>
  </si>
  <si>
    <t>https://www.amazon.com.br/Lo%C3%A7%C3%A3o-Barba-NIVEA-Deep-Nivea/dp/B08KK3FB5G/ref=asc_df_B08KK3FB5G/?tag=googleshopp00-20&amp;linkCode=df0&amp;hvadid=426306189484&amp;hvpos=&amp;hvnetw=g&amp;hvrand=2320095070942084822&amp;hvpone=&amp;hvptwo=&amp;hvqmt=&amp;hvdev=c&amp;hvdvcmdl=&amp;hvlocint=&amp;hvlocphy=1031600&amp;hvtargid=pla-1257324572373&amp;psc=1&amp;mcid=4ba2c38e014e3f1dbe78be44d52a397c</t>
  </si>
  <si>
    <t>Tigela de sabonete</t>
  </si>
  <si>
    <t>https://www.wilkinsonsword.com/products/shaving-soap-bowl</t>
  </si>
  <si>
    <t>Equipamento</t>
  </si>
  <si>
    <t>Pincel de barbear</t>
  </si>
  <si>
    <t>https://www.wilkinsonsword.com/products/shaving-brush</t>
  </si>
  <si>
    <t>Tesoura Para Cabelo</t>
  </si>
  <si>
    <t>https://loja.mundial.com/tesoura-para-cabelo-fio-laser-bc-343-bronze-6-polegadas-mundial?utm_camp=gshop&amp;idgrade=106&amp;google-max-perf-novos-clientes&amp;gad_source=1&amp;gclid=Cj0KCQjwsuSzBhCLARIsAIcdLm6ZOei9Ak6hwMeapCZT1uej3FaJmt5gKWEN8R4a49ErLa5XjRwKglUaAkmOEALw_wcB</t>
  </si>
  <si>
    <t>Maquininha</t>
  </si>
  <si>
    <t>https://www.mercadolivre.com.br/kit-maquina-corte-cabelo-profissional-shaver-acabamento-cor-preto-110v220v/p/MLB25424619?item_id=MLB4813855726&amp;from=gshop&amp;matt_tool=60924542&amp;matt_word=&amp;matt_source=google&amp;matt_campaign_id=14303385284&amp;matt_ad_group_id=123813168897&amp;matt_match_type=&amp;matt_network=g&amp;matt_device=c&amp;matt_creative=539491049267&amp;matt_keyword=&amp;matt_ad_position=&amp;matt_ad_type=pla&amp;matt_merchant_id=735098660&amp;matt_product_id=MLB25424619-product&amp;matt_product_partition_id=1817796691593&amp;matt_target_id=pla-1817796691593&amp;cq_src=google_ads&amp;cq_cmp=14303385284&amp;cq_net=g&amp;cq_plt=gp&amp;cq_med=pla&amp;gad_source=1&amp;gclid=Cj0KCQjwsuSzBhCLARIsAIcdLm648sbQs7UHu7i1YsCgZBAAUSE5jEFpIR1t5C4nZ8pjv_zrBD2urnEaAj5LEALw_wcB</t>
  </si>
  <si>
    <t>Poltrona Reclinavel Barbeiro</t>
  </si>
  <si>
    <t>https://produto.mercadolivre.com.br/MLB-1428634523-poltrona-reclinavel-barbeiro-cabeleireiro-barbearia-_JM?matt_tool=42664741&amp;matt_word=&amp;matt_source=google&amp;matt_campaign_id=14303385275&amp;matt_ad_group_id=135913373898&amp;matt_match_type=&amp;matt_network=g&amp;matt_device=c&amp;matt_creative=588568522989&amp;matt_keyword=&amp;matt_ad_position=&amp;matt_ad_type=pla&amp;matt_merchant_id=309121063&amp;matt_product_id=MLB1428634523&amp;matt_product_partition_id=1801873726308&amp;matt_target_id=pla-1801873726308&amp;cq_src=google_ads&amp;cq_cmp=14303385275&amp;cq_net=g&amp;cq_plt=gp&amp;cq_med=pla&amp;gad_source=4&amp;gclid=Cj0KCQjwsuSzBhCLARIsAIcdLm7F987crXbRx9cksSCbPGxSILGdkuRp4IEUv7OChJrQFwKEM80AqIgaAugEEALw_wcB</t>
  </si>
  <si>
    <t>Navalha</t>
  </si>
  <si>
    <t>https://www.amazon.com.br/Wilkinson-Sword-Barbeador-l%C3%A2minas-barbear/dp/B07J4VDX3J/ref=asc_df_B07J4VDX3J/?tag=googleshopp00-20&amp;linkCode=df0&amp;hvadid=404701413530&amp;hvpos=&amp;hvnetw=g&amp;hvrand=16217756177061144776&amp;hvpone=&amp;hvptwo=&amp;hvqmt=&amp;hvdev=c&amp;hvdvcmdl=&amp;hvlocint=&amp;hvlocphy=1031600&amp;hvtargid=pla-718135244310&amp;mcid=1b9c9ac121e233b3bb574dafcff9ec17&amp;th=1</t>
  </si>
  <si>
    <t>Simulação de Vendas</t>
  </si>
  <si>
    <t>Custo do corte</t>
  </si>
  <si>
    <t>Item</t>
  </si>
  <si>
    <t>Custo</t>
  </si>
  <si>
    <t>Tempo</t>
  </si>
  <si>
    <t xml:space="preserve">Cortes </t>
  </si>
  <si>
    <t>Tempo de trabalho</t>
  </si>
  <si>
    <t>Despesas Fixas</t>
  </si>
  <si>
    <t>Lucro</t>
  </si>
  <si>
    <t>Corte</t>
  </si>
  <si>
    <t>Corte de cabelo</t>
  </si>
  <si>
    <t>30 m</t>
  </si>
  <si>
    <t>7:00 até 18:00</t>
  </si>
  <si>
    <t>Barba</t>
  </si>
  <si>
    <t xml:space="preserve"> 30 m </t>
  </si>
  <si>
    <t>Cabelo e barba</t>
  </si>
  <si>
    <t>1 h</t>
  </si>
  <si>
    <t xml:space="preserve">Valor </t>
  </si>
  <si>
    <t>Aluguel</t>
  </si>
  <si>
    <t>https://www.imobiliariauniaoumuarama.com/imovel/sala-salao-comercial-zona-v-umuarama-120m2-code-2665</t>
  </si>
  <si>
    <t>Energia</t>
  </si>
  <si>
    <t>Água</t>
  </si>
  <si>
    <t>Investimento inicial</t>
  </si>
  <si>
    <t>Poupança</t>
  </si>
  <si>
    <t>Total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</si>
  <si>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</si>
  <si>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</si>
  <si>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</si>
  <si>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</si>
  <si>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</si>
  <si>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</si>
  <si>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Cortes</t>
  </si>
  <si>
    <t xml:space="preserve">Total de vendas brutas previstas mês 1 = </t>
  </si>
  <si>
    <t>Abra quantas linhas necessitar, cuidando de não danificar a totalização</t>
  </si>
  <si>
    <t>Despesas variáveis</t>
  </si>
  <si>
    <t xml:space="preserve">Total de despesas variáveis previstas mês 1 = </t>
  </si>
  <si>
    <t>Despesas fixas</t>
  </si>
  <si>
    <t xml:space="preserve">Total de despesas fixas previstas mês 1 = </t>
  </si>
  <si>
    <t>Resumo do fluxo no mês 1</t>
  </si>
  <si>
    <t>Vendas brutas previstas</t>
  </si>
  <si>
    <t>MÊS 2</t>
  </si>
  <si>
    <t xml:space="preserve">Vendas de Cortes </t>
  </si>
  <si>
    <t xml:space="preserve">Total de vendas brutas previstas mês 2 = </t>
  </si>
  <si>
    <t xml:space="preserve">Total de despesas variáveis previstas mês 2 = 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</si>
  <si>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</si>
  <si>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</si>
  <si>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</si>
  <si>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</si>
  <si>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</si>
  <si>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</si>
  <si>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</si>
  <si>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</si>
  <si>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</si>
  <si>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</si>
  <si>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</si>
  <si>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</si>
  <si>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</si>
  <si>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</si>
  <si>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</si>
  <si>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</si>
  <si>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</si>
  <si>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</si>
  <si>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</si>
  <si>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</si>
  <si>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</si>
  <si>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</si>
  <si>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</si>
  <si>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</si>
  <si>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</si>
  <si>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</si>
  <si>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</si>
  <si>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</si>
  <si>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</si>
  <si>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</si>
  <si>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</si>
  <si>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</si>
  <si>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</si>
  <si>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</si>
  <si>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</si>
  <si>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</si>
  <si>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</si>
  <si>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</si>
  <si>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</si>
  <si>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</si>
  <si>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</si>
  <si>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</si>
  <si>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</si>
  <si>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</si>
  <si>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</si>
  <si>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</si>
  <si>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</si>
  <si>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</si>
  <si>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</si>
  <si>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</si>
  <si>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 xml:space="preserve">Total de despesas fixas previstas mês 12 = </t>
  </si>
  <si>
    <t>Resumo do fluxo no mês 12</t>
  </si>
  <si>
    <t xml:space="preserve">Curso Viabilidade de Projetos &amp; Negócios – seleção de alternativas de investimento
</t>
  </si>
  <si>
    <t>Capital de giro necessário</t>
  </si>
  <si>
    <t>Vendas brutas</t>
  </si>
  <si>
    <t>Resultado</t>
  </si>
  <si>
    <t>Saldo acumulado</t>
  </si>
  <si>
    <t>Despesas variáveis + fixas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</si>
  <si>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</si>
  <si>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</si>
  <si>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</si>
  <si>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</si>
  <si>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</si>
  <si>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</si>
  <si>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</si>
  <si>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</si>
  <si>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</si>
  <si>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</si>
  <si>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</si>
  <si>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</si>
  <si>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</si>
  <si>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</si>
  <si>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</si>
  <si>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</si>
  <si>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</si>
  <si>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</si>
  <si>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</si>
  <si>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</si>
  <si>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</si>
  <si>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</si>
  <si>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</si>
  <si>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</si>
  <si>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</si>
  <si>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</si>
  <si>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</si>
  <si>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</si>
  <si>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</si>
  <si>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</si>
  <si>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Final do 13</t>
  </si>
  <si>
    <t>Final do 14</t>
  </si>
  <si>
    <t>Final do 15</t>
  </si>
  <si>
    <t>Final do 16</t>
  </si>
  <si>
    <t>Final do 17</t>
  </si>
  <si>
    <t>Final do 18</t>
  </si>
  <si>
    <t>Final do 19</t>
  </si>
  <si>
    <t>Final do 20</t>
  </si>
  <si>
    <t>Final do 21</t>
  </si>
  <si>
    <t>Final do 22</t>
  </si>
  <si>
    <t>Final do 23</t>
  </si>
  <si>
    <t>Final do 24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</si>
  <si>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</si>
  <si>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</si>
  <si>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</si>
  <si>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</si>
  <si>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</si>
  <si>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</si>
  <si>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</si>
  <si>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</si>
  <si>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</si>
  <si>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</si>
  <si>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</si>
  <si>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t>Alíquota (%):</t>
  </si>
  <si>
    <t>Parc. a deduzir:</t>
  </si>
  <si>
    <t>(*)</t>
  </si>
  <si>
    <t>Alíquota efetiva mês</t>
  </si>
  <si>
    <t>Valor do imposto</t>
  </si>
  <si>
    <t>Rec. bruta 12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</si>
  <si>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</si>
  <si>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ao pró-labore dos sócios.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</si>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</sst>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1">
    <font>
      <sz val="10.0"/>
      <color rgb="FF000000"/>
      <name val="Calibri"/>
      <scheme val="minor"/>
    </font>
    <font>
      <sz val="20.0"/>
      <color rgb="FF000000"/>
      <name val="Calibri"/>
    </font>
    <font>
      <sz val="11.0"/>
      <color theme="1"/>
      <name val="Arial"/>
    </font>
    <font>
      <b/>
      <color rgb="FF000000"/>
      <name val="Arial"/>
    </font>
    <font>
      <b/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sz val="10.0"/>
      <color rgb="FF0000FF"/>
      <name val="Arial"/>
    </font>
    <font>
      <sz val="10.0"/>
      <color rgb="FF1A1B1C"/>
      <name val="Arial"/>
    </font>
    <font>
      <u/>
      <sz val="10.0"/>
      <color rgb="FF0000FF"/>
      <name val="Arial"/>
    </font>
    <font>
      <color rgb="FF000000"/>
      <name val="Arial"/>
    </font>
    <font>
      <u/>
      <color rgb="FF0000FF"/>
      <name val="Arial"/>
    </font>
    <font>
      <b/>
      <sz val="11.0"/>
      <color theme="1"/>
      <name val="Calibri"/>
    </font>
    <font/>
    <font>
      <b/>
      <sz val="10.0"/>
      <color theme="1"/>
      <name val="Arial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Font="1"/>
    <xf borderId="1" fillId="3" fontId="3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6" numFmtId="164" xfId="0" applyAlignment="1" applyBorder="1" applyFont="1" applyNumberFormat="1">
      <alignment horizontal="center"/>
    </xf>
    <xf borderId="1" fillId="0" fontId="7" numFmtId="0" xfId="0" applyBorder="1" applyFont="1"/>
    <xf borderId="0" fillId="0" fontId="5" numFmtId="0" xfId="0" applyFont="1"/>
    <xf borderId="1" fillId="0" fontId="6" numFmtId="0" xfId="0" applyAlignment="1" applyBorder="1" applyFont="1">
      <alignment horizontal="center"/>
    </xf>
    <xf borderId="1" fillId="4" fontId="8" numFmtId="0" xfId="0" applyAlignment="1" applyBorder="1" applyFill="1" applyFont="1">
      <alignment horizontal="center" vertical="bottom"/>
    </xf>
    <xf borderId="2" fillId="0" fontId="9" numFmtId="0" xfId="0" applyBorder="1" applyFont="1"/>
    <xf borderId="1" fillId="4" fontId="10" numFmtId="164" xfId="0" applyAlignment="1" applyBorder="1" applyFont="1" applyNumberFormat="1">
      <alignment horizontal="center"/>
    </xf>
    <xf borderId="1" fillId="0" fontId="5" numFmtId="0" xfId="0" applyBorder="1" applyFont="1"/>
    <xf borderId="1" fillId="0" fontId="11" numFmtId="0" xfId="0" applyBorder="1" applyFont="1"/>
    <xf borderId="1" fillId="0" fontId="5" numFmtId="0" xfId="0" applyAlignment="1" applyBorder="1" applyFont="1">
      <alignment horizontal="center" readingOrder="0"/>
    </xf>
    <xf borderId="3" fillId="0" fontId="12" numFmtId="0" xfId="0" applyAlignment="1" applyBorder="1" applyFont="1">
      <alignment horizontal="center" vertical="bottom"/>
    </xf>
    <xf borderId="3" fillId="0" fontId="13" numFmtId="0" xfId="0" applyBorder="1" applyFont="1"/>
    <xf borderId="4" fillId="3" fontId="6" numFmtId="0" xfId="0" applyAlignment="1" applyBorder="1" applyFont="1">
      <alignment horizontal="center" readingOrder="0"/>
    </xf>
    <xf borderId="5" fillId="0" fontId="13" numFmtId="0" xfId="0" applyBorder="1" applyFont="1"/>
    <xf borderId="6" fillId="0" fontId="13" numFmtId="0" xfId="0" applyBorder="1" applyFont="1"/>
    <xf borderId="1" fillId="3" fontId="14" numFmtId="164" xfId="0" applyAlignment="1" applyBorder="1" applyFont="1" applyNumberFormat="1">
      <alignment horizontal="center" vertical="bottom"/>
    </xf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14" numFmtId="164" xfId="0" applyAlignment="1" applyBorder="1" applyFont="1" applyNumberFormat="1">
      <alignment horizontal="center" readingOrder="0" vertical="bottom"/>
    </xf>
    <xf borderId="0" fillId="0" fontId="15" numFmtId="0" xfId="0" applyAlignment="1" applyFont="1">
      <alignment horizontal="center"/>
    </xf>
    <xf borderId="1" fillId="0" fontId="5" numFmtId="164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0" fillId="0" fontId="16" numFmtId="0" xfId="0" applyAlignment="1" applyFont="1">
      <alignment readingOrder="0"/>
    </xf>
    <xf borderId="1" fillId="3" fontId="14" numFmtId="0" xfId="0" applyAlignment="1" applyBorder="1" applyFont="1">
      <alignment vertical="bottom"/>
    </xf>
    <xf borderId="6" fillId="3" fontId="14" numFmtId="0" xfId="0" applyAlignment="1" applyBorder="1" applyFont="1">
      <alignment vertical="bottom"/>
    </xf>
    <xf borderId="2" fillId="0" fontId="17" numFmtId="0" xfId="0" applyAlignment="1" applyBorder="1" applyFont="1">
      <alignment vertical="bottom"/>
    </xf>
    <xf borderId="7" fillId="0" fontId="17" numFmtId="164" xfId="0" applyAlignment="1" applyBorder="1" applyFont="1" applyNumberFormat="1">
      <alignment readingOrder="0" vertical="bottom"/>
    </xf>
    <xf borderId="1" fillId="0" fontId="15" numFmtId="0" xfId="0" applyBorder="1" applyFont="1"/>
    <xf borderId="0" fillId="0" fontId="18" numFmtId="0" xfId="0" applyAlignment="1" applyFont="1">
      <alignment readingOrder="0"/>
    </xf>
    <xf borderId="7" fillId="0" fontId="17" numFmtId="164" xfId="0" applyAlignment="1" applyBorder="1" applyFont="1" applyNumberFormat="1">
      <alignment vertical="bottom"/>
    </xf>
    <xf borderId="7" fillId="0" fontId="17" numFmtId="0" xfId="0" applyAlignment="1" applyBorder="1" applyFont="1">
      <alignment vertical="bottom"/>
    </xf>
    <xf borderId="1" fillId="5" fontId="17" numFmtId="0" xfId="0" applyAlignment="1" applyBorder="1" applyFill="1" applyFont="1">
      <alignment vertical="bottom"/>
    </xf>
    <xf borderId="6" fillId="5" fontId="17" numFmtId="0" xfId="0" applyAlignment="1" applyBorder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vertical="bottom"/>
    </xf>
    <xf borderId="1" fillId="0" fontId="16" numFmtId="0" xfId="0" applyBorder="1" applyFont="1"/>
    <xf borderId="1" fillId="0" fontId="17" numFmtId="0" xfId="0" applyAlignment="1" applyBorder="1" applyFont="1">
      <alignment vertical="bottom"/>
    </xf>
    <xf borderId="6" fillId="0" fontId="17" numFmtId="164" xfId="0" applyAlignment="1" applyBorder="1" applyFont="1" applyNumberFormat="1">
      <alignment horizontal="right" vertical="bottom"/>
    </xf>
    <xf borderId="0" fillId="0" fontId="17" numFmtId="0" xfId="0" applyAlignment="1" applyFont="1">
      <alignment horizontal="center"/>
    </xf>
    <xf borderId="0" fillId="0" fontId="17" numFmtId="4" xfId="0" applyFont="1" applyNumberFormat="1"/>
    <xf borderId="0" fillId="0" fontId="17" numFmtId="0" xfId="0" applyAlignment="1" applyFont="1">
      <alignment vertical="center"/>
    </xf>
    <xf borderId="0" fillId="0" fontId="17" numFmtId="0" xfId="0" applyAlignment="1" applyFont="1">
      <alignment horizontal="center" vertical="center"/>
    </xf>
    <xf borderId="0" fillId="0" fontId="19" numFmtId="0" xfId="0" applyAlignment="1" applyFont="1">
      <alignment vertical="center"/>
    </xf>
    <xf borderId="0" fillId="0" fontId="17" numFmtId="4" xfId="0" applyAlignment="1" applyFont="1" applyNumberFormat="1">
      <alignment vertical="center"/>
    </xf>
    <xf borderId="0" fillId="0" fontId="17" numFmtId="0" xfId="0" applyAlignment="1" applyFont="1">
      <alignment horizontal="left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/>
    </xf>
    <xf borderId="8" fillId="6" fontId="22" numFmtId="0" xfId="0" applyAlignment="1" applyBorder="1" applyFill="1" applyFont="1">
      <alignment horizontal="center"/>
    </xf>
    <xf borderId="9" fillId="0" fontId="13" numFmtId="0" xfId="0" applyBorder="1" applyFont="1"/>
    <xf borderId="10" fillId="0" fontId="13" numFmtId="0" xfId="0" applyBorder="1" applyFont="1"/>
    <xf borderId="1" fillId="6" fontId="12" numFmtId="0" xfId="0" applyAlignment="1" applyBorder="1" applyFont="1">
      <alignment horizontal="center" shrinkToFit="0" vertical="center" wrapText="1"/>
    </xf>
    <xf borderId="1" fillId="6" fontId="12" numFmtId="4" xfId="0" applyAlignment="1" applyBorder="1" applyFont="1" applyNumberFormat="1">
      <alignment horizontal="center" shrinkToFit="0" vertical="center" wrapText="1"/>
    </xf>
    <xf borderId="1" fillId="0" fontId="17" numFmtId="4" xfId="0" applyAlignment="1" applyBorder="1" applyFont="1" applyNumberFormat="1">
      <alignment horizontal="center"/>
    </xf>
    <xf borderId="1" fillId="0" fontId="17" numFmtId="4" xfId="0" applyBorder="1" applyFont="1" applyNumberFormat="1"/>
    <xf borderId="1" fillId="0" fontId="17" numFmtId="4" xfId="0" applyAlignment="1" applyBorder="1" applyFont="1" applyNumberFormat="1">
      <alignment readingOrder="0"/>
    </xf>
    <xf borderId="0" fillId="0" fontId="12" numFmtId="4" xfId="0" applyAlignment="1" applyFont="1" applyNumberFormat="1">
      <alignment horizontal="right"/>
    </xf>
    <xf borderId="1" fillId="0" fontId="12" numFmtId="4" xfId="0" applyBorder="1" applyFont="1" applyNumberFormat="1"/>
    <xf borderId="0" fillId="0" fontId="23" numFmtId="0" xfId="0" applyFont="1"/>
    <xf borderId="0" fillId="0" fontId="17" numFmtId="0" xfId="0" applyAlignment="1" applyFont="1">
      <alignment horizontal="center" shrinkToFit="0" vertical="center" wrapText="1"/>
    </xf>
    <xf borderId="11" fillId="6" fontId="12" numFmtId="0" xfId="0" applyAlignment="1" applyBorder="1" applyFont="1">
      <alignment horizontal="center" shrinkToFit="0" vertical="center" wrapText="1"/>
    </xf>
    <xf borderId="11" fillId="0" fontId="17" numFmtId="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left"/>
    </xf>
    <xf borderId="12" fillId="0" fontId="13" numFmtId="0" xfId="0" applyBorder="1" applyFont="1"/>
    <xf borderId="1" fillId="0" fontId="17" numFmtId="0" xfId="0" applyAlignment="1" applyBorder="1" applyFont="1">
      <alignment horizontal="left" readingOrder="0" shrinkToFit="0" vertical="center" wrapText="1"/>
    </xf>
    <xf borderId="1" fillId="0" fontId="17" numFmtId="164" xfId="0" applyAlignment="1" applyBorder="1" applyFont="1" applyNumberFormat="1">
      <alignment horizontal="center" readingOrder="0" shrinkToFit="0" vertical="center" wrapText="1"/>
    </xf>
    <xf borderId="2" fillId="0" fontId="13" numFmtId="0" xfId="0" applyBorder="1" applyFont="1"/>
    <xf borderId="1" fillId="0" fontId="17" numFmtId="4" xfId="0" applyAlignment="1" applyBorder="1" applyFont="1" applyNumberFormat="1">
      <alignment horizontal="left"/>
    </xf>
    <xf borderId="1" fillId="0" fontId="17" numFmtId="4" xfId="0" applyAlignment="1" applyBorder="1" applyFont="1" applyNumberFormat="1">
      <alignment horizontal="right"/>
    </xf>
    <xf borderId="0" fillId="0" fontId="24" numFmtId="0" xfId="0" applyFont="1"/>
    <xf borderId="1" fillId="0" fontId="17" numFmtId="0" xfId="0" applyAlignment="1" applyBorder="1" applyFont="1">
      <alignment vertical="bottom"/>
    </xf>
    <xf borderId="1" fillId="0" fontId="17" numFmtId="0" xfId="0" applyAlignment="1" applyBorder="1" applyFont="1">
      <alignment horizontal="left" shrinkToFit="0" vertical="center" wrapText="1"/>
    </xf>
    <xf borderId="1" fillId="0" fontId="17" numFmtId="4" xfId="0" applyAlignment="1" applyBorder="1" applyFont="1" applyNumberFormat="1">
      <alignment horizontal="right" shrinkToFit="0" vertical="center" wrapText="1"/>
    </xf>
    <xf borderId="1" fillId="6" fontId="12" numFmtId="0" xfId="0" applyBorder="1" applyFont="1"/>
    <xf borderId="8" fillId="7" fontId="22" numFmtId="0" xfId="0" applyAlignment="1" applyBorder="1" applyFill="1" applyFont="1">
      <alignment horizontal="center"/>
    </xf>
    <xf borderId="1" fillId="7" fontId="12" numFmtId="0" xfId="0" applyAlignment="1" applyBorder="1" applyFont="1">
      <alignment horizontal="center" shrinkToFit="0" vertical="center" wrapText="1"/>
    </xf>
    <xf borderId="1" fillId="7" fontId="12" numFmtId="4" xfId="0" applyAlignment="1" applyBorder="1" applyFont="1" applyNumberFormat="1">
      <alignment horizontal="center" shrinkToFit="0" vertical="center" wrapText="1"/>
    </xf>
    <xf borderId="11" fillId="7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1" fillId="7" fontId="12" numFmtId="0" xfId="0" applyBorder="1" applyFont="1"/>
    <xf borderId="8" fillId="8" fontId="22" numFmtId="0" xfId="0" applyAlignment="1" applyBorder="1" applyFill="1" applyFont="1">
      <alignment horizontal="center"/>
    </xf>
    <xf borderId="1" fillId="8" fontId="12" numFmtId="0" xfId="0" applyAlignment="1" applyBorder="1" applyFont="1">
      <alignment horizontal="center" shrinkToFit="0" vertical="center" wrapText="1"/>
    </xf>
    <xf borderId="1" fillId="8" fontId="12" numFmtId="4" xfId="0" applyAlignment="1" applyBorder="1" applyFont="1" applyNumberFormat="1">
      <alignment horizontal="center" shrinkToFit="0" vertical="center" wrapText="1"/>
    </xf>
    <xf borderId="11" fillId="8" fontId="12" numFmtId="0" xfId="0" applyAlignment="1" applyBorder="1" applyFont="1">
      <alignment horizontal="center" shrinkToFit="0" vertical="center" wrapText="1"/>
    </xf>
    <xf borderId="1" fillId="8" fontId="12" numFmtId="0" xfId="0" applyBorder="1" applyFont="1"/>
    <xf borderId="8" fillId="9" fontId="22" numFmtId="0" xfId="0" applyAlignment="1" applyBorder="1" applyFill="1" applyFont="1">
      <alignment horizontal="center"/>
    </xf>
    <xf borderId="0" fillId="0" fontId="17" numFmtId="0" xfId="0" applyFont="1"/>
    <xf borderId="1" fillId="9" fontId="12" numFmtId="0" xfId="0" applyAlignment="1" applyBorder="1" applyFont="1">
      <alignment horizontal="center" shrinkToFit="0" vertical="center" wrapText="1"/>
    </xf>
    <xf borderId="1" fillId="9" fontId="12" numFmtId="4" xfId="0" applyAlignment="1" applyBorder="1" applyFont="1" applyNumberFormat="1">
      <alignment horizontal="center" shrinkToFit="0" vertical="center" wrapText="1"/>
    </xf>
    <xf borderId="1" fillId="4" fontId="17" numFmtId="4" xfId="0" applyBorder="1" applyFont="1" applyNumberFormat="1"/>
    <xf borderId="11" fillId="9" fontId="12" numFmtId="0" xfId="0" applyAlignment="1" applyBorder="1" applyFont="1">
      <alignment horizontal="center" shrinkToFit="0" vertical="center" wrapText="1"/>
    </xf>
    <xf borderId="1" fillId="9" fontId="12" numFmtId="0" xfId="0" applyBorder="1" applyFont="1"/>
    <xf borderId="8" fillId="10" fontId="22" numFmtId="0" xfId="0" applyAlignment="1" applyBorder="1" applyFill="1" applyFont="1">
      <alignment horizontal="center"/>
    </xf>
    <xf borderId="1" fillId="10" fontId="12" numFmtId="0" xfId="0" applyAlignment="1" applyBorder="1" applyFont="1">
      <alignment horizontal="center" shrinkToFit="0" vertical="center" wrapText="1"/>
    </xf>
    <xf borderId="1" fillId="10" fontId="12" numFmtId="4" xfId="0" applyAlignment="1" applyBorder="1" applyFont="1" applyNumberFormat="1">
      <alignment horizontal="center" shrinkToFit="0" vertical="center" wrapText="1"/>
    </xf>
    <xf borderId="11" fillId="10" fontId="12" numFmtId="0" xfId="0" applyAlignment="1" applyBorder="1" applyFont="1">
      <alignment horizontal="center" shrinkToFit="0" vertical="center" wrapText="1"/>
    </xf>
    <xf borderId="1" fillId="10" fontId="12" numFmtId="0" xfId="0" applyBorder="1" applyFont="1"/>
    <xf borderId="1" fillId="11" fontId="12" numFmtId="0" xfId="0" applyAlignment="1" applyBorder="1" applyFill="1" applyFont="1">
      <alignment horizontal="center" shrinkToFit="0" vertical="center" wrapText="1"/>
    </xf>
    <xf borderId="0" fillId="0" fontId="25" numFmtId="0" xfId="0" applyAlignment="1" applyFont="1">
      <alignment horizontal="left"/>
    </xf>
    <xf borderId="13" fillId="0" fontId="17" numFmtId="0" xfId="0" applyAlignment="1" applyBorder="1" applyFont="1">
      <alignment horizontal="center" shrinkToFit="0" vertical="center" wrapText="1"/>
    </xf>
    <xf borderId="14" fillId="0" fontId="13" numFmtId="0" xfId="0" applyBorder="1" applyFont="1"/>
    <xf borderId="15" fillId="0" fontId="13" numFmtId="0" xfId="0" applyBorder="1" applyFont="1"/>
    <xf borderId="16" fillId="0" fontId="13" numFmtId="0" xfId="0" applyBorder="1" applyFont="1"/>
    <xf borderId="17" fillId="0" fontId="13" numFmtId="0" xfId="0" applyBorder="1" applyFont="1"/>
    <xf borderId="18" fillId="0" fontId="13" numFmtId="0" xfId="0" applyBorder="1" applyFont="1"/>
    <xf borderId="7" fillId="0" fontId="13" numFmtId="0" xfId="0" applyBorder="1" applyFont="1"/>
    <xf borderId="1" fillId="11" fontId="26" numFmtId="0" xfId="0" applyAlignment="1" applyBorder="1" applyFont="1">
      <alignment horizontal="center" vertical="center"/>
    </xf>
    <xf borderId="1" fillId="11" fontId="26" numFmtId="0" xfId="0" applyAlignment="1" applyBorder="1" applyFont="1">
      <alignment horizontal="center" shrinkToFit="0" vertical="center" wrapText="1"/>
    </xf>
    <xf borderId="1" fillId="11" fontId="17" numFmtId="0" xfId="0" applyAlignment="1" applyBorder="1" applyFont="1">
      <alignment horizontal="center"/>
    </xf>
    <xf borderId="1" fillId="12" fontId="17" numFmtId="4" xfId="0" applyAlignment="1" applyBorder="1" applyFill="1" applyFont="1" applyNumberFormat="1">
      <alignment horizontal="center"/>
    </xf>
    <xf borderId="1" fillId="0" fontId="17" numFmtId="4" xfId="0" applyAlignment="1" applyBorder="1" applyFont="1" applyNumberFormat="1">
      <alignment horizontal="center" vertical="center"/>
    </xf>
    <xf borderId="1" fillId="13" fontId="17" numFmtId="4" xfId="0" applyAlignment="1" applyBorder="1" applyFill="1" applyFont="1" applyNumberFormat="1">
      <alignment horizontal="center" vertical="center"/>
    </xf>
    <xf borderId="1" fillId="6" fontId="17" numFmtId="2" xfId="0" applyAlignment="1" applyBorder="1" applyFont="1" applyNumberFormat="1">
      <alignment horizontal="center"/>
    </xf>
    <xf borderId="0" fillId="0" fontId="12" numFmtId="0" xfId="0" applyFont="1"/>
    <xf quotePrefix="1" borderId="0" fillId="0" fontId="17" numFmtId="0" xfId="0" applyFont="1"/>
    <xf borderId="0" fillId="0" fontId="19" numFmtId="0" xfId="0" applyAlignment="1" applyFont="1">
      <alignment horizontal="center" vertical="center"/>
    </xf>
    <xf borderId="19" fillId="5" fontId="12" numFmtId="0" xfId="0" applyAlignment="1" applyBorder="1" applyFont="1">
      <alignment horizontal="center" vertical="center"/>
    </xf>
    <xf borderId="20" fillId="0" fontId="13" numFmtId="0" xfId="0" applyBorder="1" applyFont="1"/>
    <xf borderId="1" fillId="11" fontId="27" numFmtId="0" xfId="0" applyAlignment="1" applyBorder="1" applyFont="1">
      <alignment horizontal="center" vertical="center"/>
    </xf>
    <xf borderId="11" fillId="11" fontId="28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vertical="center"/>
    </xf>
    <xf borderId="1" fillId="5" fontId="29" numFmtId="2" xfId="0" applyAlignment="1" applyBorder="1" applyFont="1" applyNumberFormat="1">
      <alignment horizontal="center" vertical="center"/>
    </xf>
    <xf borderId="1" fillId="5" fontId="24" numFmtId="4" xfId="0" applyAlignment="1" applyBorder="1" applyFont="1" applyNumberFormat="1">
      <alignment horizontal="center" vertical="center"/>
    </xf>
    <xf borderId="21" fillId="5" fontId="29" numFmtId="10" xfId="0" applyAlignment="1" applyBorder="1" applyFont="1" applyNumberFormat="1">
      <alignment horizontal="center" vertical="center"/>
    </xf>
    <xf borderId="2" fillId="0" fontId="29" numFmtId="10" xfId="0" applyAlignment="1" applyBorder="1" applyFont="1" applyNumberFormat="1">
      <alignment horizontal="center" vertical="center"/>
    </xf>
    <xf borderId="22" fillId="5" fontId="29" numFmtId="0" xfId="0" applyAlignment="1" applyBorder="1" applyFont="1">
      <alignment horizontal="center" readingOrder="0" vertical="center"/>
    </xf>
    <xf borderId="22" fillId="5" fontId="29" numFmtId="10" xfId="0" applyAlignment="1" applyBorder="1" applyFont="1" applyNumberFormat="1">
      <alignment horizontal="center" readingOrder="0" vertical="center"/>
    </xf>
    <xf borderId="1" fillId="11" fontId="27" numFmtId="0" xfId="0" applyAlignment="1" applyBorder="1" applyFont="1">
      <alignment horizontal="center" shrinkToFit="0" vertical="center" wrapText="1"/>
    </xf>
    <xf borderId="1" fillId="11" fontId="27" numFmtId="0" xfId="0" applyAlignment="1" applyBorder="1" applyFont="1">
      <alignment vertical="center"/>
    </xf>
    <xf borderId="0" fillId="0" fontId="30" numFmtId="0" xfId="0" applyAlignment="1" applyFont="1">
      <alignment vertical="center"/>
    </xf>
    <xf borderId="0" fillId="0" fontId="15" numFmtId="0" xfId="0" applyFont="1"/>
    <xf borderId="1" fillId="5" fontId="17" numFmtId="4" xfId="0" applyAlignment="1" applyBorder="1" applyFont="1" applyNumberFormat="1">
      <alignment horizontal="center" vertical="center"/>
    </xf>
    <xf borderId="1" fillId="0" fontId="17" numFmtId="2" xfId="0" applyAlignment="1" applyBorder="1" applyFont="1" applyNumberFormat="1">
      <alignment horizontal="center"/>
    </xf>
    <xf borderId="0" fillId="0" fontId="30" numFmtId="4" xfId="0" applyFont="1" applyNumberFormat="1"/>
    <xf borderId="23" fillId="14" fontId="12" numFmtId="0" xfId="0" applyAlignment="1" applyBorder="1" applyFill="1" applyFont="1">
      <alignment horizontal="center"/>
    </xf>
    <xf borderId="24" fillId="0" fontId="13" numFmtId="0" xfId="0" applyBorder="1" applyFont="1"/>
    <xf borderId="25" fillId="0" fontId="13" numFmtId="0" xfId="0" applyBorder="1" applyFont="1"/>
    <xf borderId="26" fillId="14" fontId="17" numFmtId="0" xfId="0" applyAlignment="1" applyBorder="1" applyFont="1">
      <alignment horizontal="center"/>
    </xf>
    <xf borderId="27" fillId="0" fontId="13" numFmtId="0" xfId="0" applyBorder="1" applyFont="1"/>
    <xf borderId="28" fillId="14" fontId="17" numFmtId="0" xfId="0" applyAlignment="1" applyBorder="1" applyFont="1">
      <alignment horizontal="center"/>
    </xf>
    <xf borderId="29" fillId="0" fontId="13" numFmtId="0" xfId="0" applyBorder="1" applyFont="1"/>
    <xf borderId="30" fillId="0" fontId="13" numFmtId="0" xfId="0" applyBorder="1" applyFont="1"/>
    <xf borderId="23" fillId="14" fontId="17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giro'!$C$8:$C$19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'Capital de giro'!$I$8:$I$19</c:f>
              <c:numCache/>
            </c:numRef>
          </c:val>
          <c:smooth val="0"/>
        </c:ser>
        <c:axId val="1916150783"/>
        <c:axId val="437496887"/>
      </c:lineChart>
      <c:catAx>
        <c:axId val="191615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7496887"/>
      </c:catAx>
      <c:valAx>
        <c:axId val="43749688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6150783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123825</xdr:rowOff>
    </xdr:from>
    <xdr:ext cx="4267200" cy="29241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gazineluiza.com.br/lamina-wilkinson-para-barbear-1-cartela-com-60-unidades-gillette/p/eeb5gj1ah6/me/ladb/?&amp;seller_id=mundodalele&amp;utm_source=google&amp;utm_medium=pla&amp;utm_campaign=&amp;partner_id=68055&amp;gclsrc=aw.ds&amp;gclid=Cj0KCQjwsuSzBhCLARIsAIcdLm7uhfWaDn_ALSnR7lyAxr5zu1_7gxlBkoT_-WXWdyqTJcoMfdO_hPMaAoBjEALw_wcB" TargetMode="External"/><Relationship Id="rId2" Type="http://schemas.openxmlformats.org/officeDocument/2006/relationships/hyperlink" Target="https://www.natura.com.br/p/creme-de-barbear-natura-homem-essence/NATBRA-129628?utm_term=NATBRA-129628&amp;gad_source=1&amp;gclid=Cj0KCQjwsuSzBhCLARIsAIcdLm7eBR3ZTABnHKgtA9P86DeaMDFM821PwUa_GkSB_shRBUTV-1nIUi0aAha3EALw_wcB&amp;gclsrc=aw.ds" TargetMode="External"/><Relationship Id="rId3" Type="http://schemas.openxmlformats.org/officeDocument/2006/relationships/hyperlink" Target="https://www.amazon.com.br/Lo%C3%A7%C3%A3o-Barba-NIVEA-Deep-Nivea/dp/B08KK3FB5G/ref=asc_df_B08KK3FB5G/?tag=googleshopp00-20&amp;linkCode=df0&amp;hvadid=426306189484&amp;hvpos=&amp;hvnetw=g&amp;hvrand=2320095070942084822&amp;hvpone=&amp;hvptwo=&amp;hvqmt=&amp;hvdev=c&amp;hvdvcmdl=&amp;hvlocint=&amp;hvlocphy=1031600&amp;hvtargid=pla-1257324572373&amp;psc=1&amp;mcid=4ba2c38e014e3f1dbe78be44d52a397c" TargetMode="External"/><Relationship Id="rId4" Type="http://schemas.openxmlformats.org/officeDocument/2006/relationships/hyperlink" Target="https://www.wilkinsonsword.com/products/shaving-soap-bowl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imobiliariauniaoumuarama.com/imovel/sala-salao-comercial-zona-v-umuarama-120m2-code-2665" TargetMode="External"/><Relationship Id="rId9" Type="http://schemas.openxmlformats.org/officeDocument/2006/relationships/hyperlink" Target="https://www.amazon.com.br/Wilkinson-Sword-Barbeador-l%C3%A2minas-barbear/dp/B07J4VDX3J/ref=asc_df_B07J4VDX3J/?tag=googleshopp00-20&amp;linkCode=df0&amp;hvadid=404701413530&amp;hvpos=&amp;hvnetw=g&amp;hvrand=16217756177061144776&amp;hvpone=&amp;hvptwo=&amp;hvqmt=&amp;hvdev=c&amp;hvdvcmdl=&amp;hvlocint=&amp;hvlocphy=1031600&amp;hvtargid=pla-718135244310&amp;mcid=1b9c9ac121e233b3bb574dafcff9ec17&amp;th=1" TargetMode="External"/><Relationship Id="rId5" Type="http://schemas.openxmlformats.org/officeDocument/2006/relationships/hyperlink" Target="https://www.wilkinsonsword.com/products/shaving-brush" TargetMode="External"/><Relationship Id="rId6" Type="http://schemas.openxmlformats.org/officeDocument/2006/relationships/hyperlink" Target="https://loja.mundial.com/tesoura-para-cabelo-fio-laser-bc-343-bronze-6-polegadas-mundial?utm_camp=gshop&amp;idgrade=106&amp;google-max-perf-novos-clientes&amp;gad_source=1&amp;gclid=Cj0KCQjwsuSzBhCLARIsAIcdLm6ZOei9Ak6hwMeapCZT1uej3FaJmt5gKWEN8R4a49ErLa5XjRwKglUaAkmOEALw_wcB" TargetMode="External"/><Relationship Id="rId7" Type="http://schemas.openxmlformats.org/officeDocument/2006/relationships/hyperlink" Target="https://www.mercadolivre.com.br/kit-maquina-corte-cabelo-profissional-shaver-acabamento-cor-preto-110v220v/p/MLB25424619?item_id=MLB4813855726&amp;from=gshop&amp;matt_tool=60924542&amp;matt_word=&amp;matt_source=google&amp;matt_campaign_id=14303385284&amp;matt_ad_group_id=123813168897&amp;matt_match_type=&amp;matt_network=g&amp;matt_device=c&amp;matt_creative=539491049267&amp;matt_keyword=&amp;matt_ad_position=&amp;matt_ad_type=pla&amp;matt_merchant_id=735098660&amp;matt_product_id=MLB25424619-product&amp;matt_product_partition_id=1817796691593&amp;matt_target_id=pla-1817796691593&amp;cq_src=google_ads&amp;cq_cmp=14303385284&amp;cq_net=g&amp;cq_plt=gp&amp;cq_med=pla&amp;gad_source=1&amp;gclid=Cj0KCQjwsuSzBhCLARIsAIcdLm648sbQs7UHu7i1YsCgZBAAUSE5jEFpIR1t5C4nZ8pjv_zrBD2urnEaAj5LEALw_wcB" TargetMode="External"/><Relationship Id="rId8" Type="http://schemas.openxmlformats.org/officeDocument/2006/relationships/hyperlink" Target="https://produto.mercadolivre.com.br/MLB-1428634523-poltrona-reclinavel-barbeiro-cabeleireiro-barbearia-_JM?matt_tool=42664741&amp;matt_word=&amp;matt_source=google&amp;matt_campaign_id=14303385275&amp;matt_ad_group_id=135913373898&amp;matt_match_type=&amp;matt_network=g&amp;matt_device=c&amp;matt_creative=588568522989&amp;matt_keyword=&amp;matt_ad_position=&amp;matt_ad_type=pla&amp;matt_merchant_id=309121063&amp;matt_product_id=MLB1428634523&amp;matt_product_partition_id=1801873726308&amp;matt_target_id=pla-1801873726308&amp;cq_src=google_ads&amp;cq_cmp=14303385275&amp;cq_net=g&amp;cq_plt=gp&amp;cq_med=pla&amp;gad_source=4&amp;gclid=Cj0KCQjwsuSzBhCLARIsAIcdLm7F987crXbRx9cksSCbPGxSILGdkuRp4IEUv7OChJrQFwKEM80AqIgaAugEEALw_wcB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2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4.43"/>
    <col customWidth="1" min="3" max="4" width="18.43"/>
    <col customWidth="1" min="5" max="6" width="14.43"/>
    <col customWidth="1" min="7" max="8" width="15.43"/>
    <col customWidth="1" min="9" max="9" width="18.0"/>
    <col customWidth="1" min="10" max="10" width="15.43"/>
  </cols>
  <sheetData>
    <row r="1" ht="15.75" customHeight="1"/>
    <row r="2" ht="15.75" customHeight="1">
      <c r="A2" s="3" t="s">
        <v>2</v>
      </c>
      <c r="B2" s="4" t="s">
        <v>3</v>
      </c>
      <c r="C2" s="4" t="s">
        <v>4</v>
      </c>
      <c r="D2" s="3" t="s">
        <v>5</v>
      </c>
      <c r="E2" s="5" t="s">
        <v>6</v>
      </c>
      <c r="F2" s="3" t="s">
        <v>7</v>
      </c>
    </row>
    <row r="3" ht="15.75" customHeight="1">
      <c r="A3" s="6" t="s">
        <v>8</v>
      </c>
      <c r="B3" s="6">
        <v>1.0</v>
      </c>
      <c r="C3" s="7">
        <v>35.9</v>
      </c>
      <c r="D3" s="7">
        <v>35.9</v>
      </c>
      <c r="E3" s="8">
        <f>SUM(D3:D6)</f>
        <v>106.17</v>
      </c>
      <c r="F3" s="9" t="s">
        <v>9</v>
      </c>
      <c r="G3" s="10"/>
    </row>
    <row r="4" ht="15.75" customHeight="1">
      <c r="A4" s="6" t="s">
        <v>10</v>
      </c>
      <c r="B4" s="6">
        <v>1.0</v>
      </c>
      <c r="C4" s="7">
        <v>22.9</v>
      </c>
      <c r="D4" s="7">
        <v>22.9</v>
      </c>
      <c r="E4" s="11"/>
      <c r="F4" s="9" t="s">
        <v>11</v>
      </c>
      <c r="G4" s="10"/>
    </row>
    <row r="5" ht="15.75" customHeight="1">
      <c r="A5" s="6" t="s">
        <v>12</v>
      </c>
      <c r="B5" s="6">
        <v>1.0</v>
      </c>
      <c r="C5" s="7">
        <v>29.24</v>
      </c>
      <c r="D5" s="7">
        <v>29.24</v>
      </c>
      <c r="E5" s="11"/>
      <c r="F5" s="9" t="s">
        <v>13</v>
      </c>
      <c r="G5" s="10"/>
    </row>
    <row r="6" ht="15.75" customHeight="1">
      <c r="A6" s="12" t="s">
        <v>14</v>
      </c>
      <c r="B6" s="6">
        <v>1.0</v>
      </c>
      <c r="C6" s="7">
        <v>18.13</v>
      </c>
      <c r="D6" s="7">
        <v>18.13</v>
      </c>
      <c r="E6" s="11"/>
      <c r="F6" s="9" t="s">
        <v>15</v>
      </c>
      <c r="G6" s="10"/>
    </row>
    <row r="7" ht="15.75" customHeight="1">
      <c r="G7" s="10"/>
    </row>
    <row r="8" ht="15.75" customHeight="1">
      <c r="A8" s="3" t="s">
        <v>16</v>
      </c>
      <c r="B8" s="4" t="s">
        <v>3</v>
      </c>
      <c r="C8" s="4" t="s">
        <v>4</v>
      </c>
      <c r="D8" s="3" t="s">
        <v>5</v>
      </c>
      <c r="E8" s="11"/>
      <c r="F8" s="10"/>
      <c r="G8" s="10"/>
    </row>
    <row r="9" ht="15.75" customHeight="1">
      <c r="A9" s="6" t="s">
        <v>17</v>
      </c>
      <c r="B9" s="6">
        <v>1.0</v>
      </c>
      <c r="C9" s="7">
        <v>34.13</v>
      </c>
      <c r="D9" s="7">
        <v>34.13</v>
      </c>
      <c r="E9" s="8">
        <f>SUM(D9:D13)</f>
        <v>1992.47</v>
      </c>
      <c r="F9" s="13" t="s">
        <v>18</v>
      </c>
      <c r="G9" s="10"/>
    </row>
    <row r="10" ht="15.75" customHeight="1">
      <c r="A10" s="6" t="s">
        <v>19</v>
      </c>
      <c r="B10" s="6">
        <v>1.0</v>
      </c>
      <c r="C10" s="7">
        <v>77.0</v>
      </c>
      <c r="D10" s="14">
        <v>77.0</v>
      </c>
      <c r="E10" s="11"/>
      <c r="F10" s="9" t="s">
        <v>20</v>
      </c>
      <c r="G10" s="10"/>
    </row>
    <row r="11" ht="15.75" customHeight="1">
      <c r="A11" s="6" t="s">
        <v>21</v>
      </c>
      <c r="B11" s="6">
        <v>1.0</v>
      </c>
      <c r="C11" s="7">
        <v>228.39</v>
      </c>
      <c r="D11" s="7">
        <v>228.39</v>
      </c>
      <c r="E11" s="11"/>
      <c r="F11" s="9" t="s">
        <v>22</v>
      </c>
      <c r="G11" s="10"/>
    </row>
    <row r="12" ht="15.75" customHeight="1">
      <c r="A12" s="15" t="s">
        <v>23</v>
      </c>
      <c r="B12" s="6">
        <v>1.0</v>
      </c>
      <c r="C12" s="7">
        <v>1519.05</v>
      </c>
      <c r="D12" s="7">
        <v>1519.05</v>
      </c>
      <c r="E12" s="11"/>
      <c r="F12" s="16" t="s">
        <v>24</v>
      </c>
      <c r="G12" s="10"/>
    </row>
    <row r="13" ht="15.75" customHeight="1">
      <c r="A13" s="17" t="s">
        <v>25</v>
      </c>
      <c r="B13" s="6">
        <v>1.0</v>
      </c>
      <c r="C13" s="7">
        <v>133.9</v>
      </c>
      <c r="D13" s="7">
        <v>133.9</v>
      </c>
      <c r="E13" s="11"/>
      <c r="F13" s="9" t="s">
        <v>26</v>
      </c>
    </row>
    <row r="14" ht="15.75" customHeight="1">
      <c r="E14" s="18" t="s">
        <v>27</v>
      </c>
      <c r="F14" s="19"/>
      <c r="G14" s="19"/>
      <c r="H14" s="19"/>
      <c r="I14" s="19"/>
      <c r="J14" s="19"/>
      <c r="K14" s="19"/>
    </row>
    <row r="15" ht="15.75" customHeight="1">
      <c r="A15" s="20" t="s">
        <v>28</v>
      </c>
      <c r="B15" s="21"/>
      <c r="C15" s="22"/>
      <c r="E15" s="23" t="s">
        <v>29</v>
      </c>
      <c r="F15" s="23" t="s">
        <v>30</v>
      </c>
      <c r="G15" s="24" t="s">
        <v>31</v>
      </c>
      <c r="H15" s="24" t="s">
        <v>32</v>
      </c>
      <c r="I15" s="25" t="s">
        <v>33</v>
      </c>
      <c r="J15" s="23" t="s">
        <v>34</v>
      </c>
      <c r="K15" s="23" t="s">
        <v>35</v>
      </c>
    </row>
    <row r="16" ht="15.75" customHeight="1">
      <c r="A16" s="23" t="s">
        <v>29</v>
      </c>
      <c r="B16" s="26" t="s">
        <v>36</v>
      </c>
      <c r="C16" s="23" t="s">
        <v>30</v>
      </c>
      <c r="D16" s="27"/>
      <c r="E16" s="6" t="s">
        <v>37</v>
      </c>
      <c r="F16" s="7">
        <v>55.0</v>
      </c>
      <c r="G16" s="6" t="s">
        <v>38</v>
      </c>
      <c r="H16" s="17">
        <v>28.0</v>
      </c>
      <c r="I16" s="6" t="s">
        <v>39</v>
      </c>
      <c r="J16" s="28">
        <v>1096.17</v>
      </c>
      <c r="K16" s="28">
        <v>443.83</v>
      </c>
      <c r="L16" s="27"/>
    </row>
    <row r="17" ht="15.75" customHeight="1">
      <c r="A17" s="6" t="s">
        <v>37</v>
      </c>
      <c r="B17" s="7">
        <v>55.0</v>
      </c>
      <c r="C17" s="28">
        <v>5.5</v>
      </c>
      <c r="D17" s="27"/>
      <c r="E17" s="6" t="s">
        <v>40</v>
      </c>
      <c r="F17" s="7">
        <v>55.0</v>
      </c>
      <c r="G17" s="6" t="s">
        <v>41</v>
      </c>
      <c r="H17" s="17">
        <v>28.0</v>
      </c>
      <c r="I17" s="6" t="s">
        <v>39</v>
      </c>
      <c r="J17" s="6"/>
      <c r="K17" s="28">
        <v>443.83</v>
      </c>
      <c r="L17" s="27"/>
    </row>
    <row r="18" ht="15.75" customHeight="1">
      <c r="A18" s="6" t="s">
        <v>40</v>
      </c>
      <c r="B18" s="7">
        <v>55.0</v>
      </c>
      <c r="C18" s="28">
        <v>13.0</v>
      </c>
      <c r="D18" s="27"/>
      <c r="E18" s="6" t="s">
        <v>42</v>
      </c>
      <c r="F18" s="29">
        <v>100.0</v>
      </c>
      <c r="G18" s="6" t="s">
        <v>43</v>
      </c>
      <c r="H18" s="17">
        <v>14.0</v>
      </c>
      <c r="I18" s="6" t="s">
        <v>39</v>
      </c>
      <c r="J18" s="6"/>
      <c r="K18" s="29">
        <v>303.83</v>
      </c>
      <c r="L18" s="27"/>
    </row>
    <row r="19" ht="15.75" customHeight="1">
      <c r="A19" s="6" t="s">
        <v>42</v>
      </c>
      <c r="B19" s="29">
        <v>100.0</v>
      </c>
      <c r="C19" s="28">
        <v>18.5</v>
      </c>
    </row>
    <row r="20" ht="15.75" customHeight="1">
      <c r="K20" s="30"/>
    </row>
    <row r="21" ht="15.75" customHeight="1">
      <c r="A21" s="31" t="s">
        <v>34</v>
      </c>
      <c r="B21" s="32" t="s">
        <v>44</v>
      </c>
      <c r="C21" s="5" t="s">
        <v>6</v>
      </c>
    </row>
    <row r="22" ht="15.75" customHeight="1">
      <c r="A22" s="33" t="s">
        <v>2</v>
      </c>
      <c r="B22" s="34">
        <v>106.17</v>
      </c>
      <c r="C22" s="8">
        <f>SUM(B22:B25)</f>
        <v>1096.17</v>
      </c>
    </row>
    <row r="23" ht="15.75" customHeight="1">
      <c r="A23" s="33" t="s">
        <v>45</v>
      </c>
      <c r="B23" s="34">
        <v>800.0</v>
      </c>
      <c r="C23" s="35"/>
      <c r="D23" s="36" t="s">
        <v>46</v>
      </c>
    </row>
    <row r="24" ht="15.75" customHeight="1">
      <c r="A24" s="33" t="s">
        <v>47</v>
      </c>
      <c r="B24" s="37">
        <v>140.0</v>
      </c>
      <c r="C24" s="35"/>
    </row>
    <row r="25" ht="15.75" customHeight="1">
      <c r="A25" s="33" t="s">
        <v>48</v>
      </c>
      <c r="B25" s="37">
        <v>50.0</v>
      </c>
      <c r="C25" s="35"/>
    </row>
    <row r="26" ht="15.75" customHeight="1">
      <c r="A26" s="33"/>
      <c r="B26" s="38"/>
      <c r="C26" s="35"/>
    </row>
    <row r="27" ht="15.75" customHeight="1"/>
    <row r="28" ht="15.75" customHeight="1">
      <c r="A28" s="39" t="s">
        <v>49</v>
      </c>
      <c r="B28" s="40" t="s">
        <v>44</v>
      </c>
    </row>
    <row r="29" ht="15.75" customHeight="1">
      <c r="A29" s="41" t="s">
        <v>50</v>
      </c>
      <c r="B29" s="34">
        <v>1145.0</v>
      </c>
    </row>
    <row r="30" ht="15.75" customHeight="1">
      <c r="A30" s="42"/>
      <c r="B30" s="43"/>
    </row>
    <row r="31" ht="15.75" customHeight="1">
      <c r="A31" s="42"/>
      <c r="B31" s="37"/>
    </row>
    <row r="32" ht="15.75" customHeight="1">
      <c r="A32" s="44" t="s">
        <v>51</v>
      </c>
      <c r="B32" s="45">
        <f>SUM(B29:B31)</f>
        <v>1145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4:K14"/>
    <mergeCell ref="A15:C15"/>
  </mergeCells>
  <hyperlinks>
    <hyperlink r:id="rId1" ref="F3"/>
    <hyperlink r:id="rId2" ref="F4"/>
    <hyperlink r:id="rId3" ref="F5"/>
    <hyperlink r:id="rId4" ref="F6"/>
    <hyperlink r:id="rId5" ref="F9"/>
    <hyperlink r:id="rId6" ref="F10"/>
    <hyperlink r:id="rId7" ref="F11"/>
    <hyperlink r:id="rId8" ref="F12"/>
    <hyperlink r:id="rId9" ref="F13"/>
    <hyperlink r:id="rId10" ref="D23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A"/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 ht="15.75" customHeight="1">
      <c r="B1" s="46"/>
      <c r="E1" s="47"/>
    </row>
    <row r="2" ht="15.75" customHeight="1">
      <c r="B2" s="46"/>
      <c r="E2" s="47"/>
    </row>
    <row r="3" ht="18.75" customHeight="1">
      <c r="A3" s="48"/>
      <c r="B3" s="49"/>
      <c r="C3" s="50"/>
      <c r="D3" s="48"/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B4" s="46"/>
      <c r="E4" s="47"/>
    </row>
    <row r="5" ht="15.75" customHeight="1">
      <c r="A5" s="52"/>
      <c r="B5" s="53"/>
      <c r="E5" s="47"/>
    </row>
    <row r="6" ht="12.0" customHeight="1">
      <c r="A6" s="52"/>
      <c r="B6" s="54"/>
      <c r="E6" s="47"/>
    </row>
    <row r="7" ht="15.75" customHeight="1">
      <c r="B7" s="55" t="s">
        <v>52</v>
      </c>
      <c r="C7" s="56"/>
      <c r="D7" s="56"/>
      <c r="E7" s="57"/>
    </row>
    <row r="8" ht="15.75" customHeight="1">
      <c r="B8" s="46"/>
      <c r="E8" s="47"/>
    </row>
    <row r="9" ht="15.75" customHeight="1">
      <c r="B9" s="58" t="s">
        <v>53</v>
      </c>
      <c r="C9" s="58" t="s">
        <v>54</v>
      </c>
      <c r="D9" s="58" t="s">
        <v>55</v>
      </c>
      <c r="E9" s="59" t="s">
        <v>56</v>
      </c>
    </row>
    <row r="10" ht="15.75" customHeight="1">
      <c r="B10" s="58">
        <v>1.0</v>
      </c>
      <c r="C10" s="60" t="s">
        <v>57</v>
      </c>
      <c r="D10" s="61" t="s">
        <v>58</v>
      </c>
      <c r="E10" s="62">
        <v>1145.0</v>
      </c>
    </row>
    <row r="11" ht="15.75" customHeight="1">
      <c r="B11" s="46"/>
      <c r="D11" s="63" t="s">
        <v>59</v>
      </c>
      <c r="E11" s="64">
        <f>SUM(E10)</f>
        <v>1145</v>
      </c>
      <c r="F11" s="65"/>
    </row>
    <row r="12" ht="15.75" customHeight="1">
      <c r="B12" s="46"/>
      <c r="E12" s="47"/>
    </row>
    <row r="13" ht="32.25" customHeight="1">
      <c r="B13" s="58" t="s">
        <v>53</v>
      </c>
      <c r="C13" s="58" t="s">
        <v>54</v>
      </c>
      <c r="D13" s="58" t="s">
        <v>55</v>
      </c>
      <c r="E13" s="59" t="s">
        <v>56</v>
      </c>
      <c r="F13" s="66" t="s">
        <v>60</v>
      </c>
    </row>
    <row r="14" ht="15.75" customHeight="1">
      <c r="B14" s="67">
        <v>1.0</v>
      </c>
      <c r="C14" s="68" t="s">
        <v>61</v>
      </c>
      <c r="D14" s="69" t="s">
        <v>17</v>
      </c>
      <c r="E14" s="7">
        <v>34.13</v>
      </c>
    </row>
    <row r="15" ht="15.75" customHeight="1">
      <c r="B15" s="70"/>
      <c r="C15" s="70"/>
      <c r="D15" s="69" t="s">
        <v>19</v>
      </c>
      <c r="E15" s="7">
        <v>77.0</v>
      </c>
    </row>
    <row r="16" ht="15.75" customHeight="1">
      <c r="B16" s="70"/>
      <c r="C16" s="70"/>
      <c r="D16" s="69" t="s">
        <v>21</v>
      </c>
      <c r="E16" s="7">
        <v>228.39</v>
      </c>
    </row>
    <row r="17" ht="15.75" customHeight="1">
      <c r="B17" s="70"/>
      <c r="C17" s="70"/>
      <c r="D17" s="69" t="s">
        <v>23</v>
      </c>
      <c r="E17" s="7">
        <v>1519.05</v>
      </c>
    </row>
    <row r="18" ht="15.75" customHeight="1">
      <c r="B18" s="70"/>
      <c r="C18" s="70"/>
      <c r="D18" s="71" t="s">
        <v>25</v>
      </c>
      <c r="E18" s="72">
        <v>133.9</v>
      </c>
    </row>
    <row r="19" ht="15.75" customHeight="1">
      <c r="B19" s="73"/>
      <c r="C19" s="73"/>
      <c r="D19" s="74"/>
      <c r="E19" s="75"/>
    </row>
    <row r="20" ht="15.75" customHeight="1">
      <c r="B20" s="46"/>
      <c r="D20" s="63" t="s">
        <v>62</v>
      </c>
      <c r="E20" s="64">
        <f>SUM(E14:E19)</f>
        <v>1992.47</v>
      </c>
      <c r="F20" s="76"/>
    </row>
    <row r="21" ht="15.75" customHeight="1">
      <c r="B21" s="46"/>
      <c r="E21" s="47"/>
    </row>
    <row r="22" ht="31.5" customHeight="1">
      <c r="B22" s="58" t="s">
        <v>53</v>
      </c>
      <c r="C22" s="58" t="s">
        <v>54</v>
      </c>
      <c r="D22" s="58" t="s">
        <v>55</v>
      </c>
      <c r="E22" s="59" t="s">
        <v>56</v>
      </c>
      <c r="F22" s="66" t="s">
        <v>60</v>
      </c>
    </row>
    <row r="23" ht="15.75" customHeight="1">
      <c r="B23" s="67">
        <v>1.0</v>
      </c>
      <c r="C23" s="68" t="s">
        <v>63</v>
      </c>
      <c r="D23" s="77" t="s">
        <v>2</v>
      </c>
      <c r="E23" s="34">
        <v>106.17</v>
      </c>
    </row>
    <row r="24" ht="15.75" customHeight="1">
      <c r="B24" s="70"/>
      <c r="C24" s="70"/>
      <c r="D24" s="33" t="s">
        <v>45</v>
      </c>
      <c r="E24" s="34">
        <v>800.0</v>
      </c>
    </row>
    <row r="25" ht="15.75" customHeight="1">
      <c r="B25" s="70"/>
      <c r="C25" s="70"/>
      <c r="D25" s="33" t="s">
        <v>47</v>
      </c>
      <c r="E25" s="37">
        <v>140.0</v>
      </c>
    </row>
    <row r="26" ht="15.75" customHeight="1">
      <c r="B26" s="70"/>
      <c r="C26" s="70"/>
      <c r="D26" s="33" t="s">
        <v>48</v>
      </c>
      <c r="E26" s="37">
        <v>50.0</v>
      </c>
    </row>
    <row r="27" ht="15.75" customHeight="1">
      <c r="B27" s="70"/>
      <c r="C27" s="70"/>
      <c r="D27" s="78"/>
      <c r="E27" s="79"/>
    </row>
    <row r="28" ht="15.75" customHeight="1">
      <c r="B28" s="73"/>
      <c r="C28" s="73"/>
      <c r="D28" s="74"/>
      <c r="E28" s="75"/>
    </row>
    <row r="29" ht="15.75" customHeight="1">
      <c r="B29" s="46"/>
      <c r="D29" s="63" t="s">
        <v>64</v>
      </c>
      <c r="E29" s="64">
        <f>SUM(E23:E28)</f>
        <v>1096.17</v>
      </c>
      <c r="F29" s="76"/>
    </row>
    <row r="30" ht="15.75" customHeight="1">
      <c r="B30" s="46"/>
      <c r="E30" s="47"/>
    </row>
    <row r="31" ht="13.5" customHeight="1">
      <c r="B31" s="46"/>
      <c r="C31" s="67" t="s">
        <v>65</v>
      </c>
      <c r="D31" s="80" t="s">
        <v>66</v>
      </c>
      <c r="E31" s="64">
        <f>E11</f>
        <v>1145</v>
      </c>
    </row>
    <row r="32" ht="15.75" customHeight="1">
      <c r="B32" s="46"/>
      <c r="C32" s="70"/>
      <c r="D32" s="80" t="s">
        <v>61</v>
      </c>
      <c r="E32" s="64">
        <f>E20</f>
        <v>1992.47</v>
      </c>
    </row>
    <row r="33" ht="15.75" customHeight="1">
      <c r="B33" s="46"/>
      <c r="C33" s="73"/>
      <c r="D33" s="80" t="s">
        <v>63</v>
      </c>
      <c r="E33" s="64">
        <f>E29</f>
        <v>1096.17</v>
      </c>
    </row>
    <row r="34" ht="15.75" customHeight="1">
      <c r="B34" s="46"/>
      <c r="E34" s="47"/>
    </row>
    <row r="35" ht="15.75" customHeight="1">
      <c r="B35" s="46"/>
      <c r="E35" s="47"/>
    </row>
    <row r="36" ht="15.75" customHeight="1">
      <c r="B36" s="81" t="s">
        <v>67</v>
      </c>
      <c r="C36" s="56"/>
      <c r="D36" s="56"/>
      <c r="E36" s="57"/>
    </row>
    <row r="37" ht="15.75" customHeight="1">
      <c r="B37" s="46"/>
      <c r="E37" s="47"/>
    </row>
    <row r="38" ht="15.75" customHeight="1">
      <c r="B38" s="82" t="s">
        <v>53</v>
      </c>
      <c r="C38" s="82" t="s">
        <v>54</v>
      </c>
      <c r="D38" s="82" t="s">
        <v>55</v>
      </c>
      <c r="E38" s="83" t="s">
        <v>56</v>
      </c>
      <c r="F38" s="66"/>
    </row>
    <row r="39" ht="15.75" customHeight="1">
      <c r="B39" s="82">
        <v>2.0</v>
      </c>
      <c r="C39" s="60" t="s">
        <v>57</v>
      </c>
      <c r="D39" s="61" t="s">
        <v>68</v>
      </c>
      <c r="E39" s="62">
        <v>1470.0</v>
      </c>
    </row>
    <row r="40" ht="15.75" customHeight="1">
      <c r="B40" s="46"/>
      <c r="D40" s="63" t="s">
        <v>69</v>
      </c>
      <c r="E40" s="64">
        <f>SUM(E39)</f>
        <v>1470</v>
      </c>
      <c r="F40" s="65"/>
    </row>
    <row r="41" ht="15.75" customHeight="1">
      <c r="B41" s="46"/>
      <c r="E41" s="47"/>
    </row>
    <row r="42" ht="15.75" customHeight="1">
      <c r="B42" s="82" t="s">
        <v>53</v>
      </c>
      <c r="C42" s="82" t="s">
        <v>54</v>
      </c>
      <c r="D42" s="82" t="s">
        <v>55</v>
      </c>
      <c r="E42" s="83" t="s">
        <v>56</v>
      </c>
      <c r="F42" s="66" t="s">
        <v>60</v>
      </c>
    </row>
    <row r="43" ht="15.75" customHeight="1">
      <c r="B43" s="84">
        <v>2.0</v>
      </c>
      <c r="C43" s="68" t="s">
        <v>61</v>
      </c>
      <c r="D43" s="78"/>
      <c r="E43" s="79"/>
    </row>
    <row r="44" ht="15.75" customHeight="1">
      <c r="B44" s="70"/>
      <c r="C44" s="70"/>
      <c r="D44" s="78"/>
      <c r="E44" s="79"/>
    </row>
    <row r="45" ht="15.75" customHeight="1">
      <c r="B45" s="70"/>
      <c r="C45" s="70"/>
      <c r="D45" s="78"/>
      <c r="E45" s="79"/>
    </row>
    <row r="46" ht="15.75" customHeight="1">
      <c r="B46" s="70"/>
      <c r="C46" s="70"/>
      <c r="D46" s="78"/>
      <c r="E46" s="79"/>
    </row>
    <row r="47" ht="15.75" customHeight="1">
      <c r="B47" s="70"/>
      <c r="C47" s="70"/>
      <c r="D47" s="85"/>
      <c r="E47" s="79"/>
    </row>
    <row r="48" ht="15.75" customHeight="1">
      <c r="B48" s="73"/>
      <c r="C48" s="73"/>
      <c r="D48" s="61"/>
      <c r="E48" s="75"/>
    </row>
    <row r="49" ht="15.75" customHeight="1">
      <c r="B49" s="46"/>
      <c r="D49" s="63" t="s">
        <v>70</v>
      </c>
      <c r="E49" s="64">
        <f>SUM(E43:E48)</f>
        <v>0</v>
      </c>
      <c r="F49" s="76"/>
    </row>
    <row r="50" ht="15.75" customHeight="1">
      <c r="B50" s="46"/>
      <c r="E50" s="47"/>
    </row>
    <row r="51" ht="15.75" customHeight="1">
      <c r="B51" s="82" t="s">
        <v>53</v>
      </c>
      <c r="C51" s="82" t="s">
        <v>54</v>
      </c>
      <c r="D51" s="82" t="s">
        <v>55</v>
      </c>
      <c r="E51" s="83" t="s">
        <v>56</v>
      </c>
      <c r="F51" s="66" t="s">
        <v>60</v>
      </c>
    </row>
    <row r="52" ht="15.75" customHeight="1">
      <c r="B52" s="84">
        <v>2.0</v>
      </c>
      <c r="C52" s="68" t="s">
        <v>63</v>
      </c>
      <c r="D52" s="77" t="s">
        <v>2</v>
      </c>
      <c r="E52" s="34">
        <v>106.17</v>
      </c>
    </row>
    <row r="53" ht="15.75" customHeight="1">
      <c r="B53" s="70"/>
      <c r="C53" s="70"/>
      <c r="D53" s="33" t="s">
        <v>45</v>
      </c>
      <c r="E53" s="34">
        <v>800.0</v>
      </c>
    </row>
    <row r="54" ht="15.75" customHeight="1">
      <c r="B54" s="70"/>
      <c r="C54" s="70"/>
      <c r="D54" s="33" t="s">
        <v>47</v>
      </c>
      <c r="E54" s="37">
        <v>140.0</v>
      </c>
    </row>
    <row r="55" ht="15.75" customHeight="1">
      <c r="B55" s="70"/>
      <c r="C55" s="70"/>
      <c r="D55" s="33" t="s">
        <v>48</v>
      </c>
      <c r="E55" s="37">
        <v>50.0</v>
      </c>
    </row>
    <row r="56" ht="15.75" customHeight="1">
      <c r="B56" s="70"/>
      <c r="C56" s="70"/>
      <c r="D56" s="86"/>
      <c r="E56" s="79"/>
    </row>
    <row r="57" ht="15.75" customHeight="1">
      <c r="B57" s="73"/>
      <c r="C57" s="73"/>
      <c r="D57" s="61"/>
      <c r="E57" s="75"/>
    </row>
    <row r="58" ht="15.75" customHeight="1">
      <c r="B58" s="46"/>
      <c r="D58" s="63" t="s">
        <v>71</v>
      </c>
      <c r="E58" s="64">
        <f>SUM(E52:E57)</f>
        <v>1096.17</v>
      </c>
      <c r="F58" s="76"/>
    </row>
    <row r="59" ht="15.75" customHeight="1">
      <c r="B59" s="46"/>
      <c r="E59" s="47"/>
    </row>
    <row r="60" ht="14.25" customHeight="1">
      <c r="B60" s="46"/>
      <c r="C60" s="84" t="s">
        <v>72</v>
      </c>
      <c r="D60" s="87" t="s">
        <v>66</v>
      </c>
      <c r="E60" s="64">
        <f>E40</f>
        <v>1470</v>
      </c>
    </row>
    <row r="61" ht="15.75" customHeight="1">
      <c r="B61" s="46"/>
      <c r="C61" s="70"/>
      <c r="D61" s="87" t="s">
        <v>61</v>
      </c>
      <c r="E61" s="64">
        <f>E49</f>
        <v>0</v>
      </c>
    </row>
    <row r="62" ht="15.75" customHeight="1">
      <c r="B62" s="46"/>
      <c r="C62" s="73"/>
      <c r="D62" s="87" t="s">
        <v>63</v>
      </c>
      <c r="E62" s="64">
        <f>E58</f>
        <v>1096.17</v>
      </c>
    </row>
    <row r="63" ht="15.75" customHeight="1">
      <c r="B63" s="46"/>
      <c r="E63" s="47"/>
    </row>
    <row r="64" ht="15.75" customHeight="1">
      <c r="B64" s="88" t="s">
        <v>73</v>
      </c>
      <c r="C64" s="56"/>
      <c r="D64" s="56"/>
      <c r="E64" s="57"/>
    </row>
    <row r="65" ht="15.75" customHeight="1">
      <c r="B65" s="46"/>
      <c r="E65" s="47"/>
    </row>
    <row r="66" ht="15.75" customHeight="1">
      <c r="B66" s="89" t="s">
        <v>53</v>
      </c>
      <c r="C66" s="89" t="s">
        <v>54</v>
      </c>
      <c r="D66" s="89" t="s">
        <v>55</v>
      </c>
      <c r="E66" s="90" t="s">
        <v>56</v>
      </c>
    </row>
    <row r="67" ht="15.75" customHeight="1">
      <c r="B67" s="89">
        <v>3.0</v>
      </c>
      <c r="C67" s="60" t="s">
        <v>57</v>
      </c>
      <c r="D67" s="61" t="s">
        <v>68</v>
      </c>
      <c r="E67" s="62">
        <v>1470.0</v>
      </c>
    </row>
    <row r="68" ht="15.75" customHeight="1">
      <c r="B68" s="46"/>
      <c r="D68" s="63" t="s">
        <v>74</v>
      </c>
      <c r="E68" s="64">
        <f>SUM(E67)</f>
        <v>1470</v>
      </c>
      <c r="F68" s="65"/>
    </row>
    <row r="69" ht="15.75" customHeight="1">
      <c r="B69" s="46"/>
      <c r="E69" s="47"/>
    </row>
    <row r="70" ht="15.75" customHeight="1">
      <c r="B70" s="89" t="s">
        <v>53</v>
      </c>
      <c r="C70" s="89" t="s">
        <v>54</v>
      </c>
      <c r="D70" s="89" t="s">
        <v>55</v>
      </c>
      <c r="E70" s="90" t="s">
        <v>56</v>
      </c>
      <c r="F70" s="66" t="s">
        <v>60</v>
      </c>
    </row>
    <row r="71" ht="15.75" customHeight="1">
      <c r="B71" s="91">
        <v>3.0</v>
      </c>
      <c r="C71" s="68" t="s">
        <v>61</v>
      </c>
      <c r="D71" s="78"/>
      <c r="E71" s="79"/>
    </row>
    <row r="72" ht="15.75" customHeight="1">
      <c r="B72" s="70"/>
      <c r="C72" s="70"/>
      <c r="D72" s="78"/>
      <c r="E72" s="79"/>
    </row>
    <row r="73" ht="15.75" customHeight="1">
      <c r="B73" s="70"/>
      <c r="C73" s="70"/>
      <c r="D73" s="78"/>
      <c r="E73" s="79"/>
    </row>
    <row r="74" ht="15.75" customHeight="1">
      <c r="B74" s="70"/>
      <c r="C74" s="70"/>
      <c r="D74" s="78"/>
      <c r="E74" s="79"/>
      <c r="F74" s="52">
        <f>E74/E60</f>
        <v>0</v>
      </c>
    </row>
    <row r="75" ht="15.75" customHeight="1">
      <c r="B75" s="70"/>
      <c r="C75" s="70"/>
      <c r="D75" s="86"/>
      <c r="E75" s="79"/>
    </row>
    <row r="76" ht="15.75" customHeight="1">
      <c r="B76" s="73"/>
      <c r="C76" s="73"/>
      <c r="D76" s="61"/>
      <c r="E76" s="75"/>
    </row>
    <row r="77" ht="15.75" customHeight="1">
      <c r="B77" s="46"/>
      <c r="D77" s="63" t="s">
        <v>75</v>
      </c>
      <c r="E77" s="64">
        <f>SUM(E71:E76)</f>
        <v>0</v>
      </c>
      <c r="F77" s="76"/>
    </row>
    <row r="78" ht="15.75" customHeight="1">
      <c r="B78" s="46"/>
      <c r="E78" s="47"/>
    </row>
    <row r="79" ht="15.75" customHeight="1">
      <c r="B79" s="89" t="s">
        <v>53</v>
      </c>
      <c r="C79" s="89" t="s">
        <v>54</v>
      </c>
      <c r="D79" s="89" t="s">
        <v>55</v>
      </c>
      <c r="E79" s="90" t="s">
        <v>56</v>
      </c>
      <c r="F79" s="66" t="s">
        <v>60</v>
      </c>
    </row>
    <row r="80" ht="15.75" customHeight="1">
      <c r="B80" s="91">
        <v>3.0</v>
      </c>
      <c r="C80" s="68" t="s">
        <v>63</v>
      </c>
      <c r="D80" s="77" t="s">
        <v>2</v>
      </c>
      <c r="E80" s="34">
        <v>106.17</v>
      </c>
    </row>
    <row r="81" ht="15.75" customHeight="1">
      <c r="B81" s="70"/>
      <c r="C81" s="70"/>
      <c r="D81" s="33" t="s">
        <v>45</v>
      </c>
      <c r="E81" s="34">
        <v>800.0</v>
      </c>
    </row>
    <row r="82" ht="15.75" customHeight="1">
      <c r="B82" s="70"/>
      <c r="C82" s="70"/>
      <c r="D82" s="33" t="s">
        <v>47</v>
      </c>
      <c r="E82" s="37">
        <v>140.0</v>
      </c>
    </row>
    <row r="83" ht="15.75" customHeight="1">
      <c r="B83" s="70"/>
      <c r="C83" s="70"/>
      <c r="D83" s="33" t="s">
        <v>48</v>
      </c>
      <c r="E83" s="37">
        <v>50.0</v>
      </c>
    </row>
    <row r="84" ht="15.75" customHeight="1">
      <c r="B84" s="70"/>
      <c r="C84" s="70"/>
      <c r="D84" s="86"/>
      <c r="E84" s="79"/>
    </row>
    <row r="85" ht="15.75" customHeight="1">
      <c r="B85" s="73"/>
      <c r="C85" s="73"/>
      <c r="D85" s="61"/>
      <c r="E85" s="75"/>
    </row>
    <row r="86" ht="15.75" customHeight="1">
      <c r="B86" s="46"/>
      <c r="D86" s="63" t="s">
        <v>76</v>
      </c>
      <c r="E86" s="64">
        <f>SUM(E80:E85)</f>
        <v>1096.17</v>
      </c>
      <c r="F86" s="76"/>
    </row>
    <row r="87" ht="15.75" customHeight="1">
      <c r="B87" s="46"/>
      <c r="E87" s="47"/>
    </row>
    <row r="88" ht="15.0" customHeight="1">
      <c r="B88" s="46"/>
      <c r="C88" s="91" t="s">
        <v>77</v>
      </c>
      <c r="D88" s="92" t="s">
        <v>66</v>
      </c>
      <c r="E88" s="64">
        <f>E68</f>
        <v>1470</v>
      </c>
    </row>
    <row r="89" ht="15.75" customHeight="1">
      <c r="B89" s="46"/>
      <c r="C89" s="70"/>
      <c r="D89" s="92" t="s">
        <v>61</v>
      </c>
      <c r="E89" s="64">
        <f>E77</f>
        <v>0</v>
      </c>
    </row>
    <row r="90" ht="15.75" customHeight="1">
      <c r="B90" s="46"/>
      <c r="C90" s="73"/>
      <c r="D90" s="92" t="s">
        <v>63</v>
      </c>
      <c r="E90" s="64">
        <f>E86</f>
        <v>1096.17</v>
      </c>
    </row>
    <row r="91" ht="15.75" customHeight="1">
      <c r="B91" s="46"/>
      <c r="E91" s="47"/>
    </row>
    <row r="92" ht="15.75" customHeight="1">
      <c r="B92" s="93" t="s">
        <v>78</v>
      </c>
      <c r="C92" s="56"/>
      <c r="D92" s="56"/>
      <c r="E92" s="57"/>
    </row>
    <row r="93" ht="15.75" customHeight="1">
      <c r="B93" s="46"/>
      <c r="C93" s="94"/>
      <c r="D93" s="94"/>
      <c r="E93" s="47"/>
    </row>
    <row r="94" ht="15.75" customHeight="1">
      <c r="B94" s="95" t="s">
        <v>53</v>
      </c>
      <c r="C94" s="95" t="s">
        <v>54</v>
      </c>
      <c r="D94" s="95" t="s">
        <v>55</v>
      </c>
      <c r="E94" s="96" t="s">
        <v>56</v>
      </c>
    </row>
    <row r="95" ht="15.75" customHeight="1">
      <c r="B95" s="95">
        <v>4.0</v>
      </c>
      <c r="C95" s="60" t="s">
        <v>57</v>
      </c>
      <c r="D95" s="97" t="s">
        <v>68</v>
      </c>
      <c r="E95" s="62">
        <v>1470.0</v>
      </c>
    </row>
    <row r="96" ht="15.75" customHeight="1">
      <c r="B96" s="46"/>
      <c r="D96" s="63" t="s">
        <v>79</v>
      </c>
      <c r="E96" s="64">
        <f>SUM(E95)</f>
        <v>1470</v>
      </c>
      <c r="F96" s="65"/>
    </row>
    <row r="97" ht="15.75" customHeight="1">
      <c r="B97" s="46"/>
      <c r="E97" s="47"/>
    </row>
    <row r="98" ht="15.75" customHeight="1">
      <c r="B98" s="95" t="s">
        <v>53</v>
      </c>
      <c r="C98" s="95" t="s">
        <v>54</v>
      </c>
      <c r="D98" s="95" t="s">
        <v>55</v>
      </c>
      <c r="E98" s="96" t="s">
        <v>56</v>
      </c>
      <c r="F98" s="66" t="s">
        <v>60</v>
      </c>
    </row>
    <row r="99" ht="15.75" customHeight="1">
      <c r="B99" s="98">
        <v>4.0</v>
      </c>
      <c r="C99" s="68" t="s">
        <v>61</v>
      </c>
      <c r="D99" s="78"/>
      <c r="E99" s="79"/>
    </row>
    <row r="100" ht="15.75" customHeight="1">
      <c r="B100" s="70"/>
      <c r="C100" s="70"/>
      <c r="D100" s="78"/>
      <c r="E100" s="79"/>
    </row>
    <row r="101" ht="15.75" customHeight="1">
      <c r="B101" s="70"/>
      <c r="C101" s="70"/>
      <c r="D101" s="78"/>
      <c r="E101" s="79"/>
    </row>
    <row r="102" ht="15.75" customHeight="1">
      <c r="B102" s="70"/>
      <c r="C102" s="70"/>
      <c r="D102" s="78"/>
      <c r="E102" s="79"/>
      <c r="F102" s="52">
        <f>E102/E88</f>
        <v>0</v>
      </c>
    </row>
    <row r="103" ht="15.75" customHeight="1">
      <c r="B103" s="70"/>
      <c r="C103" s="70"/>
      <c r="D103" s="86"/>
      <c r="E103" s="79"/>
    </row>
    <row r="104" ht="15.75" customHeight="1">
      <c r="B104" s="73"/>
      <c r="C104" s="73"/>
      <c r="D104" s="61"/>
      <c r="E104" s="75"/>
    </row>
    <row r="105" ht="15.75" customHeight="1">
      <c r="B105" s="46"/>
      <c r="D105" s="63" t="s">
        <v>80</v>
      </c>
      <c r="E105" s="64">
        <f>SUM(E99:E104)</f>
        <v>0</v>
      </c>
      <c r="F105" s="76"/>
    </row>
    <row r="106" ht="15.75" customHeight="1">
      <c r="B106" s="46"/>
      <c r="E106" s="47"/>
    </row>
    <row r="107" ht="15.75" customHeight="1">
      <c r="B107" s="95" t="s">
        <v>53</v>
      </c>
      <c r="C107" s="95" t="s">
        <v>54</v>
      </c>
      <c r="D107" s="95" t="s">
        <v>55</v>
      </c>
      <c r="E107" s="96" t="s">
        <v>56</v>
      </c>
      <c r="F107" s="66" t="s">
        <v>60</v>
      </c>
    </row>
    <row r="108" ht="15.75" customHeight="1">
      <c r="B108" s="98">
        <v>4.0</v>
      </c>
      <c r="C108" s="68" t="s">
        <v>63</v>
      </c>
      <c r="D108" s="77" t="s">
        <v>2</v>
      </c>
      <c r="E108" s="34">
        <v>106.17</v>
      </c>
    </row>
    <row r="109" ht="15.75" customHeight="1">
      <c r="B109" s="70"/>
      <c r="C109" s="70"/>
      <c r="D109" s="33" t="s">
        <v>45</v>
      </c>
      <c r="E109" s="34">
        <v>800.0</v>
      </c>
    </row>
    <row r="110" ht="15.75" customHeight="1">
      <c r="B110" s="70"/>
      <c r="C110" s="70"/>
      <c r="D110" s="33" t="s">
        <v>47</v>
      </c>
      <c r="E110" s="37">
        <v>140.0</v>
      </c>
    </row>
    <row r="111" ht="15.75" customHeight="1">
      <c r="B111" s="70"/>
      <c r="C111" s="70"/>
      <c r="D111" s="33" t="s">
        <v>48</v>
      </c>
      <c r="E111" s="37">
        <v>50.0</v>
      </c>
    </row>
    <row r="112" ht="15.75" customHeight="1">
      <c r="B112" s="70"/>
      <c r="C112" s="70"/>
      <c r="D112" s="86"/>
      <c r="E112" s="79"/>
    </row>
    <row r="113" ht="15.75" customHeight="1">
      <c r="B113" s="73"/>
      <c r="C113" s="73"/>
      <c r="D113" s="61"/>
      <c r="E113" s="75"/>
    </row>
    <row r="114" ht="15.75" customHeight="1">
      <c r="B114" s="46"/>
      <c r="D114" s="63" t="s">
        <v>81</v>
      </c>
      <c r="E114" s="64">
        <f>SUM(E108:E113)</f>
        <v>1096.17</v>
      </c>
      <c r="F114" s="76"/>
    </row>
    <row r="115" ht="15.75" customHeight="1">
      <c r="B115" s="46"/>
      <c r="E115" s="47"/>
    </row>
    <row r="116" ht="13.5" customHeight="1">
      <c r="B116" s="46"/>
      <c r="C116" s="98" t="s">
        <v>82</v>
      </c>
      <c r="D116" s="99" t="s">
        <v>66</v>
      </c>
      <c r="E116" s="64">
        <f>E96</f>
        <v>1470</v>
      </c>
    </row>
    <row r="117" ht="15.75" customHeight="1">
      <c r="B117" s="46"/>
      <c r="C117" s="70"/>
      <c r="D117" s="99" t="s">
        <v>61</v>
      </c>
      <c r="E117" s="64">
        <f>E105</f>
        <v>0</v>
      </c>
    </row>
    <row r="118" ht="15.75" customHeight="1">
      <c r="B118" s="46"/>
      <c r="C118" s="73"/>
      <c r="D118" s="99" t="s">
        <v>63</v>
      </c>
      <c r="E118" s="64">
        <f>E114</f>
        <v>1096.17</v>
      </c>
    </row>
    <row r="119" ht="15.75" customHeight="1">
      <c r="B119" s="46"/>
      <c r="E119" s="47"/>
    </row>
    <row r="120" ht="15.75" customHeight="1">
      <c r="B120" s="100" t="s">
        <v>83</v>
      </c>
      <c r="C120" s="56"/>
      <c r="D120" s="56"/>
      <c r="E120" s="57"/>
    </row>
    <row r="121" ht="15.75" customHeight="1">
      <c r="B121" s="46"/>
      <c r="C121" s="94"/>
      <c r="D121" s="94"/>
      <c r="E121" s="47"/>
    </row>
    <row r="122" ht="15.75" customHeight="1">
      <c r="B122" s="101" t="s">
        <v>53</v>
      </c>
      <c r="C122" s="101" t="s">
        <v>54</v>
      </c>
      <c r="D122" s="101" t="s">
        <v>55</v>
      </c>
      <c r="E122" s="102" t="s">
        <v>56</v>
      </c>
    </row>
    <row r="123" ht="15.75" customHeight="1">
      <c r="B123" s="101">
        <v>5.0</v>
      </c>
      <c r="C123" s="60" t="s">
        <v>57</v>
      </c>
      <c r="D123" s="61" t="s">
        <v>66</v>
      </c>
      <c r="E123" s="62">
        <v>1470.0</v>
      </c>
    </row>
    <row r="124" ht="15.75" customHeight="1">
      <c r="B124" s="46"/>
      <c r="D124" s="63" t="s">
        <v>84</v>
      </c>
      <c r="E124" s="64">
        <f>SUM(E123)</f>
        <v>1470</v>
      </c>
      <c r="F124" s="65"/>
    </row>
    <row r="125" ht="15.75" customHeight="1">
      <c r="B125" s="46"/>
      <c r="E125" s="47"/>
    </row>
    <row r="126" ht="15.75" customHeight="1">
      <c r="B126" s="101" t="s">
        <v>53</v>
      </c>
      <c r="C126" s="101" t="s">
        <v>54</v>
      </c>
      <c r="D126" s="101" t="s">
        <v>55</v>
      </c>
      <c r="E126" s="102" t="s">
        <v>56</v>
      </c>
      <c r="F126" s="66" t="s">
        <v>60</v>
      </c>
    </row>
    <row r="127" ht="15.75" customHeight="1">
      <c r="B127" s="103">
        <v>5.0</v>
      </c>
      <c r="C127" s="68" t="s">
        <v>61</v>
      </c>
      <c r="D127" s="78"/>
      <c r="E127" s="79"/>
    </row>
    <row r="128" ht="15.75" customHeight="1">
      <c r="B128" s="70"/>
      <c r="C128" s="70"/>
      <c r="D128" s="78"/>
      <c r="E128" s="79"/>
    </row>
    <row r="129" ht="15.75" customHeight="1">
      <c r="B129" s="70"/>
      <c r="C129" s="70"/>
      <c r="D129" s="78"/>
      <c r="E129" s="79"/>
    </row>
    <row r="130" ht="15.75" customHeight="1">
      <c r="B130" s="70"/>
      <c r="C130" s="70"/>
      <c r="D130" s="78"/>
      <c r="E130" s="79"/>
      <c r="F130" s="52">
        <f>E130/E116</f>
        <v>0</v>
      </c>
    </row>
    <row r="131" ht="15.75" customHeight="1">
      <c r="B131" s="70"/>
      <c r="C131" s="70"/>
      <c r="D131" s="86"/>
      <c r="E131" s="79"/>
    </row>
    <row r="132" ht="15.75" customHeight="1">
      <c r="B132" s="73"/>
      <c r="C132" s="73"/>
      <c r="D132" s="61"/>
      <c r="E132" s="75"/>
    </row>
    <row r="133" ht="15.75" customHeight="1">
      <c r="B133" s="46"/>
      <c r="D133" s="63" t="s">
        <v>85</v>
      </c>
      <c r="E133" s="64">
        <f>SUM(E127:E132)</f>
        <v>0</v>
      </c>
      <c r="F133" s="76"/>
    </row>
    <row r="134" ht="15.75" customHeight="1">
      <c r="B134" s="46"/>
      <c r="E134" s="47"/>
    </row>
    <row r="135" ht="15.75" customHeight="1">
      <c r="B135" s="101" t="s">
        <v>53</v>
      </c>
      <c r="C135" s="101" t="s">
        <v>54</v>
      </c>
      <c r="D135" s="101" t="s">
        <v>55</v>
      </c>
      <c r="E135" s="102" t="s">
        <v>56</v>
      </c>
      <c r="F135" s="66" t="s">
        <v>60</v>
      </c>
    </row>
    <row r="136" ht="15.75" customHeight="1">
      <c r="B136" s="103">
        <v>5.0</v>
      </c>
      <c r="C136" s="68" t="s">
        <v>63</v>
      </c>
      <c r="D136" s="77" t="s">
        <v>2</v>
      </c>
      <c r="E136" s="34">
        <v>106.17</v>
      </c>
    </row>
    <row r="137" ht="15.75" customHeight="1">
      <c r="B137" s="70"/>
      <c r="C137" s="70"/>
      <c r="D137" s="33" t="s">
        <v>45</v>
      </c>
      <c r="E137" s="34">
        <v>800.0</v>
      </c>
    </row>
    <row r="138" ht="15.75" customHeight="1">
      <c r="B138" s="70"/>
      <c r="C138" s="70"/>
      <c r="D138" s="33" t="s">
        <v>47</v>
      </c>
      <c r="E138" s="37">
        <v>140.0</v>
      </c>
    </row>
    <row r="139" ht="15.75" customHeight="1">
      <c r="B139" s="70"/>
      <c r="C139" s="70"/>
      <c r="D139" s="33" t="s">
        <v>48</v>
      </c>
      <c r="E139" s="37">
        <v>50.0</v>
      </c>
    </row>
    <row r="140" ht="15.75" customHeight="1">
      <c r="B140" s="70"/>
      <c r="C140" s="70"/>
      <c r="D140" s="86"/>
      <c r="E140" s="79"/>
    </row>
    <row r="141" ht="15.75" customHeight="1">
      <c r="B141" s="73"/>
      <c r="C141" s="73"/>
      <c r="D141" s="61"/>
      <c r="E141" s="75"/>
    </row>
    <row r="142" ht="15.75" customHeight="1">
      <c r="B142" s="46"/>
      <c r="D142" s="63" t="s">
        <v>86</v>
      </c>
      <c r="E142" s="64">
        <f>SUM(E136:E141)</f>
        <v>1096.17</v>
      </c>
      <c r="F142" s="76"/>
    </row>
    <row r="143" ht="15.75" customHeight="1">
      <c r="B143" s="46"/>
      <c r="E143" s="47"/>
    </row>
    <row r="144" ht="13.5" customHeight="1">
      <c r="B144" s="46"/>
      <c r="C144" s="103" t="s">
        <v>87</v>
      </c>
      <c r="D144" s="104" t="s">
        <v>66</v>
      </c>
      <c r="E144" s="64">
        <f>E124</f>
        <v>1470</v>
      </c>
    </row>
    <row r="145" ht="15.75" customHeight="1">
      <c r="B145" s="46"/>
      <c r="C145" s="70"/>
      <c r="D145" s="104" t="s">
        <v>61</v>
      </c>
      <c r="E145" s="64">
        <f>E133</f>
        <v>0</v>
      </c>
    </row>
    <row r="146" ht="15.75" customHeight="1">
      <c r="B146" s="46"/>
      <c r="C146" s="73"/>
      <c r="D146" s="104" t="s">
        <v>63</v>
      </c>
      <c r="E146" s="64">
        <f>E142</f>
        <v>1096.17</v>
      </c>
    </row>
    <row r="147" ht="15.75" customHeight="1">
      <c r="B147" s="46"/>
      <c r="E147" s="47"/>
    </row>
    <row r="148" ht="15.75" customHeight="1">
      <c r="B148" s="55" t="s">
        <v>88</v>
      </c>
      <c r="C148" s="56"/>
      <c r="D148" s="56"/>
      <c r="E148" s="57"/>
    </row>
    <row r="149" ht="15.75" customHeight="1">
      <c r="B149" s="46"/>
      <c r="E149" s="47"/>
    </row>
    <row r="150" ht="15.75" customHeight="1">
      <c r="B150" s="58" t="s">
        <v>53</v>
      </c>
      <c r="C150" s="58" t="s">
        <v>54</v>
      </c>
      <c r="D150" s="58" t="s">
        <v>55</v>
      </c>
      <c r="E150" s="59" t="s">
        <v>56</v>
      </c>
    </row>
    <row r="151" ht="15.75" customHeight="1">
      <c r="B151" s="58">
        <v>6.0</v>
      </c>
      <c r="C151" s="60" t="s">
        <v>57</v>
      </c>
      <c r="D151" s="61" t="s">
        <v>68</v>
      </c>
      <c r="E151" s="62">
        <v>1470.0</v>
      </c>
    </row>
    <row r="152" ht="15.75" customHeight="1">
      <c r="B152" s="46"/>
      <c r="D152" s="63" t="s">
        <v>89</v>
      </c>
      <c r="E152" s="64">
        <f>SUM(E151)</f>
        <v>1470</v>
      </c>
      <c r="F152" s="65"/>
    </row>
    <row r="153" ht="15.75" customHeight="1">
      <c r="B153" s="46"/>
      <c r="E153" s="47"/>
    </row>
    <row r="154" ht="32.25" customHeight="1">
      <c r="B154" s="58" t="s">
        <v>53</v>
      </c>
      <c r="C154" s="58" t="s">
        <v>54</v>
      </c>
      <c r="D154" s="58" t="s">
        <v>55</v>
      </c>
      <c r="E154" s="59" t="s">
        <v>56</v>
      </c>
      <c r="F154" s="66" t="s">
        <v>60</v>
      </c>
    </row>
    <row r="155" ht="15.75" customHeight="1">
      <c r="B155" s="67">
        <v>6.0</v>
      </c>
      <c r="C155" s="68" t="s">
        <v>61</v>
      </c>
      <c r="D155" s="78"/>
      <c r="E155" s="79"/>
    </row>
    <row r="156" ht="15.75" customHeight="1">
      <c r="B156" s="70"/>
      <c r="C156" s="70"/>
      <c r="D156" s="78"/>
      <c r="E156" s="79"/>
    </row>
    <row r="157" ht="15.75" customHeight="1">
      <c r="B157" s="70"/>
      <c r="C157" s="70"/>
      <c r="D157" s="78"/>
      <c r="E157" s="79"/>
    </row>
    <row r="158" ht="15.75" customHeight="1">
      <c r="B158" s="70"/>
      <c r="C158" s="70"/>
      <c r="D158" s="78"/>
      <c r="E158" s="79"/>
      <c r="F158" s="52">
        <f>E158/E144</f>
        <v>0</v>
      </c>
    </row>
    <row r="159" ht="15.75" customHeight="1">
      <c r="B159" s="70"/>
      <c r="C159" s="70"/>
      <c r="D159" s="86"/>
      <c r="E159" s="79"/>
    </row>
    <row r="160" ht="15.75" customHeight="1">
      <c r="B160" s="73"/>
      <c r="C160" s="73"/>
      <c r="D160" s="61"/>
      <c r="E160" s="75"/>
    </row>
    <row r="161" ht="15.75" customHeight="1">
      <c r="B161" s="46"/>
      <c r="D161" s="63" t="s">
        <v>90</v>
      </c>
      <c r="E161" s="64">
        <f>SUM(E155:E160)</f>
        <v>0</v>
      </c>
      <c r="F161" s="76"/>
    </row>
    <row r="162" ht="15.75" customHeight="1">
      <c r="B162" s="46"/>
      <c r="E162" s="47"/>
    </row>
    <row r="163" ht="31.5" customHeight="1">
      <c r="B163" s="58" t="s">
        <v>53</v>
      </c>
      <c r="C163" s="58" t="s">
        <v>54</v>
      </c>
      <c r="D163" s="58" t="s">
        <v>55</v>
      </c>
      <c r="E163" s="59" t="s">
        <v>56</v>
      </c>
      <c r="F163" s="66" t="s">
        <v>60</v>
      </c>
    </row>
    <row r="164" ht="15.75" customHeight="1">
      <c r="B164" s="67">
        <v>6.0</v>
      </c>
      <c r="C164" s="68" t="s">
        <v>63</v>
      </c>
      <c r="D164" s="77" t="s">
        <v>2</v>
      </c>
      <c r="E164" s="34">
        <v>106.17</v>
      </c>
    </row>
    <row r="165" ht="15.75" customHeight="1">
      <c r="B165" s="70"/>
      <c r="C165" s="70"/>
      <c r="D165" s="33" t="s">
        <v>45</v>
      </c>
      <c r="E165" s="34">
        <v>800.0</v>
      </c>
    </row>
    <row r="166" ht="15.75" customHeight="1">
      <c r="B166" s="70"/>
      <c r="C166" s="70"/>
      <c r="D166" s="33" t="s">
        <v>47</v>
      </c>
      <c r="E166" s="37">
        <v>140.0</v>
      </c>
    </row>
    <row r="167" ht="15.75" customHeight="1">
      <c r="B167" s="70"/>
      <c r="C167" s="70"/>
      <c r="D167" s="33" t="s">
        <v>48</v>
      </c>
      <c r="E167" s="37">
        <v>50.0</v>
      </c>
    </row>
    <row r="168" ht="15.75" customHeight="1">
      <c r="B168" s="70"/>
      <c r="C168" s="70"/>
      <c r="D168" s="86"/>
      <c r="E168" s="79"/>
    </row>
    <row r="169" ht="15.75" customHeight="1">
      <c r="B169" s="73"/>
      <c r="C169" s="73"/>
      <c r="D169" s="61"/>
      <c r="E169" s="75"/>
    </row>
    <row r="170" ht="15.75" customHeight="1">
      <c r="B170" s="46"/>
      <c r="D170" s="63" t="s">
        <v>91</v>
      </c>
      <c r="E170" s="64">
        <f>SUM(E164:E169)</f>
        <v>1096.17</v>
      </c>
      <c r="F170" s="76"/>
    </row>
    <row r="171" ht="15.75" customHeight="1">
      <c r="B171" s="46"/>
      <c r="E171" s="47"/>
    </row>
    <row r="172" ht="13.5" customHeight="1">
      <c r="B172" s="46"/>
      <c r="C172" s="67" t="s">
        <v>92</v>
      </c>
      <c r="D172" s="80" t="s">
        <v>66</v>
      </c>
      <c r="E172" s="64">
        <f>E152</f>
        <v>1470</v>
      </c>
    </row>
    <row r="173" ht="15.75" customHeight="1">
      <c r="B173" s="46"/>
      <c r="C173" s="70"/>
      <c r="D173" s="80" t="s">
        <v>61</v>
      </c>
      <c r="E173" s="64">
        <f>E161</f>
        <v>0</v>
      </c>
    </row>
    <row r="174" ht="15.75" customHeight="1">
      <c r="B174" s="46"/>
      <c r="C174" s="73"/>
      <c r="D174" s="80" t="s">
        <v>63</v>
      </c>
      <c r="E174" s="64">
        <f>E170</f>
        <v>1096.17</v>
      </c>
    </row>
    <row r="175" ht="15.75" customHeight="1">
      <c r="B175" s="46"/>
      <c r="E175" s="47"/>
    </row>
    <row r="176" ht="15.75" customHeight="1">
      <c r="B176" s="46"/>
      <c r="E176" s="47"/>
    </row>
    <row r="177" ht="15.75" customHeight="1">
      <c r="B177" s="81" t="s">
        <v>93</v>
      </c>
      <c r="C177" s="56"/>
      <c r="D177" s="56"/>
      <c r="E177" s="57"/>
    </row>
    <row r="178" ht="15.75" customHeight="1">
      <c r="B178" s="46"/>
      <c r="C178" s="94"/>
      <c r="D178" s="94"/>
      <c r="E178" s="47"/>
    </row>
    <row r="179" ht="15.75" customHeight="1">
      <c r="B179" s="82" t="s">
        <v>53</v>
      </c>
      <c r="C179" s="82" t="s">
        <v>54</v>
      </c>
      <c r="D179" s="82" t="s">
        <v>55</v>
      </c>
      <c r="E179" s="83" t="s">
        <v>56</v>
      </c>
      <c r="F179" s="66"/>
    </row>
    <row r="180" ht="15.75" customHeight="1">
      <c r="B180" s="82">
        <v>7.0</v>
      </c>
      <c r="C180" s="60" t="s">
        <v>57</v>
      </c>
      <c r="D180" s="61" t="s">
        <v>68</v>
      </c>
      <c r="E180" s="62">
        <v>1470.0</v>
      </c>
    </row>
    <row r="181" ht="15.75" customHeight="1">
      <c r="B181" s="46"/>
      <c r="D181" s="63" t="s">
        <v>94</v>
      </c>
      <c r="E181" s="64">
        <f>SUM(E180)</f>
        <v>1470</v>
      </c>
      <c r="F181" s="65"/>
    </row>
    <row r="182" ht="15.75" customHeight="1">
      <c r="B182" s="46"/>
      <c r="E182" s="47"/>
    </row>
    <row r="183" ht="15.75" customHeight="1">
      <c r="B183" s="82" t="s">
        <v>53</v>
      </c>
      <c r="C183" s="82" t="s">
        <v>54</v>
      </c>
      <c r="D183" s="82" t="s">
        <v>55</v>
      </c>
      <c r="E183" s="83" t="s">
        <v>56</v>
      </c>
      <c r="F183" s="66" t="s">
        <v>60</v>
      </c>
    </row>
    <row r="184" ht="15.75" customHeight="1">
      <c r="B184" s="84">
        <v>7.0</v>
      </c>
      <c r="C184" s="68" t="s">
        <v>61</v>
      </c>
      <c r="D184" s="78"/>
      <c r="E184" s="79"/>
    </row>
    <row r="185" ht="15.75" customHeight="1">
      <c r="B185" s="70"/>
      <c r="C185" s="70"/>
      <c r="D185" s="78"/>
      <c r="E185" s="79"/>
    </row>
    <row r="186" ht="15.75" customHeight="1">
      <c r="B186" s="70"/>
      <c r="C186" s="70"/>
      <c r="D186" s="78"/>
      <c r="E186" s="79"/>
    </row>
    <row r="187" ht="15.75" customHeight="1">
      <c r="B187" s="70"/>
      <c r="C187" s="70"/>
      <c r="D187" s="78"/>
      <c r="E187" s="79"/>
      <c r="F187" s="52">
        <f>E187/E172</f>
        <v>0</v>
      </c>
    </row>
    <row r="188" ht="15.75" customHeight="1">
      <c r="B188" s="70"/>
      <c r="C188" s="70"/>
      <c r="D188" s="86"/>
      <c r="E188" s="79"/>
    </row>
    <row r="189" ht="15.75" customHeight="1">
      <c r="B189" s="73"/>
      <c r="C189" s="73"/>
      <c r="D189" s="61"/>
      <c r="E189" s="75"/>
    </row>
    <row r="190" ht="15.75" customHeight="1">
      <c r="B190" s="46"/>
      <c r="D190" s="63" t="s">
        <v>95</v>
      </c>
      <c r="E190" s="64">
        <f>SUM(E184:E189)</f>
        <v>0</v>
      </c>
      <c r="F190" s="76"/>
    </row>
    <row r="191" ht="15.75" customHeight="1">
      <c r="B191" s="46"/>
      <c r="E191" s="47"/>
    </row>
    <row r="192" ht="15.75" customHeight="1">
      <c r="B192" s="82" t="s">
        <v>53</v>
      </c>
      <c r="C192" s="82" t="s">
        <v>54</v>
      </c>
      <c r="D192" s="82" t="s">
        <v>55</v>
      </c>
      <c r="E192" s="83" t="s">
        <v>56</v>
      </c>
      <c r="F192" s="66" t="s">
        <v>60</v>
      </c>
    </row>
    <row r="193" ht="15.75" customHeight="1">
      <c r="B193" s="84">
        <v>7.0</v>
      </c>
      <c r="C193" s="68" t="s">
        <v>63</v>
      </c>
      <c r="D193" s="77" t="s">
        <v>2</v>
      </c>
      <c r="E193" s="34">
        <v>106.17</v>
      </c>
    </row>
    <row r="194" ht="15.75" customHeight="1">
      <c r="B194" s="70"/>
      <c r="C194" s="70"/>
      <c r="D194" s="33" t="s">
        <v>45</v>
      </c>
      <c r="E194" s="34">
        <v>800.0</v>
      </c>
    </row>
    <row r="195" ht="15.75" customHeight="1">
      <c r="B195" s="70"/>
      <c r="C195" s="70"/>
      <c r="D195" s="33" t="s">
        <v>47</v>
      </c>
      <c r="E195" s="37">
        <v>140.0</v>
      </c>
    </row>
    <row r="196" ht="15.75" customHeight="1">
      <c r="B196" s="70"/>
      <c r="C196" s="70"/>
      <c r="D196" s="33" t="s">
        <v>48</v>
      </c>
      <c r="E196" s="37">
        <v>50.0</v>
      </c>
    </row>
    <row r="197" ht="15.75" customHeight="1">
      <c r="B197" s="70"/>
      <c r="C197" s="70"/>
      <c r="D197" s="86"/>
      <c r="E197" s="79"/>
    </row>
    <row r="198" ht="15.75" customHeight="1">
      <c r="B198" s="73"/>
      <c r="C198" s="73"/>
      <c r="D198" s="61"/>
      <c r="E198" s="75"/>
    </row>
    <row r="199" ht="15.75" customHeight="1">
      <c r="B199" s="46"/>
      <c r="D199" s="63" t="s">
        <v>96</v>
      </c>
      <c r="E199" s="64">
        <f>SUM(E193:E198)</f>
        <v>1096.17</v>
      </c>
      <c r="F199" s="76"/>
    </row>
    <row r="200" ht="15.75" customHeight="1">
      <c r="B200" s="46"/>
      <c r="E200" s="47"/>
    </row>
    <row r="201" ht="14.25" customHeight="1">
      <c r="B201" s="46"/>
      <c r="C201" s="84" t="s">
        <v>97</v>
      </c>
      <c r="D201" s="87" t="s">
        <v>66</v>
      </c>
      <c r="E201" s="64">
        <f>E181</f>
        <v>1470</v>
      </c>
    </row>
    <row r="202" ht="15.75" customHeight="1">
      <c r="B202" s="46"/>
      <c r="C202" s="70"/>
      <c r="D202" s="87" t="s">
        <v>61</v>
      </c>
      <c r="E202" s="64">
        <f>E190</f>
        <v>0</v>
      </c>
    </row>
    <row r="203" ht="15.75" customHeight="1">
      <c r="B203" s="46"/>
      <c r="C203" s="73"/>
      <c r="D203" s="87" t="s">
        <v>63</v>
      </c>
      <c r="E203" s="64">
        <f>E199</f>
        <v>1096.17</v>
      </c>
    </row>
    <row r="204" ht="15.75" customHeight="1">
      <c r="B204" s="46"/>
      <c r="E204" s="47"/>
    </row>
    <row r="205" ht="15.75" customHeight="1">
      <c r="B205" s="88" t="s">
        <v>98</v>
      </c>
      <c r="C205" s="56"/>
      <c r="D205" s="56"/>
      <c r="E205" s="57"/>
    </row>
    <row r="206" ht="15.75" customHeight="1">
      <c r="B206" s="46"/>
      <c r="C206" s="94"/>
      <c r="D206" s="94"/>
      <c r="E206" s="47"/>
    </row>
    <row r="207" ht="15.75" customHeight="1">
      <c r="B207" s="89" t="s">
        <v>53</v>
      </c>
      <c r="C207" s="89" t="s">
        <v>54</v>
      </c>
      <c r="D207" s="89" t="s">
        <v>55</v>
      </c>
      <c r="E207" s="90" t="s">
        <v>56</v>
      </c>
    </row>
    <row r="208" ht="15.75" customHeight="1">
      <c r="B208" s="89">
        <v>8.0</v>
      </c>
      <c r="C208" s="60" t="s">
        <v>57</v>
      </c>
      <c r="D208" s="61" t="s">
        <v>68</v>
      </c>
      <c r="E208" s="62">
        <v>1470.0</v>
      </c>
    </row>
    <row r="209" ht="15.75" customHeight="1">
      <c r="B209" s="46"/>
      <c r="D209" s="63" t="s">
        <v>99</v>
      </c>
      <c r="E209" s="64">
        <f>SUM(E208)</f>
        <v>1470</v>
      </c>
      <c r="F209" s="65"/>
    </row>
    <row r="210" ht="15.75" customHeight="1">
      <c r="B210" s="46"/>
      <c r="E210" s="47"/>
    </row>
    <row r="211" ht="15.75" customHeight="1">
      <c r="B211" s="89" t="s">
        <v>53</v>
      </c>
      <c r="C211" s="89" t="s">
        <v>54</v>
      </c>
      <c r="D211" s="89" t="s">
        <v>55</v>
      </c>
      <c r="E211" s="90" t="s">
        <v>56</v>
      </c>
      <c r="F211" s="66" t="s">
        <v>60</v>
      </c>
    </row>
    <row r="212" ht="15.75" customHeight="1">
      <c r="B212" s="91">
        <v>8.0</v>
      </c>
      <c r="C212" s="68" t="s">
        <v>61</v>
      </c>
      <c r="D212" s="78"/>
      <c r="E212" s="79"/>
    </row>
    <row r="213" ht="15.75" customHeight="1">
      <c r="B213" s="70"/>
      <c r="C213" s="70"/>
      <c r="D213" s="78"/>
      <c r="E213" s="79"/>
    </row>
    <row r="214" ht="15.75" customHeight="1">
      <c r="B214" s="70"/>
      <c r="C214" s="70"/>
      <c r="D214" s="78"/>
      <c r="E214" s="79"/>
    </row>
    <row r="215" ht="15.75" customHeight="1">
      <c r="B215" s="70"/>
      <c r="C215" s="70"/>
      <c r="D215" s="78"/>
      <c r="E215" s="79"/>
      <c r="F215" s="52">
        <f>E215/E201</f>
        <v>0</v>
      </c>
    </row>
    <row r="216" ht="15.75" customHeight="1">
      <c r="B216" s="70"/>
      <c r="C216" s="70"/>
      <c r="D216" s="86"/>
      <c r="E216" s="79"/>
    </row>
    <row r="217" ht="15.75" customHeight="1">
      <c r="B217" s="73"/>
      <c r="C217" s="73"/>
      <c r="D217" s="61"/>
      <c r="E217" s="75"/>
    </row>
    <row r="218" ht="15.75" customHeight="1">
      <c r="B218" s="46"/>
      <c r="D218" s="63" t="s">
        <v>100</v>
      </c>
      <c r="E218" s="64">
        <f>SUM(E212:E217)</f>
        <v>0</v>
      </c>
      <c r="F218" s="76"/>
    </row>
    <row r="219" ht="15.75" customHeight="1">
      <c r="B219" s="46"/>
      <c r="E219" s="47"/>
    </row>
    <row r="220" ht="15.75" customHeight="1">
      <c r="B220" s="89" t="s">
        <v>53</v>
      </c>
      <c r="C220" s="89" t="s">
        <v>54</v>
      </c>
      <c r="D220" s="89" t="s">
        <v>55</v>
      </c>
      <c r="E220" s="90" t="s">
        <v>56</v>
      </c>
      <c r="F220" s="66" t="s">
        <v>60</v>
      </c>
    </row>
    <row r="221" ht="15.75" customHeight="1">
      <c r="B221" s="91">
        <v>8.0</v>
      </c>
      <c r="C221" s="68" t="s">
        <v>63</v>
      </c>
      <c r="D221" s="77" t="s">
        <v>2</v>
      </c>
      <c r="E221" s="34">
        <v>106.17</v>
      </c>
    </row>
    <row r="222" ht="15.75" customHeight="1">
      <c r="B222" s="70"/>
      <c r="C222" s="70"/>
      <c r="D222" s="33" t="s">
        <v>45</v>
      </c>
      <c r="E222" s="34">
        <v>800.0</v>
      </c>
    </row>
    <row r="223" ht="15.75" customHeight="1">
      <c r="B223" s="70"/>
      <c r="C223" s="70"/>
      <c r="D223" s="33" t="s">
        <v>47</v>
      </c>
      <c r="E223" s="37">
        <v>140.0</v>
      </c>
    </row>
    <row r="224" ht="15.75" customHeight="1">
      <c r="B224" s="70"/>
      <c r="C224" s="70"/>
      <c r="D224" s="33" t="s">
        <v>48</v>
      </c>
      <c r="E224" s="37">
        <v>50.0</v>
      </c>
    </row>
    <row r="225" ht="15.75" customHeight="1">
      <c r="B225" s="70"/>
      <c r="C225" s="70"/>
      <c r="D225" s="86"/>
      <c r="E225" s="79"/>
    </row>
    <row r="226" ht="15.75" customHeight="1">
      <c r="B226" s="73"/>
      <c r="C226" s="73"/>
      <c r="D226" s="61"/>
      <c r="E226" s="75"/>
    </row>
    <row r="227" ht="15.75" customHeight="1">
      <c r="B227" s="46"/>
      <c r="D227" s="63" t="s">
        <v>101</v>
      </c>
      <c r="E227" s="64">
        <f>SUM(E221:E226)</f>
        <v>1096.17</v>
      </c>
      <c r="F227" s="76"/>
    </row>
    <row r="228" ht="15.75" customHeight="1">
      <c r="B228" s="46"/>
      <c r="E228" s="47"/>
    </row>
    <row r="229" ht="13.5" customHeight="1">
      <c r="B229" s="46"/>
      <c r="C229" s="91" t="s">
        <v>102</v>
      </c>
      <c r="D229" s="92" t="s">
        <v>66</v>
      </c>
      <c r="E229" s="64">
        <f>E209</f>
        <v>1470</v>
      </c>
    </row>
    <row r="230" ht="15.75" customHeight="1">
      <c r="B230" s="46"/>
      <c r="C230" s="70"/>
      <c r="D230" s="92" t="s">
        <v>61</v>
      </c>
      <c r="E230" s="64">
        <f>E218</f>
        <v>0</v>
      </c>
    </row>
    <row r="231" ht="15.75" customHeight="1">
      <c r="B231" s="46"/>
      <c r="C231" s="73"/>
      <c r="D231" s="92" t="s">
        <v>63</v>
      </c>
      <c r="E231" s="64">
        <f>E227</f>
        <v>1096.17</v>
      </c>
    </row>
    <row r="232" ht="15.75" customHeight="1">
      <c r="B232" s="46"/>
      <c r="E232" s="47"/>
    </row>
    <row r="233" ht="15.75" customHeight="1">
      <c r="B233" s="93" t="s">
        <v>103</v>
      </c>
      <c r="C233" s="56"/>
      <c r="D233" s="56"/>
      <c r="E233" s="57"/>
    </row>
    <row r="234" ht="15.75" customHeight="1">
      <c r="B234" s="46"/>
      <c r="C234" s="94"/>
      <c r="D234" s="94"/>
      <c r="E234" s="47"/>
    </row>
    <row r="235" ht="15.75" customHeight="1">
      <c r="B235" s="95" t="s">
        <v>53</v>
      </c>
      <c r="C235" s="95" t="s">
        <v>54</v>
      </c>
      <c r="D235" s="95" t="s">
        <v>55</v>
      </c>
      <c r="E235" s="96" t="s">
        <v>56</v>
      </c>
    </row>
    <row r="236" ht="15.75" customHeight="1">
      <c r="B236" s="95">
        <v>9.0</v>
      </c>
      <c r="C236" s="60" t="s">
        <v>57</v>
      </c>
      <c r="D236" s="61" t="s">
        <v>68</v>
      </c>
      <c r="E236" s="62">
        <v>1470.0</v>
      </c>
    </row>
    <row r="237" ht="15.75" customHeight="1">
      <c r="B237" s="46"/>
      <c r="D237" s="63" t="s">
        <v>104</v>
      </c>
      <c r="E237" s="64">
        <f>SUM(E236)</f>
        <v>1470</v>
      </c>
      <c r="F237" s="65"/>
    </row>
    <row r="238" ht="15.75" customHeight="1">
      <c r="B238" s="46"/>
      <c r="E238" s="47"/>
    </row>
    <row r="239" ht="15.75" customHeight="1">
      <c r="B239" s="95" t="s">
        <v>53</v>
      </c>
      <c r="C239" s="95" t="s">
        <v>54</v>
      </c>
      <c r="D239" s="95" t="s">
        <v>55</v>
      </c>
      <c r="E239" s="96" t="s">
        <v>56</v>
      </c>
      <c r="F239" s="66" t="s">
        <v>60</v>
      </c>
    </row>
    <row r="240" ht="15.75" customHeight="1">
      <c r="B240" s="98">
        <v>9.0</v>
      </c>
      <c r="C240" s="68" t="s">
        <v>61</v>
      </c>
      <c r="D240" s="78"/>
      <c r="E240" s="79"/>
    </row>
    <row r="241" ht="15.75" customHeight="1">
      <c r="B241" s="70"/>
      <c r="C241" s="70"/>
      <c r="D241" s="78"/>
      <c r="E241" s="79"/>
    </row>
    <row r="242" ht="15.75" customHeight="1">
      <c r="B242" s="70"/>
      <c r="C242" s="70"/>
      <c r="D242" s="78"/>
      <c r="E242" s="79"/>
    </row>
    <row r="243" ht="15.75" customHeight="1">
      <c r="B243" s="70"/>
      <c r="C243" s="70"/>
      <c r="D243" s="78"/>
      <c r="E243" s="79"/>
      <c r="F243" s="52">
        <f>E243/E229</f>
        <v>0</v>
      </c>
    </row>
    <row r="244" ht="15.75" customHeight="1">
      <c r="B244" s="70"/>
      <c r="C244" s="70"/>
      <c r="D244" s="86"/>
      <c r="E244" s="79"/>
    </row>
    <row r="245" ht="15.75" customHeight="1">
      <c r="B245" s="73"/>
      <c r="C245" s="73"/>
      <c r="D245" s="61"/>
      <c r="E245" s="75"/>
    </row>
    <row r="246" ht="15.75" customHeight="1">
      <c r="B246" s="46"/>
      <c r="D246" s="63" t="s">
        <v>105</v>
      </c>
      <c r="E246" s="64">
        <f>SUM(E240:E245)</f>
        <v>0</v>
      </c>
      <c r="F246" s="76"/>
    </row>
    <row r="247" ht="15.75" customHeight="1">
      <c r="B247" s="46"/>
      <c r="E247" s="47"/>
    </row>
    <row r="248" ht="15.75" customHeight="1">
      <c r="B248" s="95" t="s">
        <v>53</v>
      </c>
      <c r="C248" s="95" t="s">
        <v>54</v>
      </c>
      <c r="D248" s="95" t="s">
        <v>55</v>
      </c>
      <c r="E248" s="96" t="s">
        <v>56</v>
      </c>
      <c r="F248" s="66" t="s">
        <v>60</v>
      </c>
    </row>
    <row r="249" ht="15.75" customHeight="1">
      <c r="B249" s="98">
        <v>9.0</v>
      </c>
      <c r="C249" s="68" t="s">
        <v>63</v>
      </c>
      <c r="D249" s="77" t="s">
        <v>2</v>
      </c>
      <c r="E249" s="34">
        <v>106.17</v>
      </c>
    </row>
    <row r="250" ht="15.75" customHeight="1">
      <c r="B250" s="70"/>
      <c r="C250" s="70"/>
      <c r="D250" s="33" t="s">
        <v>45</v>
      </c>
      <c r="E250" s="34">
        <v>800.0</v>
      </c>
    </row>
    <row r="251" ht="15.75" customHeight="1">
      <c r="B251" s="70"/>
      <c r="C251" s="70"/>
      <c r="D251" s="33" t="s">
        <v>47</v>
      </c>
      <c r="E251" s="37">
        <v>140.0</v>
      </c>
    </row>
    <row r="252" ht="15.75" customHeight="1">
      <c r="B252" s="70"/>
      <c r="C252" s="70"/>
      <c r="D252" s="33" t="s">
        <v>48</v>
      </c>
      <c r="E252" s="37">
        <v>50.0</v>
      </c>
    </row>
    <row r="253" ht="15.75" customHeight="1">
      <c r="B253" s="70"/>
      <c r="C253" s="70"/>
      <c r="D253" s="86"/>
      <c r="E253" s="79"/>
    </row>
    <row r="254" ht="15.75" customHeight="1">
      <c r="B254" s="73"/>
      <c r="C254" s="73"/>
      <c r="D254" s="61"/>
      <c r="E254" s="75"/>
    </row>
    <row r="255" ht="15.75" customHeight="1">
      <c r="B255" s="46"/>
      <c r="D255" s="63" t="s">
        <v>106</v>
      </c>
      <c r="E255" s="64">
        <f>SUM(E249:E254)</f>
        <v>1096.17</v>
      </c>
      <c r="F255" s="76"/>
    </row>
    <row r="256" ht="15.75" customHeight="1">
      <c r="B256" s="46"/>
      <c r="E256" s="47"/>
    </row>
    <row r="257" ht="13.5" customHeight="1">
      <c r="B257" s="46"/>
      <c r="C257" s="98" t="s">
        <v>107</v>
      </c>
      <c r="D257" s="99" t="s">
        <v>66</v>
      </c>
      <c r="E257" s="64">
        <f>E237</f>
        <v>1470</v>
      </c>
    </row>
    <row r="258" ht="15.75" customHeight="1">
      <c r="B258" s="46"/>
      <c r="C258" s="70"/>
      <c r="D258" s="99" t="s">
        <v>61</v>
      </c>
      <c r="E258" s="64">
        <f>E246</f>
        <v>0</v>
      </c>
    </row>
    <row r="259" ht="15.75" customHeight="1">
      <c r="B259" s="46"/>
      <c r="C259" s="73"/>
      <c r="D259" s="99" t="s">
        <v>63</v>
      </c>
      <c r="E259" s="64">
        <f>E255</f>
        <v>1096.17</v>
      </c>
    </row>
    <row r="260" ht="15.75" customHeight="1">
      <c r="B260" s="46"/>
      <c r="E260" s="47"/>
    </row>
    <row r="261" ht="15.75" customHeight="1">
      <c r="B261" s="100" t="s">
        <v>108</v>
      </c>
      <c r="C261" s="56"/>
      <c r="D261" s="56"/>
      <c r="E261" s="57"/>
    </row>
    <row r="262" ht="15.75" customHeight="1">
      <c r="B262" s="46"/>
      <c r="C262" s="94"/>
      <c r="D262" s="94"/>
      <c r="E262" s="47"/>
    </row>
    <row r="263" ht="15.75" customHeight="1">
      <c r="B263" s="101" t="s">
        <v>53</v>
      </c>
      <c r="C263" s="101" t="s">
        <v>54</v>
      </c>
      <c r="D263" s="101" t="s">
        <v>55</v>
      </c>
      <c r="E263" s="102" t="s">
        <v>56</v>
      </c>
    </row>
    <row r="264" ht="15.75" customHeight="1">
      <c r="B264" s="101">
        <v>10.0</v>
      </c>
      <c r="C264" s="60" t="s">
        <v>57</v>
      </c>
      <c r="D264" s="61" t="s">
        <v>68</v>
      </c>
      <c r="E264" s="62">
        <v>1470.0</v>
      </c>
    </row>
    <row r="265" ht="15.75" customHeight="1">
      <c r="B265" s="46"/>
      <c r="D265" s="63" t="s">
        <v>109</v>
      </c>
      <c r="E265" s="64">
        <f>SUM(E264)</f>
        <v>1470</v>
      </c>
      <c r="F265" s="65"/>
    </row>
    <row r="266" ht="15.75" customHeight="1">
      <c r="B266" s="46"/>
      <c r="E266" s="47"/>
    </row>
    <row r="267" ht="15.75" customHeight="1">
      <c r="B267" s="101" t="s">
        <v>53</v>
      </c>
      <c r="C267" s="101" t="s">
        <v>54</v>
      </c>
      <c r="D267" s="101" t="s">
        <v>55</v>
      </c>
      <c r="E267" s="102" t="s">
        <v>56</v>
      </c>
      <c r="F267" s="66" t="s">
        <v>60</v>
      </c>
    </row>
    <row r="268" ht="15.75" customHeight="1">
      <c r="B268" s="103">
        <v>10.0</v>
      </c>
      <c r="C268" s="68" t="s">
        <v>61</v>
      </c>
      <c r="D268" s="78"/>
      <c r="E268" s="79"/>
    </row>
    <row r="269" ht="15.75" customHeight="1">
      <c r="B269" s="70"/>
      <c r="C269" s="70"/>
      <c r="D269" s="78"/>
      <c r="E269" s="79"/>
    </row>
    <row r="270" ht="15.75" customHeight="1">
      <c r="B270" s="70"/>
      <c r="C270" s="70"/>
      <c r="D270" s="78"/>
      <c r="E270" s="79"/>
    </row>
    <row r="271" ht="15.75" customHeight="1">
      <c r="B271" s="70"/>
      <c r="C271" s="70"/>
      <c r="D271" s="78"/>
      <c r="E271" s="79"/>
      <c r="F271" s="52">
        <f>E271/E257</f>
        <v>0</v>
      </c>
    </row>
    <row r="272" ht="15.75" customHeight="1">
      <c r="B272" s="70"/>
      <c r="C272" s="70"/>
      <c r="D272" s="86"/>
      <c r="E272" s="79"/>
    </row>
    <row r="273" ht="15.75" customHeight="1">
      <c r="B273" s="73"/>
      <c r="C273" s="73"/>
      <c r="D273" s="61"/>
      <c r="E273" s="75"/>
    </row>
    <row r="274" ht="15.75" customHeight="1">
      <c r="B274" s="46"/>
      <c r="D274" s="63" t="s">
        <v>110</v>
      </c>
      <c r="E274" s="64">
        <f>SUM(E268:E273)</f>
        <v>0</v>
      </c>
      <c r="F274" s="76"/>
    </row>
    <row r="275" ht="15.75" customHeight="1">
      <c r="B275" s="46"/>
      <c r="E275" s="47"/>
    </row>
    <row r="276" ht="15.75" customHeight="1">
      <c r="B276" s="101" t="s">
        <v>53</v>
      </c>
      <c r="C276" s="101" t="s">
        <v>54</v>
      </c>
      <c r="D276" s="101" t="s">
        <v>55</v>
      </c>
      <c r="E276" s="102" t="s">
        <v>56</v>
      </c>
      <c r="F276" s="66" t="s">
        <v>60</v>
      </c>
    </row>
    <row r="277" ht="15.75" customHeight="1">
      <c r="B277" s="103">
        <v>10.0</v>
      </c>
      <c r="C277" s="68" t="s">
        <v>63</v>
      </c>
      <c r="D277" s="77" t="s">
        <v>2</v>
      </c>
      <c r="E277" s="34">
        <v>106.17</v>
      </c>
    </row>
    <row r="278" ht="15.75" customHeight="1">
      <c r="B278" s="70"/>
      <c r="C278" s="70"/>
      <c r="D278" s="33" t="s">
        <v>45</v>
      </c>
      <c r="E278" s="34">
        <v>800.0</v>
      </c>
    </row>
    <row r="279" ht="15.75" customHeight="1">
      <c r="B279" s="70"/>
      <c r="C279" s="70"/>
      <c r="D279" s="33" t="s">
        <v>47</v>
      </c>
      <c r="E279" s="37">
        <v>140.0</v>
      </c>
    </row>
    <row r="280" ht="15.75" customHeight="1">
      <c r="B280" s="70"/>
      <c r="C280" s="70"/>
      <c r="D280" s="33" t="s">
        <v>48</v>
      </c>
      <c r="E280" s="37">
        <v>50.0</v>
      </c>
    </row>
    <row r="281" ht="15.75" customHeight="1">
      <c r="B281" s="70"/>
      <c r="C281" s="70"/>
      <c r="D281" s="86"/>
      <c r="E281" s="79"/>
    </row>
    <row r="282" ht="15.75" customHeight="1">
      <c r="B282" s="73"/>
      <c r="C282" s="73"/>
      <c r="D282" s="61"/>
      <c r="E282" s="75"/>
    </row>
    <row r="283" ht="15.75" customHeight="1">
      <c r="B283" s="46"/>
      <c r="D283" s="63" t="s">
        <v>111</v>
      </c>
      <c r="E283" s="64">
        <f>SUM(E277:E282)</f>
        <v>1096.17</v>
      </c>
      <c r="F283" s="76"/>
    </row>
    <row r="284" ht="15.75" customHeight="1">
      <c r="B284" s="46"/>
      <c r="E284" s="47"/>
    </row>
    <row r="285" ht="14.25" customHeight="1">
      <c r="B285" s="46"/>
      <c r="C285" s="103" t="s">
        <v>112</v>
      </c>
      <c r="D285" s="104" t="s">
        <v>66</v>
      </c>
      <c r="E285" s="64">
        <f>E265</f>
        <v>1470</v>
      </c>
    </row>
    <row r="286" ht="15.75" customHeight="1">
      <c r="B286" s="46"/>
      <c r="C286" s="70"/>
      <c r="D286" s="104" t="s">
        <v>61</v>
      </c>
      <c r="E286" s="64">
        <f>E274</f>
        <v>0</v>
      </c>
    </row>
    <row r="287" ht="15.75" customHeight="1">
      <c r="B287" s="46"/>
      <c r="C287" s="73"/>
      <c r="D287" s="104" t="s">
        <v>63</v>
      </c>
      <c r="E287" s="64">
        <f>E283</f>
        <v>1096.17</v>
      </c>
    </row>
    <row r="288" ht="15.75" customHeight="1">
      <c r="B288" s="46"/>
      <c r="E288" s="47"/>
    </row>
    <row r="289" ht="15.75" customHeight="1">
      <c r="B289" s="55" t="s">
        <v>113</v>
      </c>
      <c r="C289" s="56"/>
      <c r="D289" s="56"/>
      <c r="E289" s="57"/>
    </row>
    <row r="290" ht="15.75" customHeight="1">
      <c r="B290" s="46"/>
      <c r="E290" s="47"/>
    </row>
    <row r="291" ht="15.75" customHeight="1">
      <c r="B291" s="58" t="s">
        <v>53</v>
      </c>
      <c r="C291" s="58" t="s">
        <v>54</v>
      </c>
      <c r="D291" s="58" t="s">
        <v>55</v>
      </c>
      <c r="E291" s="59" t="s">
        <v>56</v>
      </c>
    </row>
    <row r="292" ht="15.75" customHeight="1">
      <c r="B292" s="58">
        <v>11.0</v>
      </c>
      <c r="C292" s="60" t="s">
        <v>57</v>
      </c>
      <c r="D292" s="61" t="s">
        <v>68</v>
      </c>
      <c r="E292" s="62">
        <v>1470.0</v>
      </c>
    </row>
    <row r="293" ht="15.75" customHeight="1">
      <c r="B293" s="46"/>
      <c r="D293" s="63" t="s">
        <v>114</v>
      </c>
      <c r="E293" s="64">
        <f>SUM(E292)</f>
        <v>1470</v>
      </c>
      <c r="F293" s="65"/>
    </row>
    <row r="294" ht="15.75" customHeight="1">
      <c r="B294" s="46"/>
      <c r="E294" s="47"/>
    </row>
    <row r="295" ht="32.25" customHeight="1">
      <c r="B295" s="58" t="s">
        <v>53</v>
      </c>
      <c r="C295" s="58" t="s">
        <v>54</v>
      </c>
      <c r="D295" s="58" t="s">
        <v>55</v>
      </c>
      <c r="E295" s="59" t="s">
        <v>56</v>
      </c>
      <c r="F295" s="66" t="s">
        <v>60</v>
      </c>
    </row>
    <row r="296" ht="15.75" customHeight="1">
      <c r="B296" s="67">
        <v>11.0</v>
      </c>
      <c r="C296" s="68" t="s">
        <v>61</v>
      </c>
      <c r="D296" s="78"/>
      <c r="E296" s="79"/>
    </row>
    <row r="297" ht="15.75" customHeight="1">
      <c r="B297" s="70"/>
      <c r="C297" s="70"/>
      <c r="D297" s="78"/>
      <c r="E297" s="79"/>
    </row>
    <row r="298" ht="15.75" customHeight="1">
      <c r="B298" s="70"/>
      <c r="C298" s="70"/>
      <c r="D298" s="78"/>
      <c r="E298" s="79"/>
    </row>
    <row r="299" ht="15.75" customHeight="1">
      <c r="B299" s="70"/>
      <c r="C299" s="70"/>
      <c r="D299" s="78"/>
      <c r="E299" s="79"/>
      <c r="F299" s="52">
        <f>E299/E285</f>
        <v>0</v>
      </c>
    </row>
    <row r="300" ht="15.75" customHeight="1">
      <c r="B300" s="70"/>
      <c r="C300" s="70"/>
      <c r="D300" s="86"/>
      <c r="E300" s="79"/>
    </row>
    <row r="301" ht="15.75" customHeight="1">
      <c r="B301" s="73"/>
      <c r="C301" s="73"/>
      <c r="D301" s="61"/>
      <c r="E301" s="61"/>
    </row>
    <row r="302" ht="15.75" customHeight="1">
      <c r="B302" s="46"/>
      <c r="D302" s="63" t="s">
        <v>115</v>
      </c>
      <c r="E302" s="64">
        <f>SUM(E296:E301)</f>
        <v>0</v>
      </c>
      <c r="F302" s="76"/>
    </row>
    <row r="303" ht="15.75" customHeight="1">
      <c r="B303" s="46"/>
      <c r="E303" s="47"/>
    </row>
    <row r="304" ht="31.5" customHeight="1">
      <c r="B304" s="58" t="s">
        <v>53</v>
      </c>
      <c r="C304" s="58" t="s">
        <v>54</v>
      </c>
      <c r="D304" s="58" t="s">
        <v>55</v>
      </c>
      <c r="E304" s="59" t="s">
        <v>56</v>
      </c>
      <c r="F304" s="66" t="s">
        <v>60</v>
      </c>
    </row>
    <row r="305" ht="15.75" customHeight="1">
      <c r="B305" s="67">
        <v>11.0</v>
      </c>
      <c r="C305" s="68" t="s">
        <v>63</v>
      </c>
      <c r="D305" s="77" t="s">
        <v>2</v>
      </c>
      <c r="E305" s="34">
        <v>106.17</v>
      </c>
    </row>
    <row r="306" ht="15.75" customHeight="1">
      <c r="B306" s="70"/>
      <c r="C306" s="70"/>
      <c r="D306" s="33" t="s">
        <v>45</v>
      </c>
      <c r="E306" s="34">
        <v>800.0</v>
      </c>
    </row>
    <row r="307" ht="15.75" customHeight="1">
      <c r="B307" s="70"/>
      <c r="C307" s="70"/>
      <c r="D307" s="33" t="s">
        <v>47</v>
      </c>
      <c r="E307" s="37">
        <v>140.0</v>
      </c>
    </row>
    <row r="308" ht="15.75" customHeight="1">
      <c r="B308" s="70"/>
      <c r="C308" s="70"/>
      <c r="D308" s="33" t="s">
        <v>48</v>
      </c>
      <c r="E308" s="37">
        <v>50.0</v>
      </c>
    </row>
    <row r="309" ht="15.75" customHeight="1">
      <c r="B309" s="70"/>
      <c r="C309" s="70"/>
      <c r="D309" s="86"/>
      <c r="E309" s="79"/>
    </row>
    <row r="310" ht="15.75" customHeight="1">
      <c r="B310" s="73"/>
      <c r="C310" s="73"/>
      <c r="D310" s="61"/>
      <c r="E310" s="75"/>
    </row>
    <row r="311" ht="15.75" customHeight="1">
      <c r="B311" s="46"/>
      <c r="D311" s="63" t="s">
        <v>116</v>
      </c>
      <c r="E311" s="64">
        <f>SUM(E305:E310)</f>
        <v>1096.17</v>
      </c>
      <c r="F311" s="76"/>
    </row>
    <row r="312" ht="15.75" customHeight="1">
      <c r="B312" s="46"/>
      <c r="E312" s="47"/>
    </row>
    <row r="313" ht="13.5" customHeight="1">
      <c r="B313" s="46"/>
      <c r="C313" s="67" t="s">
        <v>117</v>
      </c>
      <c r="D313" s="80" t="s">
        <v>66</v>
      </c>
      <c r="E313" s="64">
        <f>E293</f>
        <v>1470</v>
      </c>
    </row>
    <row r="314" ht="15.75" customHeight="1">
      <c r="B314" s="46"/>
      <c r="C314" s="70"/>
      <c r="D314" s="80" t="s">
        <v>61</v>
      </c>
      <c r="E314" s="64">
        <f>E302</f>
        <v>0</v>
      </c>
    </row>
    <row r="315" ht="15.75" customHeight="1">
      <c r="B315" s="46"/>
      <c r="C315" s="73"/>
      <c r="D315" s="80" t="s">
        <v>63</v>
      </c>
      <c r="E315" s="64">
        <f>E311</f>
        <v>1096.17</v>
      </c>
    </row>
    <row r="316" ht="15.75" customHeight="1">
      <c r="B316" s="46"/>
      <c r="E316" s="47"/>
    </row>
    <row r="317" ht="15.75" customHeight="1">
      <c r="B317" s="46"/>
      <c r="E317" s="47"/>
    </row>
    <row r="318" ht="15.75" customHeight="1">
      <c r="B318" s="81" t="s">
        <v>118</v>
      </c>
      <c r="C318" s="56"/>
      <c r="D318" s="56"/>
      <c r="E318" s="57"/>
    </row>
    <row r="319" ht="15.75" customHeight="1">
      <c r="B319" s="46"/>
      <c r="C319" s="94"/>
      <c r="D319" s="94"/>
      <c r="E319" s="47"/>
    </row>
    <row r="320" ht="15.75" customHeight="1">
      <c r="B320" s="82" t="s">
        <v>53</v>
      </c>
      <c r="C320" s="82" t="s">
        <v>54</v>
      </c>
      <c r="D320" s="82" t="s">
        <v>55</v>
      </c>
      <c r="E320" s="83" t="s">
        <v>56</v>
      </c>
      <c r="F320" s="66"/>
    </row>
    <row r="321" ht="15.75" customHeight="1">
      <c r="B321" s="82">
        <v>12.0</v>
      </c>
      <c r="C321" s="60" t="s">
        <v>57</v>
      </c>
      <c r="D321" s="61" t="s">
        <v>68</v>
      </c>
      <c r="E321" s="62">
        <v>1470.0</v>
      </c>
    </row>
    <row r="322" ht="15.75" customHeight="1">
      <c r="B322" s="46"/>
      <c r="D322" s="63" t="s">
        <v>119</v>
      </c>
      <c r="E322" s="64">
        <f>SUM(E321)</f>
        <v>1470</v>
      </c>
      <c r="F322" s="65"/>
    </row>
    <row r="323" ht="15.75" customHeight="1">
      <c r="B323" s="46"/>
      <c r="E323" s="47"/>
    </row>
    <row r="324" ht="15.75" customHeight="1">
      <c r="B324" s="82" t="s">
        <v>53</v>
      </c>
      <c r="C324" s="82" t="s">
        <v>54</v>
      </c>
      <c r="D324" s="82" t="s">
        <v>55</v>
      </c>
      <c r="E324" s="83" t="s">
        <v>56</v>
      </c>
      <c r="F324" s="66" t="s">
        <v>60</v>
      </c>
    </row>
    <row r="325" ht="15.75" customHeight="1">
      <c r="B325" s="84">
        <v>12.0</v>
      </c>
      <c r="C325" s="68" t="s">
        <v>61</v>
      </c>
      <c r="D325" s="78"/>
      <c r="E325" s="79"/>
    </row>
    <row r="326" ht="15.75" customHeight="1">
      <c r="B326" s="70"/>
      <c r="C326" s="70"/>
      <c r="D326" s="78"/>
      <c r="E326" s="79"/>
    </row>
    <row r="327" ht="15.75" customHeight="1">
      <c r="B327" s="70"/>
      <c r="C327" s="70"/>
      <c r="D327" s="78"/>
      <c r="E327" s="79"/>
    </row>
    <row r="328" ht="15.75" customHeight="1">
      <c r="B328" s="70"/>
      <c r="C328" s="70"/>
      <c r="D328" s="78"/>
      <c r="E328" s="79"/>
      <c r="F328" s="52">
        <f>E328/E313</f>
        <v>0</v>
      </c>
    </row>
    <row r="329" ht="15.75" customHeight="1">
      <c r="B329" s="70"/>
      <c r="C329" s="70"/>
      <c r="D329" s="86"/>
      <c r="E329" s="79"/>
    </row>
    <row r="330" ht="15.75" customHeight="1">
      <c r="B330" s="73"/>
      <c r="C330" s="73"/>
      <c r="D330" s="61"/>
      <c r="E330" s="75"/>
    </row>
    <row r="331" ht="15.75" customHeight="1">
      <c r="B331" s="46"/>
      <c r="D331" s="63" t="s">
        <v>120</v>
      </c>
      <c r="E331" s="64">
        <f>SUM(E325:E330)</f>
        <v>0</v>
      </c>
      <c r="F331" s="76"/>
    </row>
    <row r="332" ht="15.75" customHeight="1">
      <c r="B332" s="46"/>
      <c r="E332" s="47"/>
    </row>
    <row r="333" ht="15.75" customHeight="1">
      <c r="B333" s="82" t="s">
        <v>53</v>
      </c>
      <c r="C333" s="82" t="s">
        <v>54</v>
      </c>
      <c r="D333" s="82" t="s">
        <v>55</v>
      </c>
      <c r="E333" s="83" t="s">
        <v>56</v>
      </c>
      <c r="F333" s="66" t="s">
        <v>60</v>
      </c>
    </row>
    <row r="334" ht="15.75" customHeight="1">
      <c r="B334" s="84">
        <v>12.0</v>
      </c>
      <c r="C334" s="68" t="s">
        <v>63</v>
      </c>
      <c r="D334" s="77" t="s">
        <v>2</v>
      </c>
      <c r="E334" s="34">
        <v>106.17</v>
      </c>
    </row>
    <row r="335" ht="15.75" customHeight="1">
      <c r="B335" s="70"/>
      <c r="C335" s="70"/>
      <c r="D335" s="33" t="s">
        <v>45</v>
      </c>
      <c r="E335" s="34">
        <v>800.0</v>
      </c>
    </row>
    <row r="336" ht="15.75" customHeight="1">
      <c r="B336" s="70"/>
      <c r="C336" s="70"/>
      <c r="D336" s="33" t="s">
        <v>47</v>
      </c>
      <c r="E336" s="37">
        <v>140.0</v>
      </c>
    </row>
    <row r="337" ht="15.75" customHeight="1">
      <c r="B337" s="70"/>
      <c r="C337" s="70"/>
      <c r="D337" s="33" t="s">
        <v>48</v>
      </c>
      <c r="E337" s="37">
        <v>50.0</v>
      </c>
    </row>
    <row r="338" ht="15.75" customHeight="1">
      <c r="B338" s="70"/>
      <c r="C338" s="70"/>
      <c r="D338" s="78"/>
      <c r="E338" s="79"/>
    </row>
    <row r="339" ht="15.75" customHeight="1">
      <c r="B339" s="73"/>
      <c r="C339" s="73"/>
      <c r="D339" s="74"/>
      <c r="E339" s="75"/>
    </row>
    <row r="340" ht="15.75" customHeight="1">
      <c r="B340" s="46"/>
      <c r="D340" s="63" t="s">
        <v>121</v>
      </c>
      <c r="E340" s="64">
        <f>SUM(E334:E339)</f>
        <v>1096.17</v>
      </c>
      <c r="F340" s="76"/>
    </row>
    <row r="341" ht="15.75" customHeight="1">
      <c r="B341" s="46"/>
      <c r="E341" s="47"/>
    </row>
    <row r="342" ht="15.0" customHeight="1">
      <c r="B342" s="46"/>
      <c r="C342" s="84" t="s">
        <v>122</v>
      </c>
      <c r="D342" s="87" t="s">
        <v>66</v>
      </c>
      <c r="E342" s="64">
        <f>E322</f>
        <v>1470</v>
      </c>
    </row>
    <row r="343" ht="15.75" customHeight="1">
      <c r="B343" s="46"/>
      <c r="C343" s="70"/>
      <c r="D343" s="87" t="s">
        <v>61</v>
      </c>
      <c r="E343" s="64">
        <f>E331</f>
        <v>0</v>
      </c>
    </row>
    <row r="344" ht="15.75" customHeight="1">
      <c r="B344" s="46"/>
      <c r="C344" s="73"/>
      <c r="D344" s="87" t="s">
        <v>63</v>
      </c>
      <c r="E344" s="64">
        <f>E340</f>
        <v>1096.17</v>
      </c>
    </row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>
      <c r="F350" s="65"/>
    </row>
    <row r="351" ht="15.75" customHeight="1"/>
    <row r="352" ht="15.75" customHeight="1">
      <c r="F352" s="66"/>
    </row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>
      <c r="F359" s="76"/>
    </row>
    <row r="360" ht="15.75" customHeight="1"/>
    <row r="361" ht="15.75" customHeight="1">
      <c r="F361" s="66"/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>
      <c r="F368" s="76"/>
    </row>
    <row r="369" ht="15.75" customHeight="1"/>
    <row r="370" ht="14.2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>
      <c r="F378" s="65"/>
    </row>
    <row r="379" ht="15.75" customHeight="1"/>
    <row r="380" ht="15.75" customHeight="1">
      <c r="F380" s="66"/>
    </row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>
      <c r="F387" s="76"/>
    </row>
    <row r="388" ht="15.75" customHeight="1"/>
    <row r="389" ht="15.75" customHeight="1">
      <c r="F389" s="66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>
      <c r="F396" s="76"/>
    </row>
    <row r="397" ht="15.75" customHeight="1"/>
    <row r="398" ht="15.0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>
      <c r="F406" s="65"/>
    </row>
    <row r="407" ht="15.75" customHeight="1"/>
    <row r="408" ht="15.75" customHeight="1">
      <c r="F408" s="66"/>
    </row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>
      <c r="F415" s="76"/>
    </row>
    <row r="416" ht="15.75" customHeight="1"/>
    <row r="417" ht="15.75" customHeight="1">
      <c r="F417" s="66"/>
    </row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>
      <c r="F424" s="76"/>
    </row>
    <row r="425" ht="15.75" customHeight="1"/>
    <row r="426" ht="15.0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>
      <c r="F434" s="65"/>
    </row>
    <row r="435" ht="15.75" customHeight="1"/>
    <row r="436" ht="32.25" customHeight="1">
      <c r="F436" s="66"/>
    </row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>
      <c r="F443" s="76"/>
    </row>
    <row r="444" ht="15.75" customHeight="1"/>
    <row r="445" ht="31.5" customHeight="1">
      <c r="F445" s="66"/>
    </row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>
      <c r="F452" s="76"/>
    </row>
    <row r="453" ht="15.75" customHeight="1"/>
    <row r="454" ht="15.0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>
      <c r="F461" s="66"/>
    </row>
    <row r="462" ht="15.75" customHeight="1"/>
    <row r="463" ht="15.75" customHeight="1">
      <c r="F463" s="65"/>
    </row>
    <row r="464" ht="15.75" customHeight="1"/>
    <row r="465" ht="15.75" customHeight="1">
      <c r="F465" s="66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>
      <c r="F472" s="76"/>
    </row>
    <row r="473" ht="15.75" customHeight="1"/>
    <row r="474" ht="15.75" customHeight="1">
      <c r="F474" s="66"/>
    </row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>
      <c r="F481" s="76"/>
    </row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>
      <c r="F491" s="65"/>
    </row>
    <row r="492" ht="15.75" customHeight="1"/>
    <row r="493" ht="15.75" customHeight="1">
      <c r="F493" s="66"/>
    </row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>
      <c r="F500" s="76"/>
    </row>
    <row r="501" ht="15.75" customHeight="1"/>
    <row r="502" ht="15.75" customHeight="1">
      <c r="F502" s="66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>
      <c r="F509" s="76"/>
    </row>
    <row r="510" ht="15.75" customHeight="1"/>
    <row r="511" ht="14.2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>
      <c r="F519" s="65"/>
    </row>
    <row r="520" ht="15.75" customHeight="1"/>
    <row r="521" ht="15.75" customHeight="1">
      <c r="F521" s="66"/>
    </row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>
      <c r="F528" s="76"/>
    </row>
    <row r="529" ht="15.75" customHeight="1"/>
    <row r="530" ht="15.75" customHeight="1">
      <c r="F530" s="66"/>
    </row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>
      <c r="F537" s="76"/>
    </row>
    <row r="538" ht="15.75" customHeight="1"/>
    <row r="539" ht="14.2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B212:B217"/>
    <mergeCell ref="C212:C217"/>
    <mergeCell ref="B221:B226"/>
    <mergeCell ref="C221:C226"/>
    <mergeCell ref="C229:C231"/>
    <mergeCell ref="B233:E233"/>
    <mergeCell ref="C240:C245"/>
    <mergeCell ref="B240:B245"/>
    <mergeCell ref="B249:B254"/>
    <mergeCell ref="C249:C254"/>
    <mergeCell ref="C257:C259"/>
    <mergeCell ref="B261:E261"/>
    <mergeCell ref="B268:B273"/>
    <mergeCell ref="C268:C273"/>
    <mergeCell ref="B7:E7"/>
    <mergeCell ref="B14:B19"/>
    <mergeCell ref="C14:C19"/>
    <mergeCell ref="B23:B28"/>
    <mergeCell ref="C23:C28"/>
    <mergeCell ref="C31:C33"/>
    <mergeCell ref="B36:E36"/>
    <mergeCell ref="B43:B48"/>
    <mergeCell ref="C43:C48"/>
    <mergeCell ref="B52:B57"/>
    <mergeCell ref="C52:C57"/>
    <mergeCell ref="C60:C62"/>
    <mergeCell ref="B64:E64"/>
    <mergeCell ref="C71:C76"/>
    <mergeCell ref="B71:B76"/>
    <mergeCell ref="B80:B85"/>
    <mergeCell ref="C80:C85"/>
    <mergeCell ref="C88:C90"/>
    <mergeCell ref="B92:E92"/>
    <mergeCell ref="B99:B104"/>
    <mergeCell ref="C99:C104"/>
    <mergeCell ref="B108:B113"/>
    <mergeCell ref="C108:C113"/>
    <mergeCell ref="C116:C118"/>
    <mergeCell ref="B120:E120"/>
    <mergeCell ref="B127:B132"/>
    <mergeCell ref="C127:C132"/>
    <mergeCell ref="B136:B141"/>
    <mergeCell ref="B148:E148"/>
    <mergeCell ref="C136:C141"/>
    <mergeCell ref="C144:C146"/>
    <mergeCell ref="B155:B160"/>
    <mergeCell ref="C155:C160"/>
    <mergeCell ref="C164:C169"/>
    <mergeCell ref="C172:C174"/>
    <mergeCell ref="B177:E177"/>
    <mergeCell ref="B164:B169"/>
    <mergeCell ref="B184:B189"/>
    <mergeCell ref="C184:C189"/>
    <mergeCell ref="B193:B198"/>
    <mergeCell ref="C193:C198"/>
    <mergeCell ref="C201:C203"/>
    <mergeCell ref="B205:E205"/>
    <mergeCell ref="C305:C310"/>
    <mergeCell ref="C313:C315"/>
    <mergeCell ref="B325:B330"/>
    <mergeCell ref="C325:C330"/>
    <mergeCell ref="B334:B339"/>
    <mergeCell ref="C334:C339"/>
    <mergeCell ref="C342:C344"/>
    <mergeCell ref="B277:B282"/>
    <mergeCell ref="C277:C282"/>
    <mergeCell ref="C285:C287"/>
    <mergeCell ref="B289:E289"/>
    <mergeCell ref="B296:B301"/>
    <mergeCell ref="C296:C301"/>
    <mergeCell ref="B305:B310"/>
    <mergeCell ref="B318:E31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A"/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 ht="15.75" customHeight="1">
      <c r="B1" s="46"/>
    </row>
    <row r="2" ht="15.75" customHeight="1">
      <c r="B2" s="46"/>
    </row>
    <row r="3" ht="18.0" customHeight="1">
      <c r="B3" s="46"/>
      <c r="C3" s="50" t="s">
        <v>123</v>
      </c>
    </row>
    <row r="4" ht="15.75" customHeight="1">
      <c r="B4" s="46"/>
    </row>
    <row r="5" ht="15.75" customHeight="1">
      <c r="A5" s="52"/>
      <c r="B5" s="53" t="s">
        <v>124</v>
      </c>
    </row>
    <row r="6" ht="9.75" customHeight="1">
      <c r="B6" s="46"/>
    </row>
    <row r="7" ht="30.0" customHeight="1">
      <c r="A7" s="66"/>
      <c r="B7" s="105" t="s">
        <v>53</v>
      </c>
      <c r="C7" s="105" t="s">
        <v>125</v>
      </c>
      <c r="D7" s="105" t="s">
        <v>61</v>
      </c>
      <c r="E7" s="105" t="s">
        <v>63</v>
      </c>
      <c r="F7" s="105" t="s">
        <v>126</v>
      </c>
      <c r="G7" s="105" t="s">
        <v>127</v>
      </c>
      <c r="H7" s="66"/>
      <c r="I7" s="105" t="s">
        <v>128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5.75" customHeight="1">
      <c r="B8" s="105">
        <v>1.0</v>
      </c>
      <c r="C8" s="61">
        <f>'Fluxo de caixa'!E31</f>
        <v>1145</v>
      </c>
      <c r="D8" s="61">
        <f>'Fluxo de caixa'!E32</f>
        <v>1992.47</v>
      </c>
      <c r="E8" s="61">
        <f>'Fluxo de caixa'!E33</f>
        <v>1096.17</v>
      </c>
      <c r="F8" s="61">
        <f t="shared" ref="F8:F31" si="1">C8-D8-E8</f>
        <v>-1943.64</v>
      </c>
      <c r="G8" s="61">
        <f>F8</f>
        <v>-1943.64</v>
      </c>
      <c r="H8" s="106"/>
      <c r="I8" s="61">
        <f t="shared" ref="I8:I19" si="2">D8+E8</f>
        <v>3088.64</v>
      </c>
    </row>
    <row r="9" ht="15.75" customHeight="1">
      <c r="B9" s="105">
        <v>2.0</v>
      </c>
      <c r="C9" s="61">
        <f>'Fluxo de caixa'!E60</f>
        <v>1470</v>
      </c>
      <c r="D9" s="61">
        <f>'Fluxo de caixa'!E61</f>
        <v>0</v>
      </c>
      <c r="E9" s="61">
        <f>'Fluxo de caixa'!E62</f>
        <v>1096.17</v>
      </c>
      <c r="F9" s="61">
        <f t="shared" si="1"/>
        <v>373.83</v>
      </c>
      <c r="G9" s="61">
        <f t="shared" ref="G9:G31" si="3">G8+F9</f>
        <v>-1569.81</v>
      </c>
      <c r="H9" s="106"/>
      <c r="I9" s="61">
        <f t="shared" si="2"/>
        <v>1096.17</v>
      </c>
    </row>
    <row r="10" ht="15.75" customHeight="1">
      <c r="B10" s="105">
        <v>3.0</v>
      </c>
      <c r="C10" s="61">
        <f>'Fluxo de caixa'!E88</f>
        <v>1470</v>
      </c>
      <c r="D10" s="61">
        <f>'Fluxo de caixa'!E89</f>
        <v>0</v>
      </c>
      <c r="E10" s="61">
        <f>'Fluxo de caixa'!E90</f>
        <v>1096.17</v>
      </c>
      <c r="F10" s="61">
        <f t="shared" si="1"/>
        <v>373.83</v>
      </c>
      <c r="G10" s="61">
        <f t="shared" si="3"/>
        <v>-1195.98</v>
      </c>
      <c r="H10" s="106"/>
      <c r="I10" s="61">
        <f t="shared" si="2"/>
        <v>1096.17</v>
      </c>
    </row>
    <row r="11" ht="15.75" customHeight="1">
      <c r="B11" s="105">
        <v>4.0</v>
      </c>
      <c r="C11" s="61">
        <f>'Fluxo de caixa'!E116</f>
        <v>1470</v>
      </c>
      <c r="D11" s="61">
        <f>'Fluxo de caixa'!E117</f>
        <v>0</v>
      </c>
      <c r="E11" s="61">
        <f>'Fluxo de caixa'!E118</f>
        <v>1096.17</v>
      </c>
      <c r="F11" s="61">
        <f t="shared" si="1"/>
        <v>373.83</v>
      </c>
      <c r="G11" s="61">
        <f t="shared" si="3"/>
        <v>-822.15</v>
      </c>
      <c r="H11" s="106"/>
      <c r="I11" s="61">
        <f t="shared" si="2"/>
        <v>1096.17</v>
      </c>
    </row>
    <row r="12" ht="15.75" customHeight="1">
      <c r="B12" s="105">
        <v>5.0</v>
      </c>
      <c r="C12" s="61">
        <f>'Fluxo de caixa'!E144</f>
        <v>1470</v>
      </c>
      <c r="D12" s="61">
        <f>'Fluxo de caixa'!E145</f>
        <v>0</v>
      </c>
      <c r="E12" s="61">
        <f>'Fluxo de caixa'!E146</f>
        <v>1096.17</v>
      </c>
      <c r="F12" s="61">
        <f t="shared" si="1"/>
        <v>373.83</v>
      </c>
      <c r="G12" s="61">
        <f t="shared" si="3"/>
        <v>-448.32</v>
      </c>
      <c r="H12" s="106"/>
      <c r="I12" s="61">
        <f t="shared" si="2"/>
        <v>1096.17</v>
      </c>
    </row>
    <row r="13" ht="15.75" customHeight="1">
      <c r="B13" s="105">
        <v>6.0</v>
      </c>
      <c r="C13" s="61">
        <f>'Fluxo de caixa'!E172</f>
        <v>1470</v>
      </c>
      <c r="D13" s="61">
        <f>'Fluxo de caixa'!E173</f>
        <v>0</v>
      </c>
      <c r="E13" s="61">
        <f>'Fluxo de caixa'!E174</f>
        <v>1096.17</v>
      </c>
      <c r="F13" s="61">
        <f t="shared" si="1"/>
        <v>373.83</v>
      </c>
      <c r="G13" s="61">
        <f t="shared" si="3"/>
        <v>-74.49</v>
      </c>
      <c r="H13" s="106"/>
      <c r="I13" s="61">
        <f t="shared" si="2"/>
        <v>1096.17</v>
      </c>
    </row>
    <row r="14" ht="15.75" customHeight="1">
      <c r="B14" s="105">
        <v>7.0</v>
      </c>
      <c r="C14" s="61">
        <f>'Fluxo de caixa'!E201</f>
        <v>1470</v>
      </c>
      <c r="D14" s="61">
        <f>'Fluxo de caixa'!E202</f>
        <v>0</v>
      </c>
      <c r="E14" s="61">
        <f>'Fluxo de caixa'!E203</f>
        <v>1096.17</v>
      </c>
      <c r="F14" s="61">
        <f t="shared" si="1"/>
        <v>373.83</v>
      </c>
      <c r="G14" s="61">
        <f t="shared" si="3"/>
        <v>299.34</v>
      </c>
      <c r="H14" s="106"/>
      <c r="I14" s="61">
        <f t="shared" si="2"/>
        <v>1096.17</v>
      </c>
    </row>
    <row r="15" ht="15.75" customHeight="1">
      <c r="B15" s="105">
        <v>8.0</v>
      </c>
      <c r="C15" s="61">
        <f>'Fluxo de caixa'!E229</f>
        <v>1470</v>
      </c>
      <c r="D15" s="61">
        <f>'Fluxo de caixa'!E230</f>
        <v>0</v>
      </c>
      <c r="E15" s="61">
        <f>'Fluxo de caixa'!E231</f>
        <v>1096.17</v>
      </c>
      <c r="F15" s="61">
        <f t="shared" si="1"/>
        <v>373.83</v>
      </c>
      <c r="G15" s="61">
        <f t="shared" si="3"/>
        <v>673.17</v>
      </c>
      <c r="H15" s="106"/>
      <c r="I15" s="61">
        <f t="shared" si="2"/>
        <v>1096.17</v>
      </c>
    </row>
    <row r="16" ht="15.75" customHeight="1">
      <c r="B16" s="105">
        <v>9.0</v>
      </c>
      <c r="C16" s="61">
        <f>'Fluxo de caixa'!E257</f>
        <v>1470</v>
      </c>
      <c r="D16" s="61">
        <f>'Fluxo de caixa'!E258</f>
        <v>0</v>
      </c>
      <c r="E16" s="61">
        <f>'Fluxo de caixa'!E259</f>
        <v>1096.17</v>
      </c>
      <c r="F16" s="61">
        <f t="shared" si="1"/>
        <v>373.83</v>
      </c>
      <c r="G16" s="61">
        <f t="shared" si="3"/>
        <v>1047</v>
      </c>
      <c r="H16" s="106"/>
      <c r="I16" s="61">
        <f t="shared" si="2"/>
        <v>1096.17</v>
      </c>
    </row>
    <row r="17" ht="15.75" customHeight="1">
      <c r="B17" s="105">
        <v>10.0</v>
      </c>
      <c r="C17" s="61">
        <f>'Fluxo de caixa'!E285</f>
        <v>1470</v>
      </c>
      <c r="D17" s="61">
        <f>'Fluxo de caixa'!E286</f>
        <v>0</v>
      </c>
      <c r="E17" s="61">
        <f>'Fluxo de caixa'!E287</f>
        <v>1096.17</v>
      </c>
      <c r="F17" s="61">
        <f t="shared" si="1"/>
        <v>373.83</v>
      </c>
      <c r="G17" s="61">
        <f t="shared" si="3"/>
        <v>1420.83</v>
      </c>
      <c r="H17" s="106"/>
      <c r="I17" s="61">
        <f t="shared" si="2"/>
        <v>1096.17</v>
      </c>
    </row>
    <row r="18" ht="15.75" customHeight="1">
      <c r="B18" s="105">
        <v>11.0</v>
      </c>
      <c r="C18" s="61">
        <f>'Fluxo de caixa'!E313</f>
        <v>1470</v>
      </c>
      <c r="D18" s="61">
        <f>'Fluxo de caixa'!E314</f>
        <v>0</v>
      </c>
      <c r="E18" s="61">
        <f>'Fluxo de caixa'!E315</f>
        <v>1096.17</v>
      </c>
      <c r="F18" s="61">
        <f t="shared" si="1"/>
        <v>373.83</v>
      </c>
      <c r="G18" s="61">
        <f t="shared" si="3"/>
        <v>1794.66</v>
      </c>
      <c r="H18" s="106"/>
      <c r="I18" s="61">
        <f t="shared" si="2"/>
        <v>1096.17</v>
      </c>
    </row>
    <row r="19" ht="15.75" customHeight="1">
      <c r="B19" s="105">
        <v>12.0</v>
      </c>
      <c r="C19" s="61">
        <f>'Fluxo de caixa'!E342</f>
        <v>1470</v>
      </c>
      <c r="D19" s="61">
        <f>'Fluxo de caixa'!E343</f>
        <v>0</v>
      </c>
      <c r="E19" s="61">
        <f>'Fluxo de caixa'!E344</f>
        <v>1096.17</v>
      </c>
      <c r="F19" s="61">
        <f t="shared" si="1"/>
        <v>373.83</v>
      </c>
      <c r="G19" s="61">
        <f t="shared" si="3"/>
        <v>2168.49</v>
      </c>
      <c r="H19" s="106"/>
      <c r="I19" s="61">
        <f t="shared" si="2"/>
        <v>1096.17</v>
      </c>
    </row>
    <row r="20" ht="15.75" customHeight="1">
      <c r="B20" s="105">
        <v>13.0</v>
      </c>
      <c r="C20" s="61" t="str">
        <f>'Fluxo de caixa'!E370</f>
        <v/>
      </c>
      <c r="D20" s="61" t="str">
        <f>'Fluxo de caixa'!E371</f>
        <v/>
      </c>
      <c r="E20" s="61" t="str">
        <f>'Fluxo de caixa'!E372</f>
        <v/>
      </c>
      <c r="F20" s="61">
        <f t="shared" si="1"/>
        <v>0</v>
      </c>
      <c r="G20" s="61">
        <f t="shared" si="3"/>
        <v>2168.49</v>
      </c>
      <c r="H20" s="106"/>
    </row>
    <row r="21" ht="15.75" customHeight="1">
      <c r="B21" s="105">
        <v>14.0</v>
      </c>
      <c r="C21" s="61" t="str">
        <f>'Fluxo de caixa'!E398</f>
        <v/>
      </c>
      <c r="D21" s="61" t="str">
        <f>'Fluxo de caixa'!E399</f>
        <v/>
      </c>
      <c r="E21" s="61" t="str">
        <f>'Fluxo de caixa'!E400</f>
        <v/>
      </c>
      <c r="F21" s="61">
        <f t="shared" si="1"/>
        <v>0</v>
      </c>
      <c r="G21" s="61">
        <f t="shared" si="3"/>
        <v>2168.49</v>
      </c>
      <c r="H21" s="106"/>
      <c r="L21" s="107" t="s">
        <v>129</v>
      </c>
      <c r="M21" s="108"/>
      <c r="N21" s="108"/>
      <c r="O21" s="108"/>
      <c r="P21" s="109"/>
    </row>
    <row r="22" ht="15.75" customHeight="1">
      <c r="B22" s="105">
        <v>15.0</v>
      </c>
      <c r="C22" s="61" t="str">
        <f>'Fluxo de caixa'!E426</f>
        <v/>
      </c>
      <c r="D22" s="61" t="str">
        <f>'Fluxo de caixa'!E427</f>
        <v/>
      </c>
      <c r="E22" s="61" t="str">
        <f>'Fluxo de caixa'!E428</f>
        <v/>
      </c>
      <c r="F22" s="61">
        <f t="shared" si="1"/>
        <v>0</v>
      </c>
      <c r="G22" s="61">
        <f t="shared" si="3"/>
        <v>2168.49</v>
      </c>
      <c r="H22" s="106"/>
      <c r="L22" s="110"/>
      <c r="P22" s="111"/>
    </row>
    <row r="23" ht="15.75" customHeight="1">
      <c r="B23" s="105">
        <v>16.0</v>
      </c>
      <c r="C23" s="61" t="str">
        <f>'Fluxo de caixa'!E454</f>
        <v/>
      </c>
      <c r="D23" s="61" t="str">
        <f>'Fluxo de caixa'!E455</f>
        <v/>
      </c>
      <c r="E23" s="61" t="str">
        <f>'Fluxo de caixa'!E456</f>
        <v/>
      </c>
      <c r="F23" s="61">
        <f t="shared" si="1"/>
        <v>0</v>
      </c>
      <c r="G23" s="61">
        <f t="shared" si="3"/>
        <v>2168.49</v>
      </c>
      <c r="H23" s="106"/>
      <c r="L23" s="112"/>
      <c r="M23" s="19"/>
      <c r="N23" s="19"/>
      <c r="O23" s="19"/>
      <c r="P23" s="113"/>
    </row>
    <row r="24" ht="15.75" customHeight="1">
      <c r="B24" s="105">
        <v>17.0</v>
      </c>
      <c r="C24" s="61" t="str">
        <f>'Fluxo de caixa'!E483</f>
        <v/>
      </c>
      <c r="D24" s="61" t="str">
        <f>'Fluxo de caixa'!E484</f>
        <v/>
      </c>
      <c r="E24" s="61" t="str">
        <f>'Fluxo de caixa'!E485</f>
        <v/>
      </c>
      <c r="F24" s="61">
        <f t="shared" si="1"/>
        <v>0</v>
      </c>
      <c r="G24" s="61">
        <f t="shared" si="3"/>
        <v>2168.49</v>
      </c>
      <c r="H24" s="106"/>
    </row>
    <row r="25" ht="15.75" customHeight="1">
      <c r="B25" s="105">
        <v>18.0</v>
      </c>
      <c r="C25" s="61" t="str">
        <f>'Fluxo de caixa'!E511</f>
        <v/>
      </c>
      <c r="D25" s="61" t="str">
        <f>'Fluxo de caixa'!E512</f>
        <v/>
      </c>
      <c r="E25" s="61" t="str">
        <f>'Fluxo de caixa'!E513</f>
        <v/>
      </c>
      <c r="F25" s="61">
        <f t="shared" si="1"/>
        <v>0</v>
      </c>
      <c r="G25" s="61">
        <f t="shared" si="3"/>
        <v>2168.49</v>
      </c>
      <c r="H25" s="106"/>
    </row>
    <row r="26" ht="15.75" customHeight="1">
      <c r="B26" s="105">
        <v>19.0</v>
      </c>
      <c r="C26" s="61" t="str">
        <f>'Fluxo de caixa'!E539</f>
        <v/>
      </c>
      <c r="D26" s="61" t="str">
        <f>'Fluxo de caixa'!E540</f>
        <v/>
      </c>
      <c r="E26" s="61" t="str">
        <f>'Fluxo de caixa'!E541</f>
        <v/>
      </c>
      <c r="F26" s="61">
        <f t="shared" si="1"/>
        <v>0</v>
      </c>
      <c r="G26" s="61">
        <f t="shared" si="3"/>
        <v>2168.49</v>
      </c>
      <c r="H26" s="106"/>
    </row>
    <row r="27" ht="15.75" customHeight="1">
      <c r="B27" s="105">
        <v>20.0</v>
      </c>
      <c r="C27" s="61" t="str">
        <f>'Fluxo de caixa'!E567</f>
        <v/>
      </c>
      <c r="D27" s="61" t="str">
        <f>'Fluxo de caixa'!E568</f>
        <v/>
      </c>
      <c r="E27" s="61" t="str">
        <f>'Fluxo de caixa'!E569</f>
        <v/>
      </c>
      <c r="F27" s="61">
        <f t="shared" si="1"/>
        <v>0</v>
      </c>
      <c r="G27" s="61">
        <f t="shared" si="3"/>
        <v>2168.49</v>
      </c>
      <c r="H27" s="106"/>
    </row>
    <row r="28" ht="15.75" customHeight="1">
      <c r="B28" s="105">
        <v>21.0</v>
      </c>
      <c r="C28" s="61" t="str">
        <f>'Fluxo de caixa'!E595</f>
        <v/>
      </c>
      <c r="D28" s="61" t="str">
        <f>'Fluxo de caixa'!E596</f>
        <v/>
      </c>
      <c r="E28" s="61" t="str">
        <f>'Fluxo de caixa'!E597</f>
        <v/>
      </c>
      <c r="F28" s="61">
        <f t="shared" si="1"/>
        <v>0</v>
      </c>
      <c r="G28" s="61">
        <f t="shared" si="3"/>
        <v>2168.49</v>
      </c>
      <c r="H28" s="106"/>
    </row>
    <row r="29" ht="15.75" customHeight="1">
      <c r="B29" s="105">
        <v>22.0</v>
      </c>
      <c r="C29" s="61" t="str">
        <f>'Fluxo de caixa'!E624</f>
        <v/>
      </c>
      <c r="D29" s="61" t="str">
        <f>'Fluxo de caixa'!E625</f>
        <v/>
      </c>
      <c r="E29" s="61" t="str">
        <f>'Fluxo de caixa'!E626</f>
        <v/>
      </c>
      <c r="F29" s="61">
        <f t="shared" si="1"/>
        <v>0</v>
      </c>
      <c r="G29" s="61">
        <f t="shared" si="3"/>
        <v>2168.49</v>
      </c>
      <c r="H29" s="106"/>
    </row>
    <row r="30" ht="15.75" customHeight="1">
      <c r="B30" s="105">
        <v>23.0</v>
      </c>
      <c r="C30" s="61" t="str">
        <f>'Fluxo de caixa'!E652</f>
        <v/>
      </c>
      <c r="D30" s="61" t="str">
        <f>'Fluxo de caixa'!E653</f>
        <v/>
      </c>
      <c r="E30" s="61" t="str">
        <f>'Fluxo de caixa'!E654</f>
        <v/>
      </c>
      <c r="F30" s="61">
        <f t="shared" si="1"/>
        <v>0</v>
      </c>
      <c r="G30" s="61">
        <f t="shared" si="3"/>
        <v>2168.49</v>
      </c>
      <c r="H30" s="106"/>
    </row>
    <row r="31" ht="15.75" customHeight="1">
      <c r="B31" s="105">
        <v>24.0</v>
      </c>
      <c r="C31" s="61" t="str">
        <f>'Fluxo de caixa'!E680</f>
        <v/>
      </c>
      <c r="D31" s="61" t="str">
        <f>'Fluxo de caixa'!E681</f>
        <v/>
      </c>
      <c r="E31" s="61" t="str">
        <f>'Fluxo de caixa'!E682</f>
        <v/>
      </c>
      <c r="F31" s="61">
        <f t="shared" si="1"/>
        <v>0</v>
      </c>
      <c r="G31" s="61">
        <f t="shared" si="3"/>
        <v>2168.49</v>
      </c>
      <c r="H31" s="106"/>
    </row>
    <row r="32" ht="15.75" customHeight="1">
      <c r="B32" s="46"/>
    </row>
    <row r="33" ht="15.75" customHeight="1">
      <c r="B33" s="46"/>
    </row>
    <row r="34" ht="15.75" customHeight="1">
      <c r="B34" s="46"/>
    </row>
    <row r="35" ht="15.75" customHeight="1">
      <c r="B35" s="46"/>
    </row>
    <row r="36" ht="15.75" customHeight="1">
      <c r="B36" s="46"/>
    </row>
    <row r="37" ht="15.75" customHeight="1">
      <c r="B37" s="46"/>
    </row>
    <row r="38" ht="15.75" customHeight="1">
      <c r="B38" s="46"/>
    </row>
    <row r="39" ht="15.75" customHeight="1">
      <c r="B39" s="46"/>
    </row>
    <row r="40" ht="15.75" customHeight="1">
      <c r="B40" s="46"/>
    </row>
    <row r="41" ht="15.75" customHeight="1">
      <c r="B41" s="46"/>
    </row>
    <row r="42" ht="15.75" customHeight="1">
      <c r="B42" s="46"/>
    </row>
    <row r="43" ht="15.75" customHeight="1">
      <c r="B43" s="46"/>
    </row>
    <row r="44" ht="15.75" customHeight="1">
      <c r="B44" s="46"/>
    </row>
    <row r="45" ht="15.75" customHeight="1">
      <c r="B45" s="46"/>
    </row>
    <row r="46" ht="15.75" customHeight="1">
      <c r="B46" s="46"/>
    </row>
    <row r="47" ht="15.75" customHeight="1">
      <c r="B47" s="46"/>
    </row>
    <row r="48" ht="15.75" customHeight="1">
      <c r="B48" s="46"/>
    </row>
    <row r="49" ht="15.75" customHeight="1">
      <c r="B49" s="46"/>
    </row>
    <row r="50" ht="15.75" customHeight="1">
      <c r="B50" s="46"/>
    </row>
    <row r="51" ht="15.75" customHeight="1">
      <c r="B51" s="46"/>
    </row>
    <row r="52" ht="15.75" customHeight="1">
      <c r="B52" s="46"/>
    </row>
    <row r="53" ht="15.75" customHeight="1">
      <c r="B53" s="46"/>
    </row>
    <row r="54" ht="15.75" customHeight="1">
      <c r="B54" s="46"/>
    </row>
    <row r="55" ht="15.75" customHeight="1">
      <c r="B55" s="46"/>
    </row>
    <row r="56" ht="15.75" customHeight="1">
      <c r="B56" s="46"/>
    </row>
    <row r="57" ht="15.75" customHeight="1">
      <c r="B57" s="46"/>
    </row>
    <row r="58" ht="15.75" customHeight="1">
      <c r="B58" s="46"/>
    </row>
    <row r="59" ht="15.75" customHeight="1">
      <c r="B59" s="46"/>
    </row>
    <row r="60" ht="15.75" customHeight="1">
      <c r="B60" s="46"/>
    </row>
    <row r="61" ht="15.75" customHeight="1">
      <c r="B61" s="46"/>
    </row>
    <row r="62" ht="15.75" customHeight="1">
      <c r="B62" s="46"/>
    </row>
    <row r="63" ht="15.75" customHeight="1">
      <c r="B63" s="46"/>
    </row>
    <row r="64" ht="15.75" customHeight="1">
      <c r="B64" s="46"/>
    </row>
    <row r="65" ht="15.75" customHeight="1">
      <c r="B65" s="46"/>
    </row>
    <row r="66" ht="15.75" customHeight="1">
      <c r="B66" s="46"/>
    </row>
    <row r="67" ht="15.75" customHeight="1">
      <c r="B67" s="46"/>
    </row>
    <row r="68" ht="15.75" customHeight="1">
      <c r="B68" s="46"/>
    </row>
    <row r="69" ht="15.75" customHeight="1">
      <c r="B69" s="46"/>
    </row>
    <row r="70" ht="15.75" customHeight="1">
      <c r="B70" s="46"/>
    </row>
    <row r="71" ht="15.75" customHeight="1">
      <c r="B71" s="46"/>
    </row>
    <row r="72" ht="15.75" customHeight="1">
      <c r="B72" s="46"/>
    </row>
    <row r="73" ht="15.75" customHeight="1">
      <c r="B73" s="46"/>
    </row>
    <row r="74" ht="15.75" customHeight="1">
      <c r="B74" s="46"/>
    </row>
    <row r="75" ht="15.75" customHeight="1">
      <c r="B75" s="46"/>
    </row>
    <row r="76" ht="15.75" customHeight="1">
      <c r="B76" s="46"/>
    </row>
    <row r="77" ht="15.75" customHeight="1">
      <c r="B77" s="46"/>
    </row>
    <row r="78" ht="15.75" customHeight="1">
      <c r="B78" s="46"/>
    </row>
    <row r="79" ht="15.75" customHeight="1">
      <c r="B79" s="46"/>
    </row>
    <row r="80" ht="15.75" customHeight="1">
      <c r="B80" s="46"/>
    </row>
    <row r="81" ht="15.75" customHeight="1">
      <c r="B81" s="46"/>
    </row>
    <row r="82" ht="15.75" customHeight="1">
      <c r="B82" s="46"/>
    </row>
    <row r="83" ht="15.75" customHeight="1">
      <c r="B83" s="46"/>
    </row>
    <row r="84" ht="15.75" customHeight="1">
      <c r="B84" s="46"/>
    </row>
    <row r="85" ht="15.75" customHeight="1">
      <c r="B85" s="46"/>
    </row>
    <row r="86" ht="15.75" customHeight="1">
      <c r="B86" s="46"/>
    </row>
    <row r="87" ht="15.75" customHeight="1">
      <c r="B87" s="46"/>
    </row>
    <row r="88" ht="15.75" customHeight="1">
      <c r="B88" s="46"/>
    </row>
    <row r="89" ht="15.75" customHeight="1">
      <c r="B89" s="46"/>
    </row>
    <row r="90" ht="15.75" customHeight="1">
      <c r="B90" s="46"/>
    </row>
    <row r="91" ht="15.75" customHeight="1">
      <c r="B91" s="46"/>
    </row>
    <row r="92" ht="15.75" customHeight="1">
      <c r="B92" s="46"/>
    </row>
    <row r="93" ht="15.75" customHeight="1">
      <c r="B93" s="46"/>
    </row>
    <row r="94" ht="15.75" customHeight="1">
      <c r="B94" s="46"/>
    </row>
    <row r="95" ht="15.75" customHeight="1">
      <c r="B95" s="46"/>
    </row>
    <row r="96" ht="15.75" customHeight="1">
      <c r="B96" s="46"/>
    </row>
    <row r="97" ht="15.75" customHeight="1">
      <c r="B97" s="46"/>
    </row>
    <row r="98" ht="15.75" customHeight="1">
      <c r="B98" s="46"/>
    </row>
    <row r="99" ht="15.75" customHeight="1">
      <c r="B99" s="46"/>
    </row>
    <row r="100" ht="15.75" customHeight="1">
      <c r="B100" s="46"/>
    </row>
    <row r="101" ht="15.75" customHeight="1">
      <c r="B101" s="46"/>
    </row>
    <row r="102" ht="15.75" customHeight="1">
      <c r="B102" s="46"/>
    </row>
    <row r="103" ht="15.75" customHeight="1">
      <c r="B103" s="46"/>
    </row>
    <row r="104" ht="15.75" customHeight="1">
      <c r="B104" s="46"/>
    </row>
    <row r="105" ht="15.75" customHeight="1">
      <c r="B105" s="46"/>
    </row>
    <row r="106" ht="15.75" customHeight="1">
      <c r="B106" s="46"/>
    </row>
    <row r="107" ht="15.75" customHeight="1">
      <c r="B107" s="46"/>
    </row>
    <row r="108" ht="15.75" customHeight="1">
      <c r="B108" s="46"/>
    </row>
    <row r="109" ht="15.75" customHeight="1">
      <c r="B109" s="46"/>
    </row>
    <row r="110" ht="15.75" customHeight="1">
      <c r="B110" s="46"/>
    </row>
    <row r="111" ht="15.75" customHeight="1">
      <c r="B111" s="46"/>
    </row>
    <row r="112" ht="15.75" customHeight="1">
      <c r="B112" s="46"/>
    </row>
    <row r="113" ht="15.75" customHeight="1">
      <c r="B113" s="46"/>
    </row>
    <row r="114" ht="15.75" customHeight="1">
      <c r="B114" s="46"/>
    </row>
    <row r="115" ht="15.75" customHeight="1">
      <c r="B115" s="46"/>
    </row>
    <row r="116" ht="15.75" customHeight="1">
      <c r="B116" s="46"/>
    </row>
    <row r="117" ht="15.75" customHeight="1">
      <c r="B117" s="46"/>
    </row>
    <row r="118" ht="15.75" customHeight="1">
      <c r="B118" s="46"/>
    </row>
    <row r="119" ht="15.75" customHeight="1">
      <c r="B119" s="46"/>
    </row>
    <row r="120" ht="15.75" customHeight="1">
      <c r="B120" s="46"/>
    </row>
    <row r="121" ht="15.75" customHeight="1">
      <c r="B121" s="46"/>
    </row>
    <row r="122" ht="15.75" customHeight="1">
      <c r="B122" s="46"/>
    </row>
    <row r="123" ht="15.75" customHeight="1">
      <c r="B123" s="46"/>
    </row>
    <row r="124" ht="15.75" customHeight="1">
      <c r="B124" s="46"/>
    </row>
    <row r="125" ht="15.75" customHeight="1">
      <c r="B125" s="46"/>
    </row>
    <row r="126" ht="15.75" customHeight="1">
      <c r="B126" s="46"/>
    </row>
    <row r="127" ht="15.75" customHeight="1">
      <c r="B127" s="46"/>
    </row>
    <row r="128" ht="15.75" customHeight="1">
      <c r="B128" s="46"/>
    </row>
    <row r="129" ht="15.75" customHeight="1">
      <c r="B129" s="46"/>
    </row>
    <row r="130" ht="15.75" customHeight="1">
      <c r="B130" s="46"/>
    </row>
    <row r="131" ht="15.75" customHeight="1">
      <c r="B131" s="46"/>
    </row>
    <row r="132" ht="15.75" customHeight="1">
      <c r="B132" s="46"/>
    </row>
    <row r="133" ht="15.75" customHeight="1">
      <c r="B133" s="46"/>
    </row>
    <row r="134" ht="15.75" customHeight="1">
      <c r="B134" s="46"/>
    </row>
    <row r="135" ht="15.75" customHeight="1">
      <c r="B135" s="46"/>
    </row>
    <row r="136" ht="15.75" customHeight="1">
      <c r="B136" s="46"/>
    </row>
    <row r="137" ht="15.75" customHeight="1">
      <c r="B137" s="46"/>
    </row>
    <row r="138" ht="15.75" customHeight="1">
      <c r="B138" s="46"/>
    </row>
    <row r="139" ht="15.75" customHeight="1">
      <c r="B139" s="46"/>
    </row>
    <row r="140" ht="15.75" customHeight="1">
      <c r="B140" s="46"/>
    </row>
    <row r="141" ht="15.75" customHeight="1">
      <c r="B141" s="46"/>
    </row>
    <row r="142" ht="15.75" customHeight="1">
      <c r="B142" s="46"/>
    </row>
    <row r="143" ht="15.75" customHeight="1">
      <c r="B143" s="46"/>
    </row>
    <row r="144" ht="15.75" customHeight="1">
      <c r="B144" s="46"/>
    </row>
    <row r="145" ht="15.75" customHeight="1">
      <c r="B145" s="46"/>
    </row>
    <row r="146" ht="15.75" customHeight="1">
      <c r="B146" s="46"/>
    </row>
    <row r="147" ht="15.75" customHeight="1">
      <c r="B147" s="46"/>
    </row>
    <row r="148" ht="15.75" customHeight="1">
      <c r="B148" s="46"/>
    </row>
    <row r="149" ht="15.75" customHeight="1">
      <c r="B149" s="46"/>
    </row>
    <row r="150" ht="15.75" customHeight="1">
      <c r="B150" s="46"/>
    </row>
    <row r="151" ht="15.75" customHeight="1">
      <c r="B151" s="46"/>
    </row>
    <row r="152" ht="15.75" customHeight="1">
      <c r="B152" s="46"/>
    </row>
    <row r="153" ht="15.75" customHeight="1">
      <c r="B153" s="46"/>
    </row>
    <row r="154" ht="15.75" customHeight="1">
      <c r="B154" s="46"/>
    </row>
    <row r="155" ht="15.75" customHeight="1">
      <c r="B155" s="46"/>
    </row>
    <row r="156" ht="15.75" customHeight="1">
      <c r="B156" s="46"/>
    </row>
    <row r="157" ht="15.75" customHeight="1">
      <c r="B157" s="46"/>
    </row>
    <row r="158" ht="15.75" customHeight="1">
      <c r="B158" s="46"/>
    </row>
    <row r="159" ht="15.75" customHeight="1">
      <c r="B159" s="46"/>
    </row>
    <row r="160" ht="15.75" customHeight="1">
      <c r="B160" s="46"/>
    </row>
    <row r="161" ht="15.75" customHeight="1">
      <c r="B161" s="46"/>
    </row>
    <row r="162" ht="15.75" customHeight="1">
      <c r="B162" s="46"/>
    </row>
    <row r="163" ht="15.75" customHeight="1">
      <c r="B163" s="46"/>
    </row>
    <row r="164" ht="15.75" customHeight="1">
      <c r="B164" s="46"/>
    </row>
    <row r="165" ht="15.75" customHeight="1">
      <c r="B165" s="46"/>
    </row>
    <row r="166" ht="15.75" customHeight="1">
      <c r="B166" s="46"/>
    </row>
    <row r="167" ht="15.75" customHeight="1">
      <c r="B167" s="46"/>
    </row>
    <row r="168" ht="15.75" customHeight="1">
      <c r="B168" s="46"/>
    </row>
    <row r="169" ht="15.75" customHeight="1">
      <c r="B169" s="46"/>
    </row>
    <row r="170" ht="15.75" customHeight="1">
      <c r="B170" s="46"/>
    </row>
    <row r="171" ht="15.75" customHeight="1">
      <c r="B171" s="46"/>
    </row>
    <row r="172" ht="15.75" customHeight="1">
      <c r="B172" s="46"/>
    </row>
    <row r="173" ht="15.75" customHeight="1">
      <c r="B173" s="46"/>
    </row>
    <row r="174" ht="15.75" customHeight="1">
      <c r="B174" s="46"/>
    </row>
    <row r="175" ht="15.75" customHeight="1">
      <c r="B175" s="46"/>
    </row>
    <row r="176" ht="15.75" customHeight="1">
      <c r="B176" s="46"/>
    </row>
    <row r="177" ht="15.75" customHeight="1">
      <c r="B177" s="46"/>
    </row>
    <row r="178" ht="15.75" customHeight="1">
      <c r="B178" s="46"/>
    </row>
    <row r="179" ht="15.75" customHeight="1">
      <c r="B179" s="46"/>
    </row>
    <row r="180" ht="15.75" customHeight="1">
      <c r="B180" s="46"/>
    </row>
    <row r="181" ht="15.75" customHeight="1">
      <c r="B181" s="46"/>
    </row>
    <row r="182" ht="15.75" customHeight="1">
      <c r="B182" s="46"/>
    </row>
    <row r="183" ht="15.75" customHeight="1">
      <c r="B183" s="46"/>
    </row>
    <row r="184" ht="15.75" customHeight="1">
      <c r="B184" s="46"/>
    </row>
    <row r="185" ht="15.75" customHeight="1">
      <c r="B185" s="46"/>
    </row>
    <row r="186" ht="15.75" customHeight="1">
      <c r="B186" s="46"/>
    </row>
    <row r="187" ht="15.75" customHeight="1">
      <c r="B187" s="46"/>
    </row>
    <row r="188" ht="15.75" customHeight="1">
      <c r="B188" s="46"/>
    </row>
    <row r="189" ht="15.75" customHeight="1">
      <c r="B189" s="46"/>
    </row>
    <row r="190" ht="15.75" customHeight="1">
      <c r="B190" s="46"/>
    </row>
    <row r="191" ht="15.75" customHeight="1">
      <c r="B191" s="46"/>
    </row>
    <row r="192" ht="15.75" customHeight="1">
      <c r="B192" s="46"/>
    </row>
    <row r="193" ht="15.75" customHeight="1">
      <c r="B193" s="46"/>
    </row>
    <row r="194" ht="15.75" customHeight="1">
      <c r="B194" s="46"/>
    </row>
    <row r="195" ht="15.75" customHeight="1">
      <c r="B195" s="46"/>
    </row>
    <row r="196" ht="15.75" customHeight="1">
      <c r="B196" s="46"/>
    </row>
    <row r="197" ht="15.75" customHeight="1">
      <c r="B197" s="46"/>
    </row>
    <row r="198" ht="15.75" customHeight="1">
      <c r="B198" s="46"/>
    </row>
    <row r="199" ht="15.75" customHeight="1">
      <c r="B199" s="46"/>
    </row>
    <row r="200" ht="15.75" customHeight="1">
      <c r="B200" s="46"/>
    </row>
    <row r="201" ht="15.75" customHeight="1">
      <c r="B201" s="46"/>
    </row>
    <row r="202" ht="15.75" customHeight="1">
      <c r="B202" s="46"/>
    </row>
    <row r="203" ht="15.75" customHeight="1">
      <c r="B203" s="46"/>
    </row>
    <row r="204" ht="15.75" customHeight="1">
      <c r="B204" s="46"/>
    </row>
    <row r="205" ht="15.75" customHeight="1">
      <c r="B205" s="46"/>
    </row>
    <row r="206" ht="15.75" customHeight="1">
      <c r="B206" s="46"/>
    </row>
    <row r="207" ht="15.75" customHeight="1">
      <c r="B207" s="46"/>
    </row>
    <row r="208" ht="15.75" customHeight="1">
      <c r="B208" s="46"/>
    </row>
    <row r="209" ht="15.75" customHeight="1">
      <c r="B209" s="46"/>
    </row>
    <row r="210" ht="15.75" customHeight="1">
      <c r="B210" s="46"/>
    </row>
    <row r="211" ht="15.75" customHeight="1">
      <c r="B211" s="46"/>
    </row>
    <row r="212" ht="15.75" customHeight="1">
      <c r="B212" s="46"/>
    </row>
    <row r="213" ht="15.75" customHeight="1">
      <c r="B213" s="46"/>
    </row>
    <row r="214" ht="15.75" customHeight="1">
      <c r="B214" s="46"/>
    </row>
    <row r="215" ht="15.75" customHeight="1">
      <c r="B215" s="46"/>
    </row>
    <row r="216" ht="15.75" customHeight="1">
      <c r="B216" s="46"/>
    </row>
    <row r="217" ht="15.75" customHeight="1">
      <c r="B217" s="46"/>
    </row>
    <row r="218" ht="15.75" customHeight="1">
      <c r="B218" s="46"/>
    </row>
    <row r="219" ht="15.75" customHeight="1">
      <c r="B219" s="46"/>
    </row>
    <row r="220" ht="15.75" customHeight="1">
      <c r="B220" s="46"/>
    </row>
    <row r="221" ht="15.75" customHeight="1">
      <c r="B221" s="46"/>
    </row>
    <row r="222" ht="15.75" customHeight="1">
      <c r="B222" s="46"/>
    </row>
    <row r="223" ht="15.75" customHeight="1">
      <c r="B223" s="46"/>
    </row>
    <row r="224" ht="15.75" customHeight="1">
      <c r="B224" s="46"/>
    </row>
    <row r="225" ht="15.75" customHeight="1">
      <c r="B225" s="46"/>
    </row>
    <row r="226" ht="15.75" customHeight="1">
      <c r="B226" s="46"/>
    </row>
    <row r="227" ht="15.75" customHeight="1">
      <c r="B227" s="46"/>
    </row>
    <row r="228" ht="15.75" customHeight="1">
      <c r="B228" s="46"/>
    </row>
    <row r="229" ht="15.75" customHeight="1">
      <c r="B229" s="46"/>
    </row>
    <row r="230" ht="15.75" customHeight="1">
      <c r="B230" s="46"/>
    </row>
    <row r="231" ht="15.75" customHeight="1">
      <c r="B231" s="4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21:P23"/>
  </mergeCells>
  <conditionalFormatting sqref="G8:G31">
    <cfRule type="cellIs" dxfId="0" priority="1" operator="equal">
      <formula>0</formula>
    </cfRule>
  </conditionalFormatting>
  <conditionalFormatting sqref="G8:G31">
    <cfRule type="cellIs" dxfId="1" priority="2" operator="lessThan">
      <formula>0</formula>
    </cfRule>
  </conditionalFormatting>
  <conditionalFormatting sqref="G8:G31">
    <cfRule type="cellIs" dxfId="2" priority="3" operator="greaterThan">
      <formula>0</formula>
    </cfRule>
  </conditionalFormatting>
  <conditionalFormatting sqref="G8:G31">
    <cfRule type="cellIs" dxfId="2" priority="4" operator="between">
      <formula>0</formula>
      <formula>9999999999999</formula>
    </cfRule>
  </conditionalFormatting>
  <conditionalFormatting sqref="G8:G31">
    <cfRule type="expression" dxfId="1" priority="5">
      <formula>"&lt;0"</formula>
    </cfRule>
  </conditionalFormatting>
  <conditionalFormatting sqref="F8:F31">
    <cfRule type="cellIs" dxfId="0" priority="6" operator="equal">
      <formula>0</formula>
    </cfRule>
  </conditionalFormatting>
  <conditionalFormatting sqref="F8:F31">
    <cfRule type="cellIs" dxfId="1" priority="7" operator="lessThan">
      <formula>0</formula>
    </cfRule>
  </conditionalFormatting>
  <conditionalFormatting sqref="F8:F31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A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 ht="15.75" customHeight="1">
      <c r="A1" s="94"/>
      <c r="B1" s="46"/>
      <c r="C1" s="46"/>
      <c r="D1" s="46"/>
      <c r="E1" s="46"/>
      <c r="F1" s="49"/>
      <c r="G1" s="94"/>
      <c r="H1" s="94"/>
      <c r="I1" s="94"/>
      <c r="J1" s="46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5.75" customHeight="1">
      <c r="A2" s="94"/>
      <c r="B2" s="46"/>
      <c r="C2" s="46"/>
      <c r="D2" s="46"/>
      <c r="E2" s="46"/>
      <c r="F2" s="49"/>
      <c r="G2" s="94"/>
      <c r="H2" s="94"/>
      <c r="I2" s="94"/>
      <c r="J2" s="46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5.75" customHeight="1">
      <c r="A3" s="48"/>
      <c r="B3" s="49"/>
      <c r="C3" s="50"/>
      <c r="D3" s="48"/>
      <c r="E3" s="49"/>
      <c r="F3" s="49"/>
      <c r="G3" s="48"/>
      <c r="H3" s="48"/>
      <c r="I3" s="48"/>
      <c r="J3" s="49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94"/>
      <c r="B4" s="46"/>
      <c r="C4" s="46"/>
      <c r="D4" s="46"/>
      <c r="E4" s="46"/>
      <c r="F4" s="49"/>
      <c r="G4" s="94"/>
      <c r="H4" s="94"/>
      <c r="I4" s="94"/>
      <c r="J4" s="46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5.75" customHeight="1">
      <c r="A5" s="94"/>
      <c r="B5" s="53" t="s">
        <v>130</v>
      </c>
      <c r="C5" s="53"/>
      <c r="D5" s="53"/>
      <c r="E5" s="53"/>
      <c r="F5" s="49"/>
      <c r="G5" s="94"/>
      <c r="H5" s="94"/>
      <c r="I5" s="94"/>
      <c r="J5" s="46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8.25" customHeight="1">
      <c r="A6" s="94"/>
      <c r="B6" s="46"/>
      <c r="C6" s="46"/>
      <c r="D6" s="46"/>
      <c r="E6" s="46"/>
      <c r="F6" s="49"/>
      <c r="G6" s="94"/>
      <c r="H6" s="94"/>
      <c r="I6" s="94"/>
      <c r="J6" s="46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5.75" customHeight="1">
      <c r="A7" s="94"/>
      <c r="B7" s="114" t="s">
        <v>131</v>
      </c>
      <c r="C7" s="115" t="s">
        <v>132</v>
      </c>
      <c r="D7" s="115" t="s">
        <v>125</v>
      </c>
      <c r="E7" s="115" t="s">
        <v>133</v>
      </c>
      <c r="F7" s="105" t="s">
        <v>134</v>
      </c>
      <c r="G7" s="94"/>
      <c r="H7" s="105" t="s">
        <v>135</v>
      </c>
      <c r="I7" s="94"/>
      <c r="J7" s="105" t="s">
        <v>136</v>
      </c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5.75" customHeight="1">
      <c r="A8" s="94"/>
      <c r="B8" s="116" t="s">
        <v>137</v>
      </c>
      <c r="C8" s="117">
        <v>400.0</v>
      </c>
      <c r="D8" s="60">
        <v>0.0</v>
      </c>
      <c r="E8" s="60">
        <v>0.0</v>
      </c>
      <c r="F8" s="118">
        <f t="shared" ref="F8:F32" si="1">D8-C8-E8</f>
        <v>-400</v>
      </c>
      <c r="G8" s="94"/>
      <c r="H8" s="119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1689.156416</v>
      </c>
      <c r="I8" s="94"/>
      <c r="J8" s="120">
        <v>0.3</v>
      </c>
      <c r="K8" s="94" t="s">
        <v>138</v>
      </c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5.75" customHeight="1">
      <c r="A9" s="94"/>
      <c r="B9" s="116" t="s">
        <v>139</v>
      </c>
      <c r="C9" s="117"/>
      <c r="D9" s="60">
        <f>'Capital de giro'!C8</f>
        <v>1145</v>
      </c>
      <c r="E9" s="60">
        <f>'Capital de giro'!D8+'Capital de giro'!E8</f>
        <v>3088.64</v>
      </c>
      <c r="F9" s="118">
        <f t="shared" si="1"/>
        <v>-1943.64</v>
      </c>
      <c r="G9" s="94"/>
      <c r="H9" s="94"/>
      <c r="I9" s="94"/>
      <c r="J9" s="46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5.75" customHeight="1">
      <c r="A10" s="94"/>
      <c r="B10" s="116" t="s">
        <v>140</v>
      </c>
      <c r="C10" s="117"/>
      <c r="D10" s="60">
        <f>'Capital de giro'!C9</f>
        <v>1470</v>
      </c>
      <c r="E10" s="60">
        <f>'Capital de giro'!D9+'Capital de giro'!E9</f>
        <v>1096.17</v>
      </c>
      <c r="F10" s="118">
        <f t="shared" si="1"/>
        <v>373.83</v>
      </c>
      <c r="G10" s="94"/>
      <c r="H10" s="121" t="s">
        <v>141</v>
      </c>
      <c r="I10" s="94"/>
      <c r="J10" s="46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5.75" customHeight="1">
      <c r="A11" s="94"/>
      <c r="B11" s="116" t="s">
        <v>142</v>
      </c>
      <c r="C11" s="117"/>
      <c r="D11" s="60">
        <f>'Capital de giro'!C10</f>
        <v>1470</v>
      </c>
      <c r="E11" s="60">
        <f>'Capital de giro'!D10+'Capital de giro'!E10</f>
        <v>1096.17</v>
      </c>
      <c r="F11" s="118">
        <f t="shared" si="1"/>
        <v>373.83</v>
      </c>
      <c r="G11" s="94"/>
      <c r="H11" s="122" t="s">
        <v>143</v>
      </c>
      <c r="I11" s="94"/>
      <c r="J11" s="46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15.75" customHeight="1">
      <c r="A12" s="94"/>
      <c r="B12" s="116" t="s">
        <v>144</v>
      </c>
      <c r="C12" s="117"/>
      <c r="D12" s="60">
        <f>'Capital de giro'!C11</f>
        <v>1470</v>
      </c>
      <c r="E12" s="60">
        <f>'Capital de giro'!D11+'Capital de giro'!E11</f>
        <v>1096.17</v>
      </c>
      <c r="F12" s="118">
        <f t="shared" si="1"/>
        <v>373.83</v>
      </c>
      <c r="G12" s="94"/>
      <c r="H12" s="94" t="s">
        <v>145</v>
      </c>
      <c r="I12" s="94"/>
      <c r="J12" s="46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5.75" customHeight="1">
      <c r="A13" s="94"/>
      <c r="B13" s="116" t="s">
        <v>146</v>
      </c>
      <c r="C13" s="117"/>
      <c r="D13" s="60">
        <f>'Capital de giro'!C12</f>
        <v>1470</v>
      </c>
      <c r="E13" s="60">
        <f>'Capital de giro'!D12+'Capital de giro'!E12</f>
        <v>1096.17</v>
      </c>
      <c r="F13" s="118">
        <f t="shared" si="1"/>
        <v>373.83</v>
      </c>
      <c r="G13" s="94"/>
      <c r="H13" s="122" t="s">
        <v>147</v>
      </c>
      <c r="I13" s="94"/>
      <c r="J13" s="46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5.75" customHeight="1">
      <c r="A14" s="94"/>
      <c r="B14" s="116" t="s">
        <v>148</v>
      </c>
      <c r="C14" s="117"/>
      <c r="D14" s="60">
        <f>'Capital de giro'!C13</f>
        <v>1470</v>
      </c>
      <c r="E14" s="60">
        <f>'Capital de giro'!D13+'Capital de giro'!E13</f>
        <v>1096.17</v>
      </c>
      <c r="F14" s="118">
        <f t="shared" si="1"/>
        <v>373.83</v>
      </c>
      <c r="G14" s="94"/>
      <c r="H14" s="94"/>
      <c r="I14" s="94"/>
      <c r="J14" s="46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5.75" customHeight="1">
      <c r="A15" s="94"/>
      <c r="B15" s="116" t="s">
        <v>149</v>
      </c>
      <c r="C15" s="117"/>
      <c r="D15" s="60">
        <f>'Capital de giro'!C14</f>
        <v>1470</v>
      </c>
      <c r="E15" s="60">
        <f>'Capital de giro'!D14+'Capital de giro'!E14</f>
        <v>1096.17</v>
      </c>
      <c r="F15" s="118">
        <f t="shared" si="1"/>
        <v>373.83</v>
      </c>
      <c r="G15" s="94"/>
      <c r="H15" s="121" t="s">
        <v>150</v>
      </c>
      <c r="I15" s="94"/>
      <c r="J15" s="46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5.75" customHeight="1">
      <c r="A16" s="94"/>
      <c r="B16" s="116" t="s">
        <v>151</v>
      </c>
      <c r="C16" s="117"/>
      <c r="D16" s="60">
        <f>'Capital de giro'!C15</f>
        <v>1470</v>
      </c>
      <c r="E16" s="60">
        <f>'Capital de giro'!D15+'Capital de giro'!E15</f>
        <v>1096.17</v>
      </c>
      <c r="F16" s="118">
        <f t="shared" si="1"/>
        <v>373.83</v>
      </c>
      <c r="G16" s="94"/>
      <c r="H16" s="94" t="s">
        <v>152</v>
      </c>
      <c r="I16" s="94"/>
      <c r="J16" s="46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5.75" customHeight="1">
      <c r="A17" s="94"/>
      <c r="B17" s="116" t="s">
        <v>153</v>
      </c>
      <c r="C17" s="117"/>
      <c r="D17" s="60">
        <f>'Capital de giro'!C16</f>
        <v>1470</v>
      </c>
      <c r="E17" s="60">
        <f>'Capital de giro'!D16+'Capital de giro'!E16</f>
        <v>1096.17</v>
      </c>
      <c r="F17" s="118">
        <f t="shared" si="1"/>
        <v>373.83</v>
      </c>
      <c r="G17" s="94"/>
      <c r="H17" s="122" t="s">
        <v>154</v>
      </c>
      <c r="I17" s="94"/>
      <c r="J17" s="46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5.75" customHeight="1">
      <c r="A18" s="94"/>
      <c r="B18" s="116" t="s">
        <v>155</v>
      </c>
      <c r="C18" s="117"/>
      <c r="D18" s="60">
        <f>'Capital de giro'!C17</f>
        <v>1470</v>
      </c>
      <c r="E18" s="60">
        <f>'Capital de giro'!D17+'Capital de giro'!E17</f>
        <v>1096.17</v>
      </c>
      <c r="F18" s="118">
        <f t="shared" si="1"/>
        <v>373.83</v>
      </c>
      <c r="G18" s="94"/>
      <c r="H18" s="122" t="s">
        <v>156</v>
      </c>
      <c r="I18" s="94"/>
      <c r="J18" s="46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5.75" customHeight="1">
      <c r="A19" s="94"/>
      <c r="B19" s="116" t="s">
        <v>157</v>
      </c>
      <c r="C19" s="117"/>
      <c r="D19" s="60">
        <f>'Capital de giro'!C18</f>
        <v>1470</v>
      </c>
      <c r="E19" s="60">
        <f>'Capital de giro'!D18+'Capital de giro'!E18</f>
        <v>1096.17</v>
      </c>
      <c r="F19" s="118">
        <f t="shared" si="1"/>
        <v>373.83</v>
      </c>
      <c r="G19" s="94"/>
      <c r="H19" s="94"/>
      <c r="I19" s="94"/>
      <c r="J19" s="46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5.75" customHeight="1">
      <c r="A20" s="94"/>
      <c r="B20" s="116" t="s">
        <v>158</v>
      </c>
      <c r="C20" s="117"/>
      <c r="D20" s="60">
        <f>'Capital de giro'!C19</f>
        <v>1470</v>
      </c>
      <c r="E20" s="60">
        <f>'Capital de giro'!D19+'Capital de giro'!E19</f>
        <v>1096.17</v>
      </c>
      <c r="F20" s="118">
        <f t="shared" si="1"/>
        <v>373.83</v>
      </c>
      <c r="G20" s="94"/>
      <c r="H20" s="94"/>
      <c r="I20" s="94"/>
      <c r="J20" s="46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.75" customHeight="1">
      <c r="A21" s="94"/>
      <c r="B21" s="116" t="s">
        <v>159</v>
      </c>
      <c r="C21" s="117"/>
      <c r="D21" s="60" t="str">
        <f>'Capital de giro'!C20</f>
        <v/>
      </c>
      <c r="E21" s="60">
        <f>'Capital de giro'!D20+'Capital de giro'!E20</f>
        <v>0</v>
      </c>
      <c r="F21" s="118">
        <f t="shared" si="1"/>
        <v>0</v>
      </c>
      <c r="G21" s="94"/>
      <c r="H21" s="94"/>
      <c r="I21" s="94"/>
      <c r="J21" s="46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5.75" customHeight="1">
      <c r="A22" s="94"/>
      <c r="B22" s="116" t="s">
        <v>160</v>
      </c>
      <c r="C22" s="117"/>
      <c r="D22" s="60" t="str">
        <f>'Capital de giro'!C21</f>
        <v/>
      </c>
      <c r="E22" s="60">
        <f>'Capital de giro'!D21+'Capital de giro'!E21</f>
        <v>0</v>
      </c>
      <c r="F22" s="118">
        <f t="shared" si="1"/>
        <v>0</v>
      </c>
      <c r="G22" s="94"/>
      <c r="H22" s="94"/>
      <c r="I22" s="94"/>
      <c r="J22" s="46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5.75" customHeight="1">
      <c r="A23" s="94"/>
      <c r="B23" s="116" t="s">
        <v>161</v>
      </c>
      <c r="C23" s="117"/>
      <c r="D23" s="60" t="str">
        <f>'Capital de giro'!C22</f>
        <v/>
      </c>
      <c r="E23" s="60">
        <f>'Capital de giro'!D22+'Capital de giro'!E22</f>
        <v>0</v>
      </c>
      <c r="F23" s="118">
        <f t="shared" si="1"/>
        <v>0</v>
      </c>
      <c r="G23" s="94"/>
      <c r="H23" s="94"/>
      <c r="I23" s="94"/>
      <c r="J23" s="46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5.75" customHeight="1">
      <c r="A24" s="94"/>
      <c r="B24" s="116" t="s">
        <v>162</v>
      </c>
      <c r="C24" s="117"/>
      <c r="D24" s="60" t="str">
        <f>'Capital de giro'!C23</f>
        <v/>
      </c>
      <c r="E24" s="60">
        <f>'Capital de giro'!D23+'Capital de giro'!E23</f>
        <v>0</v>
      </c>
      <c r="F24" s="118">
        <f t="shared" si="1"/>
        <v>0</v>
      </c>
      <c r="G24" s="94"/>
      <c r="H24" s="94"/>
      <c r="I24" s="94"/>
      <c r="J24" s="46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.75" customHeight="1">
      <c r="A25" s="94"/>
      <c r="B25" s="116" t="s">
        <v>163</v>
      </c>
      <c r="C25" s="117"/>
      <c r="D25" s="60" t="str">
        <f>'Capital de giro'!C24</f>
        <v/>
      </c>
      <c r="E25" s="60">
        <f>'Capital de giro'!D24+'Capital de giro'!E24</f>
        <v>0</v>
      </c>
      <c r="F25" s="118">
        <f t="shared" si="1"/>
        <v>0</v>
      </c>
      <c r="G25" s="94"/>
      <c r="H25" s="94"/>
      <c r="I25" s="94"/>
      <c r="J25" s="46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5.75" customHeight="1">
      <c r="A26" s="94"/>
      <c r="B26" s="116" t="s">
        <v>164</v>
      </c>
      <c r="C26" s="117"/>
      <c r="D26" s="60" t="str">
        <f>'Capital de giro'!C25</f>
        <v/>
      </c>
      <c r="E26" s="60">
        <f>'Capital de giro'!D25+'Capital de giro'!E25</f>
        <v>0</v>
      </c>
      <c r="F26" s="118">
        <f t="shared" si="1"/>
        <v>0</v>
      </c>
      <c r="G26" s="94"/>
      <c r="H26" s="94"/>
      <c r="I26" s="94"/>
      <c r="J26" s="46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.75" customHeight="1">
      <c r="A27" s="94"/>
      <c r="B27" s="116" t="s">
        <v>165</v>
      </c>
      <c r="C27" s="117"/>
      <c r="D27" s="60" t="str">
        <f>'Capital de giro'!C26</f>
        <v/>
      </c>
      <c r="E27" s="60">
        <f>'Capital de giro'!D26+'Capital de giro'!E26</f>
        <v>0</v>
      </c>
      <c r="F27" s="118">
        <f t="shared" si="1"/>
        <v>0</v>
      </c>
      <c r="G27" s="94"/>
      <c r="H27" s="94"/>
      <c r="I27" s="94"/>
      <c r="J27" s="46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5.75" customHeight="1">
      <c r="A28" s="94"/>
      <c r="B28" s="116" t="s">
        <v>166</v>
      </c>
      <c r="C28" s="117"/>
      <c r="D28" s="60" t="str">
        <f>'Capital de giro'!C27</f>
        <v/>
      </c>
      <c r="E28" s="60">
        <f>'Capital de giro'!D27+'Capital de giro'!E27</f>
        <v>0</v>
      </c>
      <c r="F28" s="118">
        <f t="shared" si="1"/>
        <v>0</v>
      </c>
      <c r="G28" s="94"/>
      <c r="H28" s="94"/>
      <c r="I28" s="94"/>
      <c r="J28" s="46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94"/>
      <c r="B29" s="116" t="s">
        <v>167</v>
      </c>
      <c r="C29" s="117"/>
      <c r="D29" s="60" t="str">
        <f>'Capital de giro'!C28</f>
        <v/>
      </c>
      <c r="E29" s="60">
        <f>'Capital de giro'!D28+'Capital de giro'!E28</f>
        <v>0</v>
      </c>
      <c r="F29" s="118">
        <f t="shared" si="1"/>
        <v>0</v>
      </c>
      <c r="G29" s="94"/>
      <c r="H29" s="94"/>
      <c r="I29" s="94"/>
      <c r="J29" s="46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5.75" customHeight="1">
      <c r="A30" s="94"/>
      <c r="B30" s="116" t="s">
        <v>168</v>
      </c>
      <c r="C30" s="117"/>
      <c r="D30" s="60" t="str">
        <f>'Capital de giro'!C29</f>
        <v/>
      </c>
      <c r="E30" s="60">
        <f>'Capital de giro'!D29+'Capital de giro'!E29</f>
        <v>0</v>
      </c>
      <c r="F30" s="118">
        <f t="shared" si="1"/>
        <v>0</v>
      </c>
      <c r="G30" s="94"/>
      <c r="H30" s="94"/>
      <c r="I30" s="94"/>
      <c r="J30" s="46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.75" customHeight="1">
      <c r="A31" s="94"/>
      <c r="B31" s="116" t="s">
        <v>169</v>
      </c>
      <c r="C31" s="117"/>
      <c r="D31" s="60" t="str">
        <f>'Capital de giro'!C30</f>
        <v/>
      </c>
      <c r="E31" s="60">
        <f>'Capital de giro'!D30+'Capital de giro'!E30</f>
        <v>0</v>
      </c>
      <c r="F31" s="118">
        <f t="shared" si="1"/>
        <v>0</v>
      </c>
      <c r="G31" s="94"/>
      <c r="H31" s="94"/>
      <c r="I31" s="94"/>
      <c r="J31" s="46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5.75" customHeight="1">
      <c r="A32" s="94"/>
      <c r="B32" s="116" t="s">
        <v>170</v>
      </c>
      <c r="C32" s="117"/>
      <c r="D32" s="60" t="str">
        <f>'Capital de giro'!C31</f>
        <v/>
      </c>
      <c r="E32" s="60">
        <f>'Capital de giro'!D31+'Capital de giro'!E31</f>
        <v>0</v>
      </c>
      <c r="F32" s="118">
        <f t="shared" si="1"/>
        <v>0</v>
      </c>
      <c r="G32" s="94"/>
      <c r="H32" s="94"/>
      <c r="I32" s="94"/>
      <c r="J32" s="46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.75" customHeight="1">
      <c r="A33" s="94"/>
      <c r="B33" s="46"/>
      <c r="C33" s="46"/>
      <c r="D33" s="46"/>
      <c r="E33" s="46"/>
      <c r="F33" s="49"/>
      <c r="G33" s="94"/>
      <c r="H33" s="94"/>
      <c r="I33" s="94"/>
      <c r="J33" s="46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5.75" customHeight="1">
      <c r="A34" s="94"/>
      <c r="B34" s="46"/>
      <c r="C34" s="46"/>
      <c r="D34" s="46"/>
      <c r="E34" s="46"/>
      <c r="F34" s="49"/>
      <c r="G34" s="94"/>
      <c r="H34" s="94"/>
      <c r="I34" s="94"/>
      <c r="J34" s="46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.75" customHeight="1">
      <c r="A35" s="94"/>
      <c r="B35" s="46"/>
      <c r="C35" s="46"/>
      <c r="D35" s="46"/>
      <c r="E35" s="46"/>
      <c r="F35" s="49"/>
      <c r="G35" s="94"/>
      <c r="H35" s="94"/>
      <c r="I35" s="94"/>
      <c r="J35" s="46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5.75" customHeight="1">
      <c r="A36" s="94"/>
      <c r="B36" s="46"/>
      <c r="C36" s="46"/>
      <c r="D36" s="46"/>
      <c r="E36" s="46"/>
      <c r="F36" s="49"/>
      <c r="G36" s="94"/>
      <c r="H36" s="94"/>
      <c r="I36" s="94"/>
      <c r="J36" s="46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5.75" customHeight="1">
      <c r="A37" s="94"/>
      <c r="B37" s="46"/>
      <c r="C37" s="46"/>
      <c r="D37" s="46"/>
      <c r="E37" s="46"/>
      <c r="F37" s="49"/>
      <c r="G37" s="94"/>
      <c r="H37" s="94"/>
      <c r="I37" s="94"/>
      <c r="J37" s="46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5.75" customHeight="1">
      <c r="A38" s="94"/>
      <c r="B38" s="46"/>
      <c r="C38" s="46"/>
      <c r="D38" s="46"/>
      <c r="E38" s="46"/>
      <c r="F38" s="49"/>
      <c r="G38" s="94"/>
      <c r="H38" s="94"/>
      <c r="I38" s="94"/>
      <c r="J38" s="46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5.75" customHeight="1">
      <c r="A39" s="94"/>
      <c r="B39" s="46"/>
      <c r="C39" s="46"/>
      <c r="D39" s="46"/>
      <c r="E39" s="46"/>
      <c r="F39" s="49"/>
      <c r="G39" s="94"/>
      <c r="H39" s="94"/>
      <c r="I39" s="94"/>
      <c r="J39" s="46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5.75" customHeight="1">
      <c r="A40" s="94"/>
      <c r="B40" s="46"/>
      <c r="C40" s="46"/>
      <c r="D40" s="46"/>
      <c r="E40" s="46"/>
      <c r="F40" s="49"/>
      <c r="G40" s="94"/>
      <c r="H40" s="94"/>
      <c r="I40" s="94"/>
      <c r="J40" s="46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5.75" customHeight="1">
      <c r="A41" s="94"/>
      <c r="B41" s="46"/>
      <c r="C41" s="46"/>
      <c r="D41" s="46"/>
      <c r="E41" s="46"/>
      <c r="F41" s="49"/>
      <c r="G41" s="94"/>
      <c r="H41" s="94"/>
      <c r="I41" s="94"/>
      <c r="J41" s="46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5.75" customHeight="1">
      <c r="A42" s="94"/>
      <c r="B42" s="46"/>
      <c r="C42" s="46"/>
      <c r="D42" s="46"/>
      <c r="E42" s="46"/>
      <c r="F42" s="49"/>
      <c r="G42" s="94"/>
      <c r="H42" s="94"/>
      <c r="I42" s="94"/>
      <c r="J42" s="46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5.75" customHeight="1">
      <c r="A43" s="94"/>
      <c r="B43" s="46"/>
      <c r="C43" s="46"/>
      <c r="D43" s="46"/>
      <c r="E43" s="46"/>
      <c r="F43" s="49"/>
      <c r="G43" s="94"/>
      <c r="H43" s="94"/>
      <c r="I43" s="94"/>
      <c r="J43" s="46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5.75" customHeight="1">
      <c r="A44" s="94"/>
      <c r="B44" s="46"/>
      <c r="C44" s="46"/>
      <c r="D44" s="46"/>
      <c r="E44" s="46"/>
      <c r="F44" s="49"/>
      <c r="G44" s="94"/>
      <c r="H44" s="94"/>
      <c r="I44" s="94"/>
      <c r="J44" s="46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5.75" customHeight="1">
      <c r="A45" s="94"/>
      <c r="B45" s="46"/>
      <c r="C45" s="46"/>
      <c r="D45" s="46"/>
      <c r="E45" s="46"/>
      <c r="F45" s="49"/>
      <c r="G45" s="94"/>
      <c r="H45" s="94"/>
      <c r="I45" s="94"/>
      <c r="J45" s="46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5.75" customHeight="1">
      <c r="A46" s="94"/>
      <c r="B46" s="46"/>
      <c r="C46" s="46"/>
      <c r="D46" s="46"/>
      <c r="E46" s="46"/>
      <c r="F46" s="49"/>
      <c r="G46" s="94"/>
      <c r="H46" s="94"/>
      <c r="I46" s="94"/>
      <c r="J46" s="46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5.75" customHeight="1">
      <c r="A47" s="94"/>
      <c r="B47" s="46"/>
      <c r="C47" s="46"/>
      <c r="D47" s="46"/>
      <c r="E47" s="46"/>
      <c r="F47" s="49"/>
      <c r="G47" s="94"/>
      <c r="H47" s="94"/>
      <c r="I47" s="94"/>
      <c r="J47" s="46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5.75" customHeight="1">
      <c r="A48" s="94"/>
      <c r="B48" s="46"/>
      <c r="C48" s="46"/>
      <c r="D48" s="46"/>
      <c r="E48" s="46"/>
      <c r="F48" s="49"/>
      <c r="G48" s="94"/>
      <c r="H48" s="94"/>
      <c r="I48" s="94"/>
      <c r="J48" s="46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5.75" customHeight="1">
      <c r="A49" s="94"/>
      <c r="B49" s="46"/>
      <c r="C49" s="46"/>
      <c r="D49" s="46"/>
      <c r="E49" s="46"/>
      <c r="F49" s="49"/>
      <c r="G49" s="94"/>
      <c r="H49" s="94"/>
      <c r="I49" s="94"/>
      <c r="J49" s="46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5.75" customHeight="1">
      <c r="A50" s="94"/>
      <c r="B50" s="46"/>
      <c r="C50" s="46"/>
      <c r="D50" s="46"/>
      <c r="E50" s="46"/>
      <c r="F50" s="49"/>
      <c r="G50" s="94"/>
      <c r="H50" s="94"/>
      <c r="I50" s="94"/>
      <c r="J50" s="46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5.75" customHeight="1">
      <c r="A51" s="94"/>
      <c r="B51" s="46"/>
      <c r="C51" s="46"/>
      <c r="D51" s="46"/>
      <c r="E51" s="46"/>
      <c r="F51" s="49"/>
      <c r="G51" s="94"/>
      <c r="H51" s="94"/>
      <c r="I51" s="94"/>
      <c r="J51" s="46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5.75" customHeight="1">
      <c r="A52" s="94"/>
      <c r="B52" s="46"/>
      <c r="C52" s="46"/>
      <c r="D52" s="46"/>
      <c r="E52" s="46"/>
      <c r="F52" s="49"/>
      <c r="G52" s="94"/>
      <c r="H52" s="94"/>
      <c r="I52" s="94"/>
      <c r="J52" s="46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5.75" customHeight="1">
      <c r="A53" s="94"/>
      <c r="B53" s="46"/>
      <c r="C53" s="46"/>
      <c r="D53" s="46"/>
      <c r="E53" s="46"/>
      <c r="F53" s="49"/>
      <c r="G53" s="94"/>
      <c r="H53" s="94"/>
      <c r="I53" s="94"/>
      <c r="J53" s="4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5.75" customHeight="1">
      <c r="A54" s="94"/>
      <c r="B54" s="46"/>
      <c r="C54" s="46"/>
      <c r="D54" s="46"/>
      <c r="E54" s="46"/>
      <c r="F54" s="49"/>
      <c r="G54" s="94"/>
      <c r="H54" s="94"/>
      <c r="I54" s="94"/>
      <c r="J54" s="46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5.75" customHeight="1">
      <c r="A55" s="94"/>
      <c r="B55" s="46"/>
      <c r="C55" s="46"/>
      <c r="D55" s="46"/>
      <c r="E55" s="46"/>
      <c r="F55" s="49"/>
      <c r="G55" s="94"/>
      <c r="H55" s="94"/>
      <c r="I55" s="94"/>
      <c r="J55" s="46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5.75" customHeight="1">
      <c r="A56" s="94"/>
      <c r="B56" s="46"/>
      <c r="C56" s="46"/>
      <c r="D56" s="46"/>
      <c r="E56" s="46"/>
      <c r="F56" s="49"/>
      <c r="G56" s="94"/>
      <c r="H56" s="94"/>
      <c r="I56" s="94"/>
      <c r="J56" s="46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5.75" customHeight="1">
      <c r="A57" s="94"/>
      <c r="B57" s="46"/>
      <c r="C57" s="46"/>
      <c r="D57" s="46"/>
      <c r="E57" s="46"/>
      <c r="F57" s="49"/>
      <c r="G57" s="94"/>
      <c r="H57" s="94"/>
      <c r="I57" s="94"/>
      <c r="J57" s="46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5.75" customHeight="1">
      <c r="A58" s="94"/>
      <c r="B58" s="46"/>
      <c r="C58" s="46"/>
      <c r="D58" s="46"/>
      <c r="E58" s="46"/>
      <c r="F58" s="49"/>
      <c r="G58" s="94"/>
      <c r="H58" s="94"/>
      <c r="I58" s="94"/>
      <c r="J58" s="46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5.75" customHeight="1">
      <c r="A59" s="94"/>
      <c r="B59" s="46"/>
      <c r="C59" s="46"/>
      <c r="D59" s="46"/>
      <c r="E59" s="46"/>
      <c r="F59" s="49"/>
      <c r="G59" s="94"/>
      <c r="H59" s="94"/>
      <c r="I59" s="94"/>
      <c r="J59" s="46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5.75" customHeight="1">
      <c r="A60" s="94"/>
      <c r="B60" s="46"/>
      <c r="C60" s="46"/>
      <c r="D60" s="46"/>
      <c r="E60" s="46"/>
      <c r="F60" s="49"/>
      <c r="G60" s="94"/>
      <c r="H60" s="94"/>
      <c r="I60" s="94"/>
      <c r="J60" s="46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5.75" customHeight="1">
      <c r="A61" s="94"/>
      <c r="B61" s="46"/>
      <c r="C61" s="46"/>
      <c r="D61" s="46"/>
      <c r="E61" s="46"/>
      <c r="F61" s="49"/>
      <c r="G61" s="94"/>
      <c r="H61" s="94"/>
      <c r="I61" s="94"/>
      <c r="J61" s="46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5.75" customHeight="1">
      <c r="A62" s="94"/>
      <c r="B62" s="46"/>
      <c r="C62" s="46"/>
      <c r="D62" s="46"/>
      <c r="E62" s="46"/>
      <c r="F62" s="49"/>
      <c r="G62" s="94"/>
      <c r="H62" s="94"/>
      <c r="I62" s="94"/>
      <c r="J62" s="46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5.75" customHeight="1">
      <c r="A63" s="94"/>
      <c r="B63" s="46"/>
      <c r="C63" s="46"/>
      <c r="D63" s="46"/>
      <c r="E63" s="46"/>
      <c r="F63" s="49"/>
      <c r="G63" s="94"/>
      <c r="H63" s="94"/>
      <c r="I63" s="94"/>
      <c r="J63" s="46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5.75" customHeight="1">
      <c r="A64" s="94"/>
      <c r="B64" s="46"/>
      <c r="C64" s="46"/>
      <c r="D64" s="46"/>
      <c r="E64" s="46"/>
      <c r="F64" s="49"/>
      <c r="G64" s="94"/>
      <c r="H64" s="94"/>
      <c r="I64" s="94"/>
      <c r="J64" s="46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5.75" customHeight="1">
      <c r="A65" s="94"/>
      <c r="B65" s="46"/>
      <c r="C65" s="46"/>
      <c r="D65" s="46"/>
      <c r="E65" s="46"/>
      <c r="F65" s="49"/>
      <c r="G65" s="94"/>
      <c r="H65" s="94"/>
      <c r="I65" s="94"/>
      <c r="J65" s="46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5.75" customHeight="1">
      <c r="A66" s="94"/>
      <c r="B66" s="46"/>
      <c r="C66" s="46"/>
      <c r="D66" s="46"/>
      <c r="E66" s="46"/>
      <c r="F66" s="49"/>
      <c r="G66" s="94"/>
      <c r="H66" s="94"/>
      <c r="I66" s="94"/>
      <c r="J66" s="46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5.75" customHeight="1">
      <c r="A67" s="94"/>
      <c r="B67" s="46"/>
      <c r="C67" s="46"/>
      <c r="D67" s="46"/>
      <c r="E67" s="46"/>
      <c r="F67" s="49"/>
      <c r="G67" s="94"/>
      <c r="H67" s="94"/>
      <c r="I67" s="94"/>
      <c r="J67" s="46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5.75" customHeight="1">
      <c r="A68" s="94"/>
      <c r="B68" s="46"/>
      <c r="C68" s="46"/>
      <c r="D68" s="46"/>
      <c r="E68" s="46"/>
      <c r="F68" s="49"/>
      <c r="G68" s="94"/>
      <c r="H68" s="94"/>
      <c r="I68" s="94"/>
      <c r="J68" s="46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5.75" customHeight="1">
      <c r="A69" s="94"/>
      <c r="B69" s="46"/>
      <c r="C69" s="46"/>
      <c r="D69" s="46"/>
      <c r="E69" s="46"/>
      <c r="F69" s="49"/>
      <c r="G69" s="94"/>
      <c r="H69" s="94"/>
      <c r="I69" s="94"/>
      <c r="J69" s="46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5.75" customHeight="1">
      <c r="A70" s="94"/>
      <c r="B70" s="46"/>
      <c r="C70" s="46"/>
      <c r="D70" s="46"/>
      <c r="E70" s="46"/>
      <c r="F70" s="49"/>
      <c r="G70" s="94"/>
      <c r="H70" s="94"/>
      <c r="I70" s="94"/>
      <c r="J70" s="46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5.75" customHeight="1">
      <c r="A71" s="94"/>
      <c r="B71" s="46"/>
      <c r="C71" s="46"/>
      <c r="D71" s="46"/>
      <c r="E71" s="46"/>
      <c r="F71" s="49"/>
      <c r="G71" s="94"/>
      <c r="H71" s="94"/>
      <c r="I71" s="94"/>
      <c r="J71" s="46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5.75" customHeight="1">
      <c r="A72" s="94"/>
      <c r="B72" s="46"/>
      <c r="C72" s="46"/>
      <c r="D72" s="46"/>
      <c r="E72" s="46"/>
      <c r="F72" s="49"/>
      <c r="G72" s="94"/>
      <c r="H72" s="94"/>
      <c r="I72" s="94"/>
      <c r="J72" s="46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5.75" customHeight="1">
      <c r="A73" s="94"/>
      <c r="B73" s="46"/>
      <c r="C73" s="46"/>
      <c r="D73" s="46"/>
      <c r="E73" s="46"/>
      <c r="F73" s="49"/>
      <c r="G73" s="94"/>
      <c r="H73" s="94"/>
      <c r="I73" s="94"/>
      <c r="J73" s="46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5.75" customHeight="1">
      <c r="A74" s="94"/>
      <c r="B74" s="46"/>
      <c r="C74" s="46"/>
      <c r="D74" s="46"/>
      <c r="E74" s="46"/>
      <c r="F74" s="49"/>
      <c r="G74" s="94"/>
      <c r="H74" s="94"/>
      <c r="I74" s="94"/>
      <c r="J74" s="46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5.75" customHeight="1">
      <c r="A75" s="94"/>
      <c r="B75" s="46"/>
      <c r="C75" s="46"/>
      <c r="D75" s="46"/>
      <c r="E75" s="46"/>
      <c r="F75" s="49"/>
      <c r="G75" s="94"/>
      <c r="H75" s="94"/>
      <c r="I75" s="94"/>
      <c r="J75" s="46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5.75" customHeight="1">
      <c r="A76" s="94"/>
      <c r="B76" s="46"/>
      <c r="C76" s="46"/>
      <c r="D76" s="46"/>
      <c r="E76" s="46"/>
      <c r="F76" s="49"/>
      <c r="G76" s="94"/>
      <c r="H76" s="94"/>
      <c r="I76" s="94"/>
      <c r="J76" s="46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94"/>
      <c r="B77" s="46"/>
      <c r="C77" s="46"/>
      <c r="D77" s="46"/>
      <c r="E77" s="46"/>
      <c r="F77" s="49"/>
      <c r="G77" s="94"/>
      <c r="H77" s="94"/>
      <c r="I77" s="94"/>
      <c r="J77" s="46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5.75" customHeight="1">
      <c r="A78" s="94"/>
      <c r="B78" s="46"/>
      <c r="C78" s="46"/>
      <c r="D78" s="46"/>
      <c r="E78" s="46"/>
      <c r="F78" s="49"/>
      <c r="G78" s="94"/>
      <c r="H78" s="94"/>
      <c r="I78" s="94"/>
      <c r="J78" s="46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5.75" customHeight="1">
      <c r="A79" s="94"/>
      <c r="B79" s="46"/>
      <c r="C79" s="46"/>
      <c r="D79" s="46"/>
      <c r="E79" s="46"/>
      <c r="F79" s="49"/>
      <c r="G79" s="94"/>
      <c r="H79" s="94"/>
      <c r="I79" s="94"/>
      <c r="J79" s="46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5.75" customHeight="1">
      <c r="A80" s="94"/>
      <c r="B80" s="46"/>
      <c r="C80" s="46"/>
      <c r="D80" s="46"/>
      <c r="E80" s="46"/>
      <c r="F80" s="49"/>
      <c r="G80" s="94"/>
      <c r="H80" s="94"/>
      <c r="I80" s="94"/>
      <c r="J80" s="46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5.75" customHeight="1">
      <c r="A81" s="94"/>
      <c r="B81" s="46"/>
      <c r="C81" s="46"/>
      <c r="D81" s="46"/>
      <c r="E81" s="46"/>
      <c r="F81" s="49"/>
      <c r="G81" s="94"/>
      <c r="H81" s="94"/>
      <c r="I81" s="94"/>
      <c r="J81" s="46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5.75" customHeight="1">
      <c r="A82" s="94"/>
      <c r="B82" s="46"/>
      <c r="C82" s="46"/>
      <c r="D82" s="46"/>
      <c r="E82" s="46"/>
      <c r="F82" s="49"/>
      <c r="G82" s="94"/>
      <c r="H82" s="94"/>
      <c r="I82" s="94"/>
      <c r="J82" s="46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5.75" customHeight="1">
      <c r="A83" s="94"/>
      <c r="B83" s="46"/>
      <c r="C83" s="46"/>
      <c r="D83" s="46"/>
      <c r="E83" s="46"/>
      <c r="F83" s="49"/>
      <c r="G83" s="94"/>
      <c r="H83" s="94"/>
      <c r="I83" s="94"/>
      <c r="J83" s="46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5.75" customHeight="1">
      <c r="A84" s="94"/>
      <c r="B84" s="46"/>
      <c r="C84" s="46"/>
      <c r="D84" s="46"/>
      <c r="E84" s="46"/>
      <c r="F84" s="49"/>
      <c r="G84" s="94"/>
      <c r="H84" s="94"/>
      <c r="I84" s="94"/>
      <c r="J84" s="46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5.75" customHeight="1">
      <c r="A85" s="94"/>
      <c r="B85" s="46"/>
      <c r="C85" s="46"/>
      <c r="D85" s="46"/>
      <c r="E85" s="46"/>
      <c r="F85" s="49"/>
      <c r="G85" s="94"/>
      <c r="H85" s="94"/>
      <c r="I85" s="94"/>
      <c r="J85" s="46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5.75" customHeight="1">
      <c r="A86" s="94"/>
      <c r="B86" s="46"/>
      <c r="C86" s="46"/>
      <c r="D86" s="46"/>
      <c r="E86" s="46"/>
      <c r="F86" s="49"/>
      <c r="G86" s="94"/>
      <c r="H86" s="94"/>
      <c r="I86" s="94"/>
      <c r="J86" s="46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5.75" customHeight="1">
      <c r="A87" s="94"/>
      <c r="B87" s="46"/>
      <c r="C87" s="46"/>
      <c r="D87" s="46"/>
      <c r="E87" s="46"/>
      <c r="F87" s="49"/>
      <c r="G87" s="94"/>
      <c r="H87" s="94"/>
      <c r="I87" s="94"/>
      <c r="J87" s="46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5.75" customHeight="1">
      <c r="A88" s="94"/>
      <c r="B88" s="46"/>
      <c r="C88" s="46"/>
      <c r="D88" s="46"/>
      <c r="E88" s="46"/>
      <c r="F88" s="49"/>
      <c r="G88" s="94"/>
      <c r="H88" s="94"/>
      <c r="I88" s="94"/>
      <c r="J88" s="46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5.75" customHeight="1">
      <c r="A89" s="94"/>
      <c r="B89" s="46"/>
      <c r="C89" s="46"/>
      <c r="D89" s="46"/>
      <c r="E89" s="46"/>
      <c r="F89" s="49"/>
      <c r="G89" s="94"/>
      <c r="H89" s="94"/>
      <c r="I89" s="94"/>
      <c r="J89" s="46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5.75" customHeight="1">
      <c r="A90" s="94"/>
      <c r="B90" s="46"/>
      <c r="C90" s="46"/>
      <c r="D90" s="46"/>
      <c r="E90" s="46"/>
      <c r="F90" s="49"/>
      <c r="G90" s="94"/>
      <c r="H90" s="94"/>
      <c r="I90" s="94"/>
      <c r="J90" s="46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5.75" customHeight="1">
      <c r="A91" s="94"/>
      <c r="B91" s="46"/>
      <c r="C91" s="46"/>
      <c r="D91" s="46"/>
      <c r="E91" s="46"/>
      <c r="F91" s="49"/>
      <c r="G91" s="94"/>
      <c r="H91" s="94"/>
      <c r="I91" s="94"/>
      <c r="J91" s="46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5.75" customHeight="1">
      <c r="A92" s="94"/>
      <c r="B92" s="46"/>
      <c r="C92" s="46"/>
      <c r="D92" s="46"/>
      <c r="E92" s="46"/>
      <c r="F92" s="49"/>
      <c r="G92" s="94"/>
      <c r="H92" s="94"/>
      <c r="I92" s="94"/>
      <c r="J92" s="46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5.75" customHeight="1">
      <c r="A93" s="94"/>
      <c r="B93" s="46"/>
      <c r="C93" s="46"/>
      <c r="D93" s="46"/>
      <c r="E93" s="46"/>
      <c r="F93" s="49"/>
      <c r="G93" s="94"/>
      <c r="H93" s="94"/>
      <c r="I93" s="94"/>
      <c r="J93" s="46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5.75" customHeight="1">
      <c r="A94" s="94"/>
      <c r="B94" s="46"/>
      <c r="C94" s="46"/>
      <c r="D94" s="46"/>
      <c r="E94" s="46"/>
      <c r="F94" s="49"/>
      <c r="G94" s="94"/>
      <c r="H94" s="94"/>
      <c r="I94" s="94"/>
      <c r="J94" s="46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5.75" customHeight="1">
      <c r="A95" s="94"/>
      <c r="B95" s="46"/>
      <c r="C95" s="46"/>
      <c r="D95" s="46"/>
      <c r="E95" s="46"/>
      <c r="F95" s="49"/>
      <c r="G95" s="94"/>
      <c r="H95" s="94"/>
      <c r="I95" s="94"/>
      <c r="J95" s="46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5.75" customHeight="1">
      <c r="A96" s="94"/>
      <c r="B96" s="46"/>
      <c r="C96" s="46"/>
      <c r="D96" s="46"/>
      <c r="E96" s="46"/>
      <c r="F96" s="49"/>
      <c r="G96" s="94"/>
      <c r="H96" s="94"/>
      <c r="I96" s="94"/>
      <c r="J96" s="46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5.75" customHeight="1">
      <c r="A97" s="94"/>
      <c r="B97" s="46"/>
      <c r="C97" s="46"/>
      <c r="D97" s="46"/>
      <c r="E97" s="46"/>
      <c r="F97" s="49"/>
      <c r="G97" s="94"/>
      <c r="H97" s="94"/>
      <c r="I97" s="94"/>
      <c r="J97" s="46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5.75" customHeight="1">
      <c r="A98" s="94"/>
      <c r="B98" s="46"/>
      <c r="C98" s="46"/>
      <c r="D98" s="46"/>
      <c r="E98" s="46"/>
      <c r="F98" s="49"/>
      <c r="G98" s="94"/>
      <c r="H98" s="94"/>
      <c r="I98" s="94"/>
      <c r="J98" s="46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5.75" customHeight="1">
      <c r="A99" s="94"/>
      <c r="B99" s="46"/>
      <c r="C99" s="46"/>
      <c r="D99" s="46"/>
      <c r="E99" s="46"/>
      <c r="F99" s="49"/>
      <c r="G99" s="94"/>
      <c r="H99" s="94"/>
      <c r="I99" s="94"/>
      <c r="J99" s="46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5.75" customHeight="1">
      <c r="A100" s="94"/>
      <c r="B100" s="46"/>
      <c r="C100" s="46"/>
      <c r="D100" s="46"/>
      <c r="E100" s="46"/>
      <c r="F100" s="49"/>
      <c r="G100" s="94"/>
      <c r="H100" s="94"/>
      <c r="I100" s="94"/>
      <c r="J100" s="46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5.75" customHeight="1">
      <c r="A101" s="94"/>
      <c r="B101" s="46"/>
      <c r="C101" s="46"/>
      <c r="D101" s="46"/>
      <c r="E101" s="46"/>
      <c r="F101" s="49"/>
      <c r="G101" s="94"/>
      <c r="H101" s="94"/>
      <c r="I101" s="94"/>
      <c r="J101" s="46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5.75" customHeight="1">
      <c r="A102" s="94"/>
      <c r="B102" s="46"/>
      <c r="C102" s="46"/>
      <c r="D102" s="46"/>
      <c r="E102" s="46"/>
      <c r="F102" s="49"/>
      <c r="G102" s="94"/>
      <c r="H102" s="94"/>
      <c r="I102" s="94"/>
      <c r="J102" s="46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5.75" customHeight="1">
      <c r="A103" s="94"/>
      <c r="B103" s="46"/>
      <c r="C103" s="46"/>
      <c r="D103" s="46"/>
      <c r="E103" s="46"/>
      <c r="F103" s="49"/>
      <c r="G103" s="94"/>
      <c r="H103" s="94"/>
      <c r="I103" s="94"/>
      <c r="J103" s="46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5.75" customHeight="1">
      <c r="A104" s="94"/>
      <c r="B104" s="46"/>
      <c r="C104" s="46"/>
      <c r="D104" s="46"/>
      <c r="E104" s="46"/>
      <c r="F104" s="49"/>
      <c r="G104" s="94"/>
      <c r="H104" s="94"/>
      <c r="I104" s="94"/>
      <c r="J104" s="46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5.75" customHeight="1">
      <c r="A105" s="94"/>
      <c r="B105" s="46"/>
      <c r="C105" s="46"/>
      <c r="D105" s="46"/>
      <c r="E105" s="46"/>
      <c r="F105" s="49"/>
      <c r="G105" s="94"/>
      <c r="H105" s="94"/>
      <c r="I105" s="94"/>
      <c r="J105" s="46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5.75" customHeight="1">
      <c r="A106" s="94"/>
      <c r="B106" s="46"/>
      <c r="C106" s="46"/>
      <c r="D106" s="46"/>
      <c r="E106" s="46"/>
      <c r="F106" s="49"/>
      <c r="G106" s="94"/>
      <c r="H106" s="94"/>
      <c r="I106" s="94"/>
      <c r="J106" s="46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5.75" customHeight="1">
      <c r="A107" s="94"/>
      <c r="B107" s="46"/>
      <c r="C107" s="46"/>
      <c r="D107" s="46"/>
      <c r="E107" s="46"/>
      <c r="F107" s="49"/>
      <c r="G107" s="94"/>
      <c r="H107" s="94"/>
      <c r="I107" s="94"/>
      <c r="J107" s="46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5.75" customHeight="1">
      <c r="A108" s="94"/>
      <c r="B108" s="46"/>
      <c r="C108" s="46"/>
      <c r="D108" s="46"/>
      <c r="E108" s="46"/>
      <c r="F108" s="49"/>
      <c r="G108" s="94"/>
      <c r="H108" s="94"/>
      <c r="I108" s="94"/>
      <c r="J108" s="46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5.75" customHeight="1">
      <c r="A109" s="94"/>
      <c r="B109" s="46"/>
      <c r="C109" s="46"/>
      <c r="D109" s="46"/>
      <c r="E109" s="46"/>
      <c r="F109" s="49"/>
      <c r="G109" s="94"/>
      <c r="H109" s="94"/>
      <c r="I109" s="94"/>
      <c r="J109" s="46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5.75" customHeight="1">
      <c r="A110" s="94"/>
      <c r="B110" s="46"/>
      <c r="C110" s="46"/>
      <c r="D110" s="46"/>
      <c r="E110" s="46"/>
      <c r="F110" s="49"/>
      <c r="G110" s="94"/>
      <c r="H110" s="94"/>
      <c r="I110" s="94"/>
      <c r="J110" s="46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5.75" customHeight="1">
      <c r="A111" s="94"/>
      <c r="B111" s="46"/>
      <c r="C111" s="46"/>
      <c r="D111" s="46"/>
      <c r="E111" s="46"/>
      <c r="F111" s="49"/>
      <c r="G111" s="94"/>
      <c r="H111" s="94"/>
      <c r="I111" s="94"/>
      <c r="J111" s="46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5.75" customHeight="1">
      <c r="A112" s="94"/>
      <c r="B112" s="46"/>
      <c r="C112" s="46"/>
      <c r="D112" s="46"/>
      <c r="E112" s="46"/>
      <c r="F112" s="49"/>
      <c r="G112" s="94"/>
      <c r="H112" s="94"/>
      <c r="I112" s="94"/>
      <c r="J112" s="46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5.75" customHeight="1">
      <c r="A113" s="94"/>
      <c r="B113" s="46"/>
      <c r="C113" s="46"/>
      <c r="D113" s="46"/>
      <c r="E113" s="46"/>
      <c r="F113" s="49"/>
      <c r="G113" s="94"/>
      <c r="H113" s="94"/>
      <c r="I113" s="94"/>
      <c r="J113" s="46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5.75" customHeight="1">
      <c r="A114" s="94"/>
      <c r="B114" s="46"/>
      <c r="C114" s="46"/>
      <c r="D114" s="46"/>
      <c r="E114" s="46"/>
      <c r="F114" s="49"/>
      <c r="G114" s="94"/>
      <c r="H114" s="94"/>
      <c r="I114" s="94"/>
      <c r="J114" s="46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5.75" customHeight="1">
      <c r="A115" s="94"/>
      <c r="B115" s="46"/>
      <c r="C115" s="46"/>
      <c r="D115" s="46"/>
      <c r="E115" s="46"/>
      <c r="F115" s="49"/>
      <c r="G115" s="94"/>
      <c r="H115" s="94"/>
      <c r="I115" s="94"/>
      <c r="J115" s="46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5.75" customHeight="1">
      <c r="A116" s="94"/>
      <c r="B116" s="46"/>
      <c r="C116" s="46"/>
      <c r="D116" s="46"/>
      <c r="E116" s="46"/>
      <c r="F116" s="49"/>
      <c r="G116" s="94"/>
      <c r="H116" s="94"/>
      <c r="I116" s="94"/>
      <c r="J116" s="46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5.75" customHeight="1">
      <c r="A117" s="94"/>
      <c r="B117" s="46"/>
      <c r="C117" s="46"/>
      <c r="D117" s="46"/>
      <c r="E117" s="46"/>
      <c r="F117" s="49"/>
      <c r="G117" s="94"/>
      <c r="H117" s="94"/>
      <c r="I117" s="94"/>
      <c r="J117" s="46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5.75" customHeight="1">
      <c r="A118" s="94"/>
      <c r="B118" s="46"/>
      <c r="C118" s="46"/>
      <c r="D118" s="46"/>
      <c r="E118" s="46"/>
      <c r="F118" s="49"/>
      <c r="G118" s="94"/>
      <c r="H118" s="94"/>
      <c r="I118" s="94"/>
      <c r="J118" s="46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5.75" customHeight="1">
      <c r="A119" s="94"/>
      <c r="B119" s="46"/>
      <c r="C119" s="46"/>
      <c r="D119" s="46"/>
      <c r="E119" s="46"/>
      <c r="F119" s="49"/>
      <c r="G119" s="94"/>
      <c r="H119" s="94"/>
      <c r="I119" s="94"/>
      <c r="J119" s="46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5.75" customHeight="1">
      <c r="A120" s="94"/>
      <c r="B120" s="46"/>
      <c r="C120" s="46"/>
      <c r="D120" s="46"/>
      <c r="E120" s="46"/>
      <c r="F120" s="49"/>
      <c r="G120" s="94"/>
      <c r="H120" s="94"/>
      <c r="I120" s="94"/>
      <c r="J120" s="46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5.75" customHeight="1">
      <c r="A121" s="94"/>
      <c r="B121" s="46"/>
      <c r="C121" s="46"/>
      <c r="D121" s="46"/>
      <c r="E121" s="46"/>
      <c r="F121" s="49"/>
      <c r="G121" s="94"/>
      <c r="H121" s="94"/>
      <c r="I121" s="94"/>
      <c r="J121" s="46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5.75" customHeight="1">
      <c r="A122" s="94"/>
      <c r="B122" s="46"/>
      <c r="C122" s="46"/>
      <c r="D122" s="46"/>
      <c r="E122" s="46"/>
      <c r="F122" s="49"/>
      <c r="G122" s="94"/>
      <c r="H122" s="94"/>
      <c r="I122" s="94"/>
      <c r="J122" s="46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5.75" customHeight="1">
      <c r="A123" s="94"/>
      <c r="B123" s="46"/>
      <c r="C123" s="46"/>
      <c r="D123" s="46"/>
      <c r="E123" s="46"/>
      <c r="F123" s="49"/>
      <c r="G123" s="94"/>
      <c r="H123" s="94"/>
      <c r="I123" s="94"/>
      <c r="J123" s="46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5.75" customHeight="1">
      <c r="A124" s="94"/>
      <c r="B124" s="46"/>
      <c r="C124" s="46"/>
      <c r="D124" s="46"/>
      <c r="E124" s="46"/>
      <c r="F124" s="49"/>
      <c r="G124" s="94"/>
      <c r="H124" s="94"/>
      <c r="I124" s="94"/>
      <c r="J124" s="46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5.75" customHeight="1">
      <c r="A125" s="94"/>
      <c r="B125" s="46"/>
      <c r="C125" s="46"/>
      <c r="D125" s="46"/>
      <c r="E125" s="46"/>
      <c r="F125" s="49"/>
      <c r="G125" s="94"/>
      <c r="H125" s="94"/>
      <c r="I125" s="94"/>
      <c r="J125" s="46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5.75" customHeight="1">
      <c r="A126" s="94"/>
      <c r="B126" s="46"/>
      <c r="C126" s="46"/>
      <c r="D126" s="46"/>
      <c r="E126" s="46"/>
      <c r="F126" s="49"/>
      <c r="G126" s="94"/>
      <c r="H126" s="94"/>
      <c r="I126" s="94"/>
      <c r="J126" s="46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5.75" customHeight="1">
      <c r="A127" s="94"/>
      <c r="B127" s="46"/>
      <c r="C127" s="46"/>
      <c r="D127" s="46"/>
      <c r="E127" s="46"/>
      <c r="F127" s="49"/>
      <c r="G127" s="94"/>
      <c r="H127" s="94"/>
      <c r="I127" s="94"/>
      <c r="J127" s="46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5.75" customHeight="1">
      <c r="A128" s="94"/>
      <c r="B128" s="46"/>
      <c r="C128" s="46"/>
      <c r="D128" s="46"/>
      <c r="E128" s="46"/>
      <c r="F128" s="49"/>
      <c r="G128" s="94"/>
      <c r="H128" s="94"/>
      <c r="I128" s="94"/>
      <c r="J128" s="46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5.75" customHeight="1">
      <c r="A129" s="94"/>
      <c r="B129" s="46"/>
      <c r="C129" s="46"/>
      <c r="D129" s="46"/>
      <c r="E129" s="46"/>
      <c r="F129" s="49"/>
      <c r="G129" s="94"/>
      <c r="H129" s="94"/>
      <c r="I129" s="94"/>
      <c r="J129" s="46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5.75" customHeight="1">
      <c r="A130" s="94"/>
      <c r="B130" s="46"/>
      <c r="C130" s="46"/>
      <c r="D130" s="46"/>
      <c r="E130" s="46"/>
      <c r="F130" s="49"/>
      <c r="G130" s="94"/>
      <c r="H130" s="94"/>
      <c r="I130" s="94"/>
      <c r="J130" s="46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5.75" customHeight="1">
      <c r="A131" s="94"/>
      <c r="B131" s="46"/>
      <c r="C131" s="46"/>
      <c r="D131" s="46"/>
      <c r="E131" s="46"/>
      <c r="F131" s="49"/>
      <c r="G131" s="94"/>
      <c r="H131" s="94"/>
      <c r="I131" s="94"/>
      <c r="J131" s="46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5.75" customHeight="1">
      <c r="A132" s="94"/>
      <c r="B132" s="46"/>
      <c r="C132" s="46"/>
      <c r="D132" s="46"/>
      <c r="E132" s="46"/>
      <c r="F132" s="49"/>
      <c r="G132" s="94"/>
      <c r="H132" s="94"/>
      <c r="I132" s="94"/>
      <c r="J132" s="46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5.75" customHeight="1">
      <c r="A133" s="94"/>
      <c r="B133" s="46"/>
      <c r="C133" s="46"/>
      <c r="D133" s="46"/>
      <c r="E133" s="46"/>
      <c r="F133" s="49"/>
      <c r="G133" s="94"/>
      <c r="H133" s="94"/>
      <c r="I133" s="94"/>
      <c r="J133" s="46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5.75" customHeight="1">
      <c r="A134" s="94"/>
      <c r="B134" s="46"/>
      <c r="C134" s="46"/>
      <c r="D134" s="46"/>
      <c r="E134" s="46"/>
      <c r="F134" s="49"/>
      <c r="G134" s="94"/>
      <c r="H134" s="94"/>
      <c r="I134" s="94"/>
      <c r="J134" s="46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5.75" customHeight="1">
      <c r="A135" s="94"/>
      <c r="B135" s="46"/>
      <c r="C135" s="46"/>
      <c r="D135" s="46"/>
      <c r="E135" s="46"/>
      <c r="F135" s="49"/>
      <c r="G135" s="94"/>
      <c r="H135" s="94"/>
      <c r="I135" s="94"/>
      <c r="J135" s="46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5.75" customHeight="1">
      <c r="A136" s="94"/>
      <c r="B136" s="46"/>
      <c r="C136" s="46"/>
      <c r="D136" s="46"/>
      <c r="E136" s="46"/>
      <c r="F136" s="49"/>
      <c r="G136" s="94"/>
      <c r="H136" s="94"/>
      <c r="I136" s="94"/>
      <c r="J136" s="46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5.75" customHeight="1">
      <c r="A137" s="94"/>
      <c r="B137" s="46"/>
      <c r="C137" s="46"/>
      <c r="D137" s="46"/>
      <c r="E137" s="46"/>
      <c r="F137" s="49"/>
      <c r="G137" s="94"/>
      <c r="H137" s="94"/>
      <c r="I137" s="94"/>
      <c r="J137" s="46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5.75" customHeight="1">
      <c r="A138" s="94"/>
      <c r="B138" s="46"/>
      <c r="C138" s="46"/>
      <c r="D138" s="46"/>
      <c r="E138" s="46"/>
      <c r="F138" s="49"/>
      <c r="G138" s="94"/>
      <c r="H138" s="94"/>
      <c r="I138" s="94"/>
      <c r="J138" s="46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5.75" customHeight="1">
      <c r="A139" s="94"/>
      <c r="B139" s="46"/>
      <c r="C139" s="46"/>
      <c r="D139" s="46"/>
      <c r="E139" s="46"/>
      <c r="F139" s="49"/>
      <c r="G139" s="94"/>
      <c r="H139" s="94"/>
      <c r="I139" s="94"/>
      <c r="J139" s="46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5.75" customHeight="1">
      <c r="A140" s="94"/>
      <c r="B140" s="46"/>
      <c r="C140" s="46"/>
      <c r="D140" s="46"/>
      <c r="E140" s="46"/>
      <c r="F140" s="49"/>
      <c r="G140" s="94"/>
      <c r="H140" s="94"/>
      <c r="I140" s="94"/>
      <c r="J140" s="46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5.75" customHeight="1">
      <c r="A141" s="94"/>
      <c r="B141" s="46"/>
      <c r="C141" s="46"/>
      <c r="D141" s="46"/>
      <c r="E141" s="46"/>
      <c r="F141" s="49"/>
      <c r="G141" s="94"/>
      <c r="H141" s="94"/>
      <c r="I141" s="94"/>
      <c r="J141" s="46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5.75" customHeight="1">
      <c r="A142" s="94"/>
      <c r="B142" s="46"/>
      <c r="C142" s="46"/>
      <c r="D142" s="46"/>
      <c r="E142" s="46"/>
      <c r="F142" s="49"/>
      <c r="G142" s="94"/>
      <c r="H142" s="94"/>
      <c r="I142" s="94"/>
      <c r="J142" s="46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5.75" customHeight="1">
      <c r="A143" s="94"/>
      <c r="B143" s="46"/>
      <c r="C143" s="46"/>
      <c r="D143" s="46"/>
      <c r="E143" s="46"/>
      <c r="F143" s="49"/>
      <c r="G143" s="94"/>
      <c r="H143" s="94"/>
      <c r="I143" s="94"/>
      <c r="J143" s="46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5.75" customHeight="1">
      <c r="A144" s="94"/>
      <c r="B144" s="46"/>
      <c r="C144" s="46"/>
      <c r="D144" s="46"/>
      <c r="E144" s="46"/>
      <c r="F144" s="49"/>
      <c r="G144" s="94"/>
      <c r="H144" s="94"/>
      <c r="I144" s="94"/>
      <c r="J144" s="46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5.75" customHeight="1">
      <c r="A145" s="94"/>
      <c r="B145" s="46"/>
      <c r="C145" s="46"/>
      <c r="D145" s="46"/>
      <c r="E145" s="46"/>
      <c r="F145" s="49"/>
      <c r="G145" s="94"/>
      <c r="H145" s="94"/>
      <c r="I145" s="94"/>
      <c r="J145" s="46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5.75" customHeight="1">
      <c r="A146" s="94"/>
      <c r="B146" s="46"/>
      <c r="C146" s="46"/>
      <c r="D146" s="46"/>
      <c r="E146" s="46"/>
      <c r="F146" s="49"/>
      <c r="G146" s="94"/>
      <c r="H146" s="94"/>
      <c r="I146" s="94"/>
      <c r="J146" s="46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5.75" customHeight="1">
      <c r="A147" s="94"/>
      <c r="B147" s="46"/>
      <c r="C147" s="46"/>
      <c r="D147" s="46"/>
      <c r="E147" s="46"/>
      <c r="F147" s="49"/>
      <c r="G147" s="94"/>
      <c r="H147" s="94"/>
      <c r="I147" s="94"/>
      <c r="J147" s="46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5.75" customHeight="1">
      <c r="A148" s="94"/>
      <c r="B148" s="46"/>
      <c r="C148" s="46"/>
      <c r="D148" s="46"/>
      <c r="E148" s="46"/>
      <c r="F148" s="49"/>
      <c r="G148" s="94"/>
      <c r="H148" s="94"/>
      <c r="I148" s="94"/>
      <c r="J148" s="46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5.75" customHeight="1">
      <c r="A149" s="94"/>
      <c r="B149" s="46"/>
      <c r="C149" s="46"/>
      <c r="D149" s="46"/>
      <c r="E149" s="46"/>
      <c r="F149" s="49"/>
      <c r="G149" s="94"/>
      <c r="H149" s="94"/>
      <c r="I149" s="94"/>
      <c r="J149" s="46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5.75" customHeight="1">
      <c r="A150" s="94"/>
      <c r="B150" s="46"/>
      <c r="C150" s="46"/>
      <c r="D150" s="46"/>
      <c r="E150" s="46"/>
      <c r="F150" s="49"/>
      <c r="G150" s="94"/>
      <c r="H150" s="94"/>
      <c r="I150" s="94"/>
      <c r="J150" s="46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5.75" customHeight="1">
      <c r="A151" s="94"/>
      <c r="B151" s="46"/>
      <c r="C151" s="46"/>
      <c r="D151" s="46"/>
      <c r="E151" s="46"/>
      <c r="F151" s="49"/>
      <c r="G151" s="94"/>
      <c r="H151" s="94"/>
      <c r="I151" s="94"/>
      <c r="J151" s="46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5.75" customHeight="1">
      <c r="A152" s="94"/>
      <c r="B152" s="46"/>
      <c r="C152" s="46"/>
      <c r="D152" s="46"/>
      <c r="E152" s="46"/>
      <c r="F152" s="49"/>
      <c r="G152" s="94"/>
      <c r="H152" s="94"/>
      <c r="I152" s="94"/>
      <c r="J152" s="46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5.75" customHeight="1">
      <c r="A153" s="94"/>
      <c r="B153" s="46"/>
      <c r="C153" s="46"/>
      <c r="D153" s="46"/>
      <c r="E153" s="46"/>
      <c r="F153" s="49"/>
      <c r="G153" s="94"/>
      <c r="H153" s="94"/>
      <c r="I153" s="94"/>
      <c r="J153" s="46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5.75" customHeight="1">
      <c r="A154" s="94"/>
      <c r="B154" s="46"/>
      <c r="C154" s="46"/>
      <c r="D154" s="46"/>
      <c r="E154" s="46"/>
      <c r="F154" s="49"/>
      <c r="G154" s="94"/>
      <c r="H154" s="94"/>
      <c r="I154" s="94"/>
      <c r="J154" s="46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5.75" customHeight="1">
      <c r="A155" s="94"/>
      <c r="B155" s="46"/>
      <c r="C155" s="46"/>
      <c r="D155" s="46"/>
      <c r="E155" s="46"/>
      <c r="F155" s="49"/>
      <c r="G155" s="94"/>
      <c r="H155" s="94"/>
      <c r="I155" s="94"/>
      <c r="J155" s="46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5.75" customHeight="1">
      <c r="A156" s="94"/>
      <c r="B156" s="46"/>
      <c r="C156" s="46"/>
      <c r="D156" s="46"/>
      <c r="E156" s="46"/>
      <c r="F156" s="49"/>
      <c r="G156" s="94"/>
      <c r="H156" s="94"/>
      <c r="I156" s="94"/>
      <c r="J156" s="46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5.75" customHeight="1">
      <c r="A157" s="94"/>
      <c r="B157" s="46"/>
      <c r="C157" s="46"/>
      <c r="D157" s="46"/>
      <c r="E157" s="46"/>
      <c r="F157" s="49"/>
      <c r="G157" s="94"/>
      <c r="H157" s="94"/>
      <c r="I157" s="94"/>
      <c r="J157" s="46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5.75" customHeight="1">
      <c r="A158" s="94"/>
      <c r="B158" s="46"/>
      <c r="C158" s="46"/>
      <c r="D158" s="46"/>
      <c r="E158" s="46"/>
      <c r="F158" s="49"/>
      <c r="G158" s="94"/>
      <c r="H158" s="94"/>
      <c r="I158" s="94"/>
      <c r="J158" s="46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5.75" customHeight="1">
      <c r="A159" s="94"/>
      <c r="B159" s="46"/>
      <c r="C159" s="46"/>
      <c r="D159" s="46"/>
      <c r="E159" s="46"/>
      <c r="F159" s="49"/>
      <c r="G159" s="94"/>
      <c r="H159" s="94"/>
      <c r="I159" s="94"/>
      <c r="J159" s="46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5.75" customHeight="1">
      <c r="A160" s="94"/>
      <c r="B160" s="46"/>
      <c r="C160" s="46"/>
      <c r="D160" s="46"/>
      <c r="E160" s="46"/>
      <c r="F160" s="49"/>
      <c r="G160" s="94"/>
      <c r="H160" s="94"/>
      <c r="I160" s="94"/>
      <c r="J160" s="46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5.75" customHeight="1">
      <c r="A161" s="94"/>
      <c r="B161" s="46"/>
      <c r="C161" s="46"/>
      <c r="D161" s="46"/>
      <c r="E161" s="46"/>
      <c r="F161" s="49"/>
      <c r="G161" s="94"/>
      <c r="H161" s="94"/>
      <c r="I161" s="94"/>
      <c r="J161" s="46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5.75" customHeight="1">
      <c r="A162" s="94"/>
      <c r="B162" s="46"/>
      <c r="C162" s="46"/>
      <c r="D162" s="46"/>
      <c r="E162" s="46"/>
      <c r="F162" s="49"/>
      <c r="G162" s="94"/>
      <c r="H162" s="94"/>
      <c r="I162" s="94"/>
      <c r="J162" s="46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5.75" customHeight="1">
      <c r="A163" s="94"/>
      <c r="B163" s="46"/>
      <c r="C163" s="46"/>
      <c r="D163" s="46"/>
      <c r="E163" s="46"/>
      <c r="F163" s="49"/>
      <c r="G163" s="94"/>
      <c r="H163" s="94"/>
      <c r="I163" s="94"/>
      <c r="J163" s="46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5.75" customHeight="1">
      <c r="A164" s="94"/>
      <c r="B164" s="46"/>
      <c r="C164" s="46"/>
      <c r="D164" s="46"/>
      <c r="E164" s="46"/>
      <c r="F164" s="49"/>
      <c r="G164" s="94"/>
      <c r="H164" s="94"/>
      <c r="I164" s="94"/>
      <c r="J164" s="46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5.75" customHeight="1">
      <c r="A165" s="94"/>
      <c r="B165" s="46"/>
      <c r="C165" s="46"/>
      <c r="D165" s="46"/>
      <c r="E165" s="46"/>
      <c r="F165" s="49"/>
      <c r="G165" s="94"/>
      <c r="H165" s="94"/>
      <c r="I165" s="94"/>
      <c r="J165" s="46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5.75" customHeight="1">
      <c r="A166" s="94"/>
      <c r="B166" s="46"/>
      <c r="C166" s="46"/>
      <c r="D166" s="46"/>
      <c r="E166" s="46"/>
      <c r="F166" s="49"/>
      <c r="G166" s="94"/>
      <c r="H166" s="94"/>
      <c r="I166" s="94"/>
      <c r="J166" s="46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5.75" customHeight="1">
      <c r="A167" s="94"/>
      <c r="B167" s="46"/>
      <c r="C167" s="46"/>
      <c r="D167" s="46"/>
      <c r="E167" s="46"/>
      <c r="F167" s="49"/>
      <c r="G167" s="94"/>
      <c r="H167" s="94"/>
      <c r="I167" s="94"/>
      <c r="J167" s="46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5.75" customHeight="1">
      <c r="A168" s="94"/>
      <c r="B168" s="46"/>
      <c r="C168" s="46"/>
      <c r="D168" s="46"/>
      <c r="E168" s="46"/>
      <c r="F168" s="49"/>
      <c r="G168" s="94"/>
      <c r="H168" s="94"/>
      <c r="I168" s="94"/>
      <c r="J168" s="46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5.75" customHeight="1">
      <c r="A169" s="94"/>
      <c r="B169" s="46"/>
      <c r="C169" s="46"/>
      <c r="D169" s="46"/>
      <c r="E169" s="46"/>
      <c r="F169" s="49"/>
      <c r="G169" s="94"/>
      <c r="H169" s="94"/>
      <c r="I169" s="94"/>
      <c r="J169" s="46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5.75" customHeight="1">
      <c r="A170" s="94"/>
      <c r="B170" s="46"/>
      <c r="C170" s="46"/>
      <c r="D170" s="46"/>
      <c r="E170" s="46"/>
      <c r="F170" s="49"/>
      <c r="G170" s="94"/>
      <c r="H170" s="94"/>
      <c r="I170" s="94"/>
      <c r="J170" s="46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5.75" customHeight="1">
      <c r="A171" s="94"/>
      <c r="B171" s="46"/>
      <c r="C171" s="46"/>
      <c r="D171" s="46"/>
      <c r="E171" s="46"/>
      <c r="F171" s="49"/>
      <c r="G171" s="94"/>
      <c r="H171" s="94"/>
      <c r="I171" s="94"/>
      <c r="J171" s="46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5.75" customHeight="1">
      <c r="A172" s="94"/>
      <c r="B172" s="46"/>
      <c r="C172" s="46"/>
      <c r="D172" s="46"/>
      <c r="E172" s="46"/>
      <c r="F172" s="49"/>
      <c r="G172" s="94"/>
      <c r="H172" s="94"/>
      <c r="I172" s="94"/>
      <c r="J172" s="46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5.75" customHeight="1">
      <c r="A173" s="94"/>
      <c r="B173" s="46"/>
      <c r="C173" s="46"/>
      <c r="D173" s="46"/>
      <c r="E173" s="46"/>
      <c r="F173" s="49"/>
      <c r="G173" s="94"/>
      <c r="H173" s="94"/>
      <c r="I173" s="94"/>
      <c r="J173" s="46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5.75" customHeight="1">
      <c r="A174" s="94"/>
      <c r="B174" s="46"/>
      <c r="C174" s="46"/>
      <c r="D174" s="46"/>
      <c r="E174" s="46"/>
      <c r="F174" s="49"/>
      <c r="G174" s="94"/>
      <c r="H174" s="94"/>
      <c r="I174" s="94"/>
      <c r="J174" s="46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5.75" customHeight="1">
      <c r="A175" s="94"/>
      <c r="B175" s="46"/>
      <c r="C175" s="46"/>
      <c r="D175" s="46"/>
      <c r="E175" s="46"/>
      <c r="F175" s="49"/>
      <c r="G175" s="94"/>
      <c r="H175" s="94"/>
      <c r="I175" s="94"/>
      <c r="J175" s="46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5.75" customHeight="1">
      <c r="A176" s="94"/>
      <c r="B176" s="46"/>
      <c r="C176" s="46"/>
      <c r="D176" s="46"/>
      <c r="E176" s="46"/>
      <c r="F176" s="49"/>
      <c r="G176" s="94"/>
      <c r="H176" s="94"/>
      <c r="I176" s="94"/>
      <c r="J176" s="46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5.75" customHeight="1">
      <c r="A177" s="94"/>
      <c r="B177" s="46"/>
      <c r="C177" s="46"/>
      <c r="D177" s="46"/>
      <c r="E177" s="46"/>
      <c r="F177" s="49"/>
      <c r="G177" s="94"/>
      <c r="H177" s="94"/>
      <c r="I177" s="94"/>
      <c r="J177" s="46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5.75" customHeight="1">
      <c r="A178" s="94"/>
      <c r="B178" s="46"/>
      <c r="C178" s="46"/>
      <c r="D178" s="46"/>
      <c r="E178" s="46"/>
      <c r="F178" s="49"/>
      <c r="G178" s="94"/>
      <c r="H178" s="94"/>
      <c r="I178" s="94"/>
      <c r="J178" s="46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5.75" customHeight="1">
      <c r="A179" s="94"/>
      <c r="B179" s="46"/>
      <c r="C179" s="46"/>
      <c r="D179" s="46"/>
      <c r="E179" s="46"/>
      <c r="F179" s="49"/>
      <c r="G179" s="94"/>
      <c r="H179" s="94"/>
      <c r="I179" s="94"/>
      <c r="J179" s="46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5.75" customHeight="1">
      <c r="A180" s="94"/>
      <c r="B180" s="46"/>
      <c r="C180" s="46"/>
      <c r="D180" s="46"/>
      <c r="E180" s="46"/>
      <c r="F180" s="49"/>
      <c r="G180" s="94"/>
      <c r="H180" s="94"/>
      <c r="I180" s="94"/>
      <c r="J180" s="46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5.75" customHeight="1">
      <c r="A181" s="94"/>
      <c r="B181" s="46"/>
      <c r="C181" s="46"/>
      <c r="D181" s="46"/>
      <c r="E181" s="46"/>
      <c r="F181" s="49"/>
      <c r="G181" s="94"/>
      <c r="H181" s="94"/>
      <c r="I181" s="94"/>
      <c r="J181" s="46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5.75" customHeight="1">
      <c r="A182" s="94"/>
      <c r="B182" s="46"/>
      <c r="C182" s="46"/>
      <c r="D182" s="46"/>
      <c r="E182" s="46"/>
      <c r="F182" s="49"/>
      <c r="G182" s="94"/>
      <c r="H182" s="94"/>
      <c r="I182" s="94"/>
      <c r="J182" s="46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5.75" customHeight="1">
      <c r="A183" s="94"/>
      <c r="B183" s="46"/>
      <c r="C183" s="46"/>
      <c r="D183" s="46"/>
      <c r="E183" s="46"/>
      <c r="F183" s="49"/>
      <c r="G183" s="94"/>
      <c r="H183" s="94"/>
      <c r="I183" s="94"/>
      <c r="J183" s="46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5.75" customHeight="1">
      <c r="A184" s="94"/>
      <c r="B184" s="46"/>
      <c r="C184" s="46"/>
      <c r="D184" s="46"/>
      <c r="E184" s="46"/>
      <c r="F184" s="49"/>
      <c r="G184" s="94"/>
      <c r="H184" s="94"/>
      <c r="I184" s="94"/>
      <c r="J184" s="46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5.75" customHeight="1">
      <c r="A185" s="94"/>
      <c r="B185" s="46"/>
      <c r="C185" s="46"/>
      <c r="D185" s="46"/>
      <c r="E185" s="46"/>
      <c r="F185" s="49"/>
      <c r="G185" s="94"/>
      <c r="H185" s="94"/>
      <c r="I185" s="94"/>
      <c r="J185" s="46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5.75" customHeight="1">
      <c r="A186" s="94"/>
      <c r="B186" s="46"/>
      <c r="C186" s="46"/>
      <c r="D186" s="46"/>
      <c r="E186" s="46"/>
      <c r="F186" s="49"/>
      <c r="G186" s="94"/>
      <c r="H186" s="94"/>
      <c r="I186" s="94"/>
      <c r="J186" s="46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5.75" customHeight="1">
      <c r="A187" s="94"/>
      <c r="B187" s="46"/>
      <c r="C187" s="46"/>
      <c r="D187" s="46"/>
      <c r="E187" s="46"/>
      <c r="F187" s="49"/>
      <c r="G187" s="94"/>
      <c r="H187" s="94"/>
      <c r="I187" s="94"/>
      <c r="J187" s="46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5.75" customHeight="1">
      <c r="A188" s="94"/>
      <c r="B188" s="46"/>
      <c r="C188" s="46"/>
      <c r="D188" s="46"/>
      <c r="E188" s="46"/>
      <c r="F188" s="49"/>
      <c r="G188" s="94"/>
      <c r="H188" s="94"/>
      <c r="I188" s="94"/>
      <c r="J188" s="46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5.75" customHeight="1">
      <c r="A189" s="94"/>
      <c r="B189" s="46"/>
      <c r="C189" s="46"/>
      <c r="D189" s="46"/>
      <c r="E189" s="46"/>
      <c r="F189" s="49"/>
      <c r="G189" s="94"/>
      <c r="H189" s="94"/>
      <c r="I189" s="94"/>
      <c r="J189" s="46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5.75" customHeight="1">
      <c r="A190" s="94"/>
      <c r="B190" s="46"/>
      <c r="C190" s="46"/>
      <c r="D190" s="46"/>
      <c r="E190" s="46"/>
      <c r="F190" s="49"/>
      <c r="G190" s="94"/>
      <c r="H190" s="94"/>
      <c r="I190" s="94"/>
      <c r="J190" s="46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5.75" customHeight="1">
      <c r="A191" s="94"/>
      <c r="B191" s="46"/>
      <c r="C191" s="46"/>
      <c r="D191" s="46"/>
      <c r="E191" s="46"/>
      <c r="F191" s="49"/>
      <c r="G191" s="94"/>
      <c r="H191" s="94"/>
      <c r="I191" s="94"/>
      <c r="J191" s="46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5.75" customHeight="1">
      <c r="A192" s="94"/>
      <c r="B192" s="46"/>
      <c r="C192" s="46"/>
      <c r="D192" s="46"/>
      <c r="E192" s="46"/>
      <c r="F192" s="49"/>
      <c r="G192" s="94"/>
      <c r="H192" s="94"/>
      <c r="I192" s="94"/>
      <c r="J192" s="46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5.75" customHeight="1">
      <c r="A193" s="94"/>
      <c r="B193" s="46"/>
      <c r="C193" s="46"/>
      <c r="D193" s="46"/>
      <c r="E193" s="46"/>
      <c r="F193" s="49"/>
      <c r="G193" s="94"/>
      <c r="H193" s="94"/>
      <c r="I193" s="94"/>
      <c r="J193" s="46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5.75" customHeight="1">
      <c r="A194" s="94"/>
      <c r="B194" s="46"/>
      <c r="C194" s="46"/>
      <c r="D194" s="46"/>
      <c r="E194" s="46"/>
      <c r="F194" s="49"/>
      <c r="G194" s="94"/>
      <c r="H194" s="94"/>
      <c r="I194" s="94"/>
      <c r="J194" s="46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5.75" customHeight="1">
      <c r="A195" s="94"/>
      <c r="B195" s="46"/>
      <c r="C195" s="46"/>
      <c r="D195" s="46"/>
      <c r="E195" s="46"/>
      <c r="F195" s="49"/>
      <c r="G195" s="94"/>
      <c r="H195" s="94"/>
      <c r="I195" s="94"/>
      <c r="J195" s="46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5.75" customHeight="1">
      <c r="A196" s="94"/>
      <c r="B196" s="46"/>
      <c r="C196" s="46"/>
      <c r="D196" s="46"/>
      <c r="E196" s="46"/>
      <c r="F196" s="49"/>
      <c r="G196" s="94"/>
      <c r="H196" s="94"/>
      <c r="I196" s="94"/>
      <c r="J196" s="46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5.75" customHeight="1">
      <c r="A197" s="94"/>
      <c r="B197" s="46"/>
      <c r="C197" s="46"/>
      <c r="D197" s="46"/>
      <c r="E197" s="46"/>
      <c r="F197" s="49"/>
      <c r="G197" s="94"/>
      <c r="H197" s="94"/>
      <c r="I197" s="94"/>
      <c r="J197" s="46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5.75" customHeight="1">
      <c r="A198" s="94"/>
      <c r="B198" s="46"/>
      <c r="C198" s="46"/>
      <c r="D198" s="46"/>
      <c r="E198" s="46"/>
      <c r="F198" s="49"/>
      <c r="G198" s="94"/>
      <c r="H198" s="94"/>
      <c r="I198" s="94"/>
      <c r="J198" s="46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5.75" customHeight="1">
      <c r="A199" s="94"/>
      <c r="B199" s="46"/>
      <c r="C199" s="46"/>
      <c r="D199" s="46"/>
      <c r="E199" s="46"/>
      <c r="F199" s="49"/>
      <c r="G199" s="94"/>
      <c r="H199" s="94"/>
      <c r="I199" s="94"/>
      <c r="J199" s="46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5.75" customHeight="1">
      <c r="A200" s="94"/>
      <c r="B200" s="46"/>
      <c r="C200" s="46"/>
      <c r="D200" s="46"/>
      <c r="E200" s="46"/>
      <c r="F200" s="49"/>
      <c r="G200" s="94"/>
      <c r="H200" s="94"/>
      <c r="I200" s="94"/>
      <c r="J200" s="46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5.75" customHeight="1">
      <c r="A201" s="94"/>
      <c r="B201" s="46"/>
      <c r="C201" s="46"/>
      <c r="D201" s="46"/>
      <c r="E201" s="46"/>
      <c r="F201" s="49"/>
      <c r="G201" s="94"/>
      <c r="H201" s="94"/>
      <c r="I201" s="94"/>
      <c r="J201" s="46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5.75" customHeight="1">
      <c r="A202" s="94"/>
      <c r="B202" s="46"/>
      <c r="C202" s="46"/>
      <c r="D202" s="46"/>
      <c r="E202" s="46"/>
      <c r="F202" s="49"/>
      <c r="G202" s="94"/>
      <c r="H202" s="94"/>
      <c r="I202" s="94"/>
      <c r="J202" s="46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5.75" customHeight="1">
      <c r="A203" s="94"/>
      <c r="B203" s="46"/>
      <c r="C203" s="46"/>
      <c r="D203" s="46"/>
      <c r="E203" s="46"/>
      <c r="F203" s="49"/>
      <c r="G203" s="94"/>
      <c r="H203" s="94"/>
      <c r="I203" s="94"/>
      <c r="J203" s="46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5.75" customHeight="1">
      <c r="A204" s="94"/>
      <c r="B204" s="46"/>
      <c r="C204" s="46"/>
      <c r="D204" s="46"/>
      <c r="E204" s="46"/>
      <c r="F204" s="49"/>
      <c r="G204" s="94"/>
      <c r="H204" s="94"/>
      <c r="I204" s="94"/>
      <c r="J204" s="46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5.75" customHeight="1">
      <c r="A205" s="94"/>
      <c r="B205" s="46"/>
      <c r="C205" s="46"/>
      <c r="D205" s="46"/>
      <c r="E205" s="46"/>
      <c r="F205" s="49"/>
      <c r="G205" s="94"/>
      <c r="H205" s="94"/>
      <c r="I205" s="94"/>
      <c r="J205" s="46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5.75" customHeight="1">
      <c r="A206" s="94"/>
      <c r="B206" s="46"/>
      <c r="C206" s="46"/>
      <c r="D206" s="46"/>
      <c r="E206" s="46"/>
      <c r="F206" s="49"/>
      <c r="G206" s="94"/>
      <c r="H206" s="94"/>
      <c r="I206" s="94"/>
      <c r="J206" s="46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5.75" customHeight="1">
      <c r="A207" s="94"/>
      <c r="B207" s="46"/>
      <c r="C207" s="46"/>
      <c r="D207" s="46"/>
      <c r="E207" s="46"/>
      <c r="F207" s="49"/>
      <c r="G207" s="94"/>
      <c r="H207" s="94"/>
      <c r="I207" s="94"/>
      <c r="J207" s="46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5.75" customHeight="1">
      <c r="A208" s="94"/>
      <c r="B208" s="46"/>
      <c r="C208" s="46"/>
      <c r="D208" s="46"/>
      <c r="E208" s="46"/>
      <c r="F208" s="49"/>
      <c r="G208" s="94"/>
      <c r="H208" s="94"/>
      <c r="I208" s="94"/>
      <c r="J208" s="46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5.75" customHeight="1">
      <c r="A209" s="94"/>
      <c r="B209" s="46"/>
      <c r="C209" s="46"/>
      <c r="D209" s="46"/>
      <c r="E209" s="46"/>
      <c r="F209" s="49"/>
      <c r="G209" s="94"/>
      <c r="H209" s="94"/>
      <c r="I209" s="94"/>
      <c r="J209" s="46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5.75" customHeight="1">
      <c r="A210" s="94"/>
      <c r="B210" s="46"/>
      <c r="C210" s="46"/>
      <c r="D210" s="46"/>
      <c r="E210" s="46"/>
      <c r="F210" s="49"/>
      <c r="G210" s="94"/>
      <c r="H210" s="94"/>
      <c r="I210" s="94"/>
      <c r="J210" s="46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5.75" customHeight="1">
      <c r="A211" s="94"/>
      <c r="B211" s="46"/>
      <c r="C211" s="46"/>
      <c r="D211" s="46"/>
      <c r="E211" s="46"/>
      <c r="F211" s="49"/>
      <c r="G211" s="94"/>
      <c r="H211" s="94"/>
      <c r="I211" s="94"/>
      <c r="J211" s="46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5.75" customHeight="1">
      <c r="A212" s="94"/>
      <c r="B212" s="46"/>
      <c r="C212" s="46"/>
      <c r="D212" s="46"/>
      <c r="E212" s="46"/>
      <c r="F212" s="49"/>
      <c r="G212" s="94"/>
      <c r="H212" s="94"/>
      <c r="I212" s="94"/>
      <c r="J212" s="46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5.75" customHeight="1">
      <c r="A213" s="94"/>
      <c r="B213" s="46"/>
      <c r="C213" s="46"/>
      <c r="D213" s="46"/>
      <c r="E213" s="46"/>
      <c r="F213" s="49"/>
      <c r="G213" s="94"/>
      <c r="H213" s="94"/>
      <c r="I213" s="94"/>
      <c r="J213" s="46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5.75" customHeight="1">
      <c r="A214" s="94"/>
      <c r="B214" s="46"/>
      <c r="C214" s="46"/>
      <c r="D214" s="46"/>
      <c r="E214" s="46"/>
      <c r="F214" s="49"/>
      <c r="G214" s="94"/>
      <c r="H214" s="94"/>
      <c r="I214" s="94"/>
      <c r="J214" s="46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5.75" customHeight="1">
      <c r="A215" s="94"/>
      <c r="B215" s="46"/>
      <c r="C215" s="46"/>
      <c r="D215" s="46"/>
      <c r="E215" s="46"/>
      <c r="F215" s="49"/>
      <c r="G215" s="94"/>
      <c r="H215" s="94"/>
      <c r="I215" s="94"/>
      <c r="J215" s="46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5.75" customHeight="1">
      <c r="A216" s="94"/>
      <c r="B216" s="46"/>
      <c r="C216" s="46"/>
      <c r="D216" s="46"/>
      <c r="E216" s="46"/>
      <c r="F216" s="49"/>
      <c r="G216" s="94"/>
      <c r="H216" s="94"/>
      <c r="I216" s="94"/>
      <c r="J216" s="46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5.75" customHeight="1">
      <c r="A217" s="94"/>
      <c r="B217" s="46"/>
      <c r="C217" s="46"/>
      <c r="D217" s="46"/>
      <c r="E217" s="46"/>
      <c r="F217" s="49"/>
      <c r="G217" s="94"/>
      <c r="H217" s="94"/>
      <c r="I217" s="94"/>
      <c r="J217" s="46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5.75" customHeight="1">
      <c r="A218" s="94"/>
      <c r="B218" s="46"/>
      <c r="C218" s="46"/>
      <c r="D218" s="46"/>
      <c r="E218" s="46"/>
      <c r="F218" s="49"/>
      <c r="G218" s="94"/>
      <c r="H218" s="94"/>
      <c r="I218" s="94"/>
      <c r="J218" s="46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5.75" customHeight="1">
      <c r="A219" s="94"/>
      <c r="B219" s="46"/>
      <c r="C219" s="46"/>
      <c r="D219" s="46"/>
      <c r="E219" s="46"/>
      <c r="F219" s="49"/>
      <c r="G219" s="94"/>
      <c r="H219" s="94"/>
      <c r="I219" s="94"/>
      <c r="J219" s="46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5.75" customHeight="1">
      <c r="A220" s="94"/>
      <c r="B220" s="46"/>
      <c r="C220" s="46"/>
      <c r="D220" s="46"/>
      <c r="E220" s="46"/>
      <c r="F220" s="49"/>
      <c r="G220" s="94"/>
      <c r="H220" s="94"/>
      <c r="I220" s="94"/>
      <c r="J220" s="46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>
      <c r="A221" s="94"/>
      <c r="B221" s="46"/>
      <c r="C221" s="46"/>
      <c r="D221" s="46"/>
      <c r="E221" s="46"/>
      <c r="F221" s="49"/>
      <c r="G221" s="94"/>
      <c r="H221" s="94"/>
      <c r="I221" s="94"/>
      <c r="J221" s="46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94"/>
      <c r="B222" s="46"/>
      <c r="C222" s="46"/>
      <c r="D222" s="46"/>
      <c r="E222" s="46"/>
      <c r="F222" s="49"/>
      <c r="G222" s="94"/>
      <c r="H222" s="94"/>
      <c r="I222" s="94"/>
      <c r="J222" s="46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94"/>
      <c r="B223" s="46"/>
      <c r="C223" s="46"/>
      <c r="D223" s="46"/>
      <c r="E223" s="46"/>
      <c r="F223" s="49"/>
      <c r="G223" s="94"/>
      <c r="H223" s="94"/>
      <c r="I223" s="94"/>
      <c r="J223" s="46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94"/>
      <c r="B224" s="46"/>
      <c r="C224" s="46"/>
      <c r="D224" s="46"/>
      <c r="E224" s="46"/>
      <c r="F224" s="49"/>
      <c r="G224" s="94"/>
      <c r="H224" s="94"/>
      <c r="I224" s="94"/>
      <c r="J224" s="46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94"/>
      <c r="B225" s="46"/>
      <c r="C225" s="46"/>
      <c r="D225" s="46"/>
      <c r="E225" s="46"/>
      <c r="F225" s="49"/>
      <c r="G225" s="94"/>
      <c r="H225" s="94"/>
      <c r="I225" s="94"/>
      <c r="J225" s="46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94"/>
      <c r="B226" s="46"/>
      <c r="C226" s="46"/>
      <c r="D226" s="46"/>
      <c r="E226" s="46"/>
      <c r="F226" s="49"/>
      <c r="G226" s="94"/>
      <c r="H226" s="94"/>
      <c r="I226" s="94"/>
      <c r="J226" s="46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94"/>
      <c r="B227" s="46"/>
      <c r="C227" s="46"/>
      <c r="D227" s="46"/>
      <c r="E227" s="46"/>
      <c r="F227" s="49"/>
      <c r="G227" s="94"/>
      <c r="H227" s="94"/>
      <c r="I227" s="94"/>
      <c r="J227" s="46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94"/>
      <c r="B228" s="46"/>
      <c r="C228" s="46"/>
      <c r="D228" s="46"/>
      <c r="E228" s="46"/>
      <c r="F228" s="49"/>
      <c r="G228" s="94"/>
      <c r="H228" s="94"/>
      <c r="I228" s="94"/>
      <c r="J228" s="46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94"/>
      <c r="B229" s="46"/>
      <c r="C229" s="46"/>
      <c r="D229" s="46"/>
      <c r="E229" s="46"/>
      <c r="F229" s="49"/>
      <c r="G229" s="94"/>
      <c r="H229" s="94"/>
      <c r="I229" s="94"/>
      <c r="J229" s="46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>
      <c r="A230" s="94"/>
      <c r="B230" s="46"/>
      <c r="C230" s="46"/>
      <c r="D230" s="46"/>
      <c r="E230" s="46"/>
      <c r="F230" s="49"/>
      <c r="G230" s="94"/>
      <c r="H230" s="94"/>
      <c r="I230" s="94"/>
      <c r="J230" s="46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5.75" customHeight="1">
      <c r="A231" s="94"/>
      <c r="B231" s="46"/>
      <c r="C231" s="46"/>
      <c r="D231" s="46"/>
      <c r="E231" s="46"/>
      <c r="F231" s="49"/>
      <c r="G231" s="94"/>
      <c r="H231" s="94"/>
      <c r="I231" s="94"/>
      <c r="J231" s="46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5.75" customHeight="1">
      <c r="A232" s="94"/>
      <c r="B232" s="46"/>
      <c r="C232" s="46"/>
      <c r="D232" s="46"/>
      <c r="E232" s="46"/>
      <c r="F232" s="49"/>
      <c r="G232" s="94"/>
      <c r="H232" s="94"/>
      <c r="I232" s="94"/>
      <c r="J232" s="46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32">
    <cfRule type="cellIs" dxfId="0" priority="1" operator="equal">
      <formula>0</formula>
    </cfRule>
  </conditionalFormatting>
  <conditionalFormatting sqref="F8:F32">
    <cfRule type="cellIs" dxfId="1" priority="2" operator="lessThan">
      <formula>0</formula>
    </cfRule>
  </conditionalFormatting>
  <conditionalFormatting sqref="F8:F32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1" ht="15.75" customHeight="1"/>
    <row r="2" ht="15.75" customHeight="1"/>
    <row r="3" ht="15.75" customHeight="1">
      <c r="C3" s="50" t="s">
        <v>123</v>
      </c>
    </row>
    <row r="4" ht="15.75" customHeight="1">
      <c r="C4" s="50"/>
    </row>
    <row r="5" ht="15.75" customHeight="1">
      <c r="C5" s="123" t="s">
        <v>171</v>
      </c>
      <c r="O5" s="123" t="s">
        <v>172</v>
      </c>
    </row>
    <row r="6" ht="2.25" customHeight="1"/>
    <row r="7" ht="18.0" customHeight="1">
      <c r="A7" s="48"/>
      <c r="B7" s="48"/>
      <c r="C7" s="124" t="s">
        <v>173</v>
      </c>
      <c r="D7" s="125"/>
      <c r="E7" s="125"/>
      <c r="F7" s="125"/>
      <c r="G7" s="125"/>
      <c r="H7" s="125"/>
      <c r="I7" s="125"/>
      <c r="J7" s="48"/>
      <c r="K7" s="48"/>
      <c r="L7" s="48"/>
      <c r="M7" s="48"/>
      <c r="N7" s="124" t="s">
        <v>174</v>
      </c>
      <c r="O7" s="125"/>
      <c r="P7" s="125"/>
      <c r="Q7" s="125"/>
      <c r="R7" s="125"/>
      <c r="S7" s="125"/>
      <c r="T7" s="48"/>
      <c r="U7" s="48"/>
      <c r="V7" s="48"/>
      <c r="W7" s="48"/>
      <c r="X7" s="48"/>
      <c r="Y7" s="48"/>
      <c r="Z7" s="48"/>
    </row>
    <row r="8" ht="7.5" customHeight="1"/>
    <row r="9" ht="21.0" customHeight="1">
      <c r="A9" s="48"/>
      <c r="B9" s="48"/>
      <c r="C9" s="126" t="s">
        <v>175</v>
      </c>
      <c r="D9" s="126" t="s">
        <v>176</v>
      </c>
      <c r="E9" s="126" t="s">
        <v>177</v>
      </c>
      <c r="F9" s="126" t="s">
        <v>178</v>
      </c>
      <c r="G9" s="126" t="s">
        <v>179</v>
      </c>
      <c r="H9" s="126" t="s">
        <v>180</v>
      </c>
      <c r="I9" s="127" t="s">
        <v>181</v>
      </c>
      <c r="J9" s="48"/>
      <c r="K9" s="48"/>
      <c r="L9" s="48"/>
      <c r="M9" s="48"/>
      <c r="N9" s="48"/>
      <c r="O9" s="128" t="s">
        <v>182</v>
      </c>
      <c r="P9" s="129"/>
      <c r="Q9" s="128" t="s">
        <v>183</v>
      </c>
      <c r="R9" s="130"/>
      <c r="S9" s="48"/>
      <c r="T9" s="48"/>
      <c r="U9" s="48"/>
      <c r="V9" s="48"/>
      <c r="W9" s="48"/>
      <c r="X9" s="48"/>
      <c r="Y9" s="48"/>
      <c r="Z9" s="48"/>
    </row>
    <row r="10" ht="23.25" customHeight="1">
      <c r="A10" s="48"/>
      <c r="B10" s="115" t="s">
        <v>125</v>
      </c>
      <c r="C10" s="131"/>
      <c r="D10" s="132" t="s">
        <v>184</v>
      </c>
      <c r="E10" s="133">
        <v>5.0</v>
      </c>
      <c r="F10" s="133">
        <v>1.0</v>
      </c>
      <c r="G10" s="134">
        <v>0.03</v>
      </c>
      <c r="H10" s="134">
        <v>0.09</v>
      </c>
      <c r="I10" s="73"/>
      <c r="J10" s="48"/>
      <c r="K10" s="48"/>
      <c r="L10" s="48"/>
      <c r="M10" s="48"/>
      <c r="N10" s="48"/>
      <c r="O10" s="48"/>
      <c r="P10" s="135" t="s">
        <v>185</v>
      </c>
      <c r="Q10" s="136" t="s">
        <v>186</v>
      </c>
      <c r="R10" s="137" t="s">
        <v>187</v>
      </c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138">
        <v>0.0</v>
      </c>
      <c r="B11" s="60">
        <f>'VPL e TIR'!D8</f>
        <v>0</v>
      </c>
      <c r="C11" s="118">
        <f t="shared" ref="C11:C35" si="1">B11*$C$10</f>
        <v>0</v>
      </c>
      <c r="D11" s="139">
        <v>1500.0</v>
      </c>
      <c r="E11" s="118">
        <f t="shared" ref="E11:E35" si="2">B11*$E$10</f>
        <v>0</v>
      </c>
      <c r="F11" s="118">
        <f t="shared" ref="F11:F35" si="3">B11*$F$10</f>
        <v>0</v>
      </c>
      <c r="G11" s="118">
        <f t="shared" ref="G11:G35" si="4">B11*$G$10</f>
        <v>0</v>
      </c>
      <c r="H11" s="118">
        <f t="shared" ref="H11:H35" si="5">B11*$H$10</f>
        <v>0</v>
      </c>
      <c r="I11" s="118">
        <f t="shared" ref="I11:I35" si="6">SUM(C11:H11)</f>
        <v>1500</v>
      </c>
      <c r="K11" s="138" t="s">
        <v>188</v>
      </c>
      <c r="O11" s="138">
        <v>0.0</v>
      </c>
      <c r="P11" s="140" t="str">
        <f t="shared" ref="P11:P35" si="7">((R11*($P$9/100))-$R$9)/R11</f>
        <v>#DIV/0!</v>
      </c>
      <c r="Q11" s="118" t="str">
        <f t="shared" ref="Q11:Q35" si="8">P11*B11</f>
        <v>#DIV/0!</v>
      </c>
      <c r="R11" s="141">
        <f>B11</f>
        <v>0</v>
      </c>
    </row>
    <row r="12" ht="15.75" customHeight="1">
      <c r="A12" s="138">
        <v>1.0</v>
      </c>
      <c r="B12" s="60">
        <f>'VPL e TIR'!D9</f>
        <v>1145</v>
      </c>
      <c r="C12" s="118">
        <f t="shared" si="1"/>
        <v>0</v>
      </c>
      <c r="D12" s="139">
        <v>1500.0</v>
      </c>
      <c r="E12" s="118">
        <f t="shared" si="2"/>
        <v>5725</v>
      </c>
      <c r="F12" s="118">
        <f t="shared" si="3"/>
        <v>1145</v>
      </c>
      <c r="G12" s="118">
        <f t="shared" si="4"/>
        <v>34.35</v>
      </c>
      <c r="H12" s="118">
        <f t="shared" si="5"/>
        <v>103.05</v>
      </c>
      <c r="I12" s="118">
        <f t="shared" si="6"/>
        <v>8507.4</v>
      </c>
      <c r="K12" s="138" t="s">
        <v>189</v>
      </c>
      <c r="O12" s="138">
        <v>1.0</v>
      </c>
      <c r="P12" s="140">
        <f t="shared" si="7"/>
        <v>0</v>
      </c>
      <c r="Q12" s="118">
        <f t="shared" si="8"/>
        <v>0</v>
      </c>
      <c r="R12" s="141">
        <f>SUM(B11:B12)</f>
        <v>1145</v>
      </c>
    </row>
    <row r="13" ht="15.75" customHeight="1">
      <c r="A13" s="138">
        <v>2.0</v>
      </c>
      <c r="B13" s="60">
        <f>'VPL e TIR'!D10</f>
        <v>1470</v>
      </c>
      <c r="C13" s="118">
        <f t="shared" si="1"/>
        <v>0</v>
      </c>
      <c r="D13" s="139">
        <v>1500.0</v>
      </c>
      <c r="E13" s="118">
        <f t="shared" si="2"/>
        <v>7350</v>
      </c>
      <c r="F13" s="118">
        <f t="shared" si="3"/>
        <v>1470</v>
      </c>
      <c r="G13" s="118">
        <f t="shared" si="4"/>
        <v>44.1</v>
      </c>
      <c r="H13" s="118">
        <f t="shared" si="5"/>
        <v>132.3</v>
      </c>
      <c r="I13" s="118">
        <f t="shared" si="6"/>
        <v>10496.4</v>
      </c>
      <c r="K13" s="138" t="s">
        <v>190</v>
      </c>
      <c r="O13" s="138">
        <v>2.0</v>
      </c>
      <c r="P13" s="140">
        <f t="shared" si="7"/>
        <v>0</v>
      </c>
      <c r="Q13" s="118">
        <f t="shared" si="8"/>
        <v>0</v>
      </c>
      <c r="R13" s="141">
        <f>SUM(B11:B13)</f>
        <v>2615</v>
      </c>
    </row>
    <row r="14" ht="15.75" customHeight="1">
      <c r="A14" s="138">
        <v>3.0</v>
      </c>
      <c r="B14" s="60">
        <f>'VPL e TIR'!D11</f>
        <v>1470</v>
      </c>
      <c r="C14" s="118">
        <f t="shared" si="1"/>
        <v>0</v>
      </c>
      <c r="D14" s="139">
        <v>1500.0</v>
      </c>
      <c r="E14" s="118">
        <f t="shared" si="2"/>
        <v>7350</v>
      </c>
      <c r="F14" s="118">
        <f t="shared" si="3"/>
        <v>1470</v>
      </c>
      <c r="G14" s="118">
        <f t="shared" si="4"/>
        <v>44.1</v>
      </c>
      <c r="H14" s="118">
        <f t="shared" si="5"/>
        <v>132.3</v>
      </c>
      <c r="I14" s="118">
        <f t="shared" si="6"/>
        <v>10496.4</v>
      </c>
      <c r="K14" s="138" t="s">
        <v>191</v>
      </c>
      <c r="O14" s="138">
        <v>3.0</v>
      </c>
      <c r="P14" s="140">
        <f t="shared" si="7"/>
        <v>0</v>
      </c>
      <c r="Q14" s="118">
        <f t="shared" si="8"/>
        <v>0</v>
      </c>
      <c r="R14" s="141">
        <f>SUM(B11:B14)</f>
        <v>4085</v>
      </c>
    </row>
    <row r="15" ht="15.75" customHeight="1">
      <c r="A15" s="138">
        <v>4.0</v>
      </c>
      <c r="B15" s="60">
        <f>'VPL e TIR'!D12</f>
        <v>1470</v>
      </c>
      <c r="C15" s="118">
        <f t="shared" si="1"/>
        <v>0</v>
      </c>
      <c r="D15" s="139">
        <v>1500.0</v>
      </c>
      <c r="E15" s="118">
        <f t="shared" si="2"/>
        <v>7350</v>
      </c>
      <c r="F15" s="118">
        <f t="shared" si="3"/>
        <v>1470</v>
      </c>
      <c r="G15" s="118">
        <f t="shared" si="4"/>
        <v>44.1</v>
      </c>
      <c r="H15" s="118">
        <f t="shared" si="5"/>
        <v>132.3</v>
      </c>
      <c r="I15" s="118">
        <f t="shared" si="6"/>
        <v>10496.4</v>
      </c>
      <c r="K15" s="138" t="s">
        <v>192</v>
      </c>
      <c r="O15" s="138">
        <v>4.0</v>
      </c>
      <c r="P15" s="140">
        <f t="shared" si="7"/>
        <v>0</v>
      </c>
      <c r="Q15" s="118">
        <f t="shared" si="8"/>
        <v>0</v>
      </c>
      <c r="R15" s="141">
        <f>SUM(B11:B15)</f>
        <v>5555</v>
      </c>
    </row>
    <row r="16" ht="15.75" customHeight="1">
      <c r="A16" s="138">
        <v>5.0</v>
      </c>
      <c r="B16" s="60">
        <f>'VPL e TIR'!D13</f>
        <v>1470</v>
      </c>
      <c r="C16" s="118">
        <f t="shared" si="1"/>
        <v>0</v>
      </c>
      <c r="D16" s="139">
        <v>1500.0</v>
      </c>
      <c r="E16" s="118">
        <f t="shared" si="2"/>
        <v>7350</v>
      </c>
      <c r="F16" s="118">
        <f t="shared" si="3"/>
        <v>1470</v>
      </c>
      <c r="G16" s="118">
        <f t="shared" si="4"/>
        <v>44.1</v>
      </c>
      <c r="H16" s="118">
        <f t="shared" si="5"/>
        <v>132.3</v>
      </c>
      <c r="I16" s="118">
        <f t="shared" si="6"/>
        <v>10496.4</v>
      </c>
      <c r="O16" s="138">
        <v>5.0</v>
      </c>
      <c r="P16" s="140">
        <f t="shared" si="7"/>
        <v>0</v>
      </c>
      <c r="Q16" s="118">
        <f t="shared" si="8"/>
        <v>0</v>
      </c>
      <c r="R16" s="141">
        <f>SUM(B11:B16)</f>
        <v>7025</v>
      </c>
    </row>
    <row r="17" ht="15.75" customHeight="1">
      <c r="A17" s="138">
        <v>6.0</v>
      </c>
      <c r="B17" s="60">
        <f>'VPL e TIR'!D14</f>
        <v>1470</v>
      </c>
      <c r="C17" s="118">
        <f t="shared" si="1"/>
        <v>0</v>
      </c>
      <c r="D17" s="139">
        <v>1500.0</v>
      </c>
      <c r="E17" s="118">
        <f t="shared" si="2"/>
        <v>7350</v>
      </c>
      <c r="F17" s="118">
        <f t="shared" si="3"/>
        <v>1470</v>
      </c>
      <c r="G17" s="118">
        <f t="shared" si="4"/>
        <v>44.1</v>
      </c>
      <c r="H17" s="118">
        <f t="shared" si="5"/>
        <v>132.3</v>
      </c>
      <c r="I17" s="118">
        <f t="shared" si="6"/>
        <v>10496.4</v>
      </c>
      <c r="O17" s="138">
        <v>6.0</v>
      </c>
      <c r="P17" s="140">
        <f t="shared" si="7"/>
        <v>0</v>
      </c>
      <c r="Q17" s="118">
        <f t="shared" si="8"/>
        <v>0</v>
      </c>
      <c r="R17" s="141">
        <f>SUM(B11:B17)</f>
        <v>8495</v>
      </c>
    </row>
    <row r="18" ht="15.75" customHeight="1">
      <c r="A18" s="138">
        <v>7.0</v>
      </c>
      <c r="B18" s="60">
        <f>'VPL e TIR'!D15</f>
        <v>1470</v>
      </c>
      <c r="C18" s="118">
        <f t="shared" si="1"/>
        <v>0</v>
      </c>
      <c r="D18" s="139">
        <v>1500.0</v>
      </c>
      <c r="E18" s="118">
        <f t="shared" si="2"/>
        <v>7350</v>
      </c>
      <c r="F18" s="118">
        <f t="shared" si="3"/>
        <v>1470</v>
      </c>
      <c r="G18" s="118">
        <f t="shared" si="4"/>
        <v>44.1</v>
      </c>
      <c r="H18" s="118">
        <f t="shared" si="5"/>
        <v>132.3</v>
      </c>
      <c r="I18" s="118">
        <f t="shared" si="6"/>
        <v>10496.4</v>
      </c>
      <c r="O18" s="138">
        <v>7.0</v>
      </c>
      <c r="P18" s="140">
        <f t="shared" si="7"/>
        <v>0</v>
      </c>
      <c r="Q18" s="118">
        <f t="shared" si="8"/>
        <v>0</v>
      </c>
      <c r="R18" s="141">
        <f>SUM(B11:B18)</f>
        <v>9965</v>
      </c>
    </row>
    <row r="19" ht="15.75" customHeight="1">
      <c r="A19" s="138">
        <v>8.0</v>
      </c>
      <c r="B19" s="60">
        <f>'VPL e TIR'!D16</f>
        <v>1470</v>
      </c>
      <c r="C19" s="118">
        <f t="shared" si="1"/>
        <v>0</v>
      </c>
      <c r="D19" s="139">
        <v>1500.0</v>
      </c>
      <c r="E19" s="118">
        <f t="shared" si="2"/>
        <v>7350</v>
      </c>
      <c r="F19" s="118">
        <f t="shared" si="3"/>
        <v>1470</v>
      </c>
      <c r="G19" s="118">
        <f t="shared" si="4"/>
        <v>44.1</v>
      </c>
      <c r="H19" s="118">
        <f t="shared" si="5"/>
        <v>132.3</v>
      </c>
      <c r="I19" s="118">
        <f t="shared" si="6"/>
        <v>10496.4</v>
      </c>
      <c r="K19" s="142" t="s">
        <v>193</v>
      </c>
      <c r="L19" s="143"/>
      <c r="M19" s="143"/>
      <c r="N19" s="144"/>
      <c r="O19" s="138">
        <v>8.0</v>
      </c>
      <c r="P19" s="140">
        <f t="shared" si="7"/>
        <v>0</v>
      </c>
      <c r="Q19" s="118">
        <f t="shared" si="8"/>
        <v>0</v>
      </c>
      <c r="R19" s="141">
        <f>SUM(B11:B19)</f>
        <v>11435</v>
      </c>
    </row>
    <row r="20" ht="15.75" customHeight="1">
      <c r="A20" s="138">
        <v>9.0</v>
      </c>
      <c r="B20" s="60">
        <f>'VPL e TIR'!D17</f>
        <v>1470</v>
      </c>
      <c r="C20" s="118">
        <f t="shared" si="1"/>
        <v>0</v>
      </c>
      <c r="D20" s="139">
        <v>1500.0</v>
      </c>
      <c r="E20" s="118">
        <f t="shared" si="2"/>
        <v>7350</v>
      </c>
      <c r="F20" s="118">
        <f t="shared" si="3"/>
        <v>1470</v>
      </c>
      <c r="G20" s="118">
        <f t="shared" si="4"/>
        <v>44.1</v>
      </c>
      <c r="H20" s="118">
        <f t="shared" si="5"/>
        <v>132.3</v>
      </c>
      <c r="I20" s="118">
        <f t="shared" si="6"/>
        <v>10496.4</v>
      </c>
      <c r="K20" s="145" t="s">
        <v>194</v>
      </c>
      <c r="L20" s="125"/>
      <c r="M20" s="125"/>
      <c r="N20" s="146"/>
      <c r="O20" s="138">
        <v>9.0</v>
      </c>
      <c r="P20" s="140">
        <f t="shared" si="7"/>
        <v>0</v>
      </c>
      <c r="Q20" s="118">
        <f t="shared" si="8"/>
        <v>0</v>
      </c>
      <c r="R20" s="141">
        <f>SUM(B11:B20)</f>
        <v>12905</v>
      </c>
    </row>
    <row r="21" ht="15.75" customHeight="1">
      <c r="A21" s="138">
        <v>10.0</v>
      </c>
      <c r="B21" s="60">
        <f>'VPL e TIR'!D18</f>
        <v>1470</v>
      </c>
      <c r="C21" s="118">
        <f t="shared" si="1"/>
        <v>0</v>
      </c>
      <c r="D21" s="139">
        <v>1500.0</v>
      </c>
      <c r="E21" s="118">
        <f t="shared" si="2"/>
        <v>7350</v>
      </c>
      <c r="F21" s="118">
        <f t="shared" si="3"/>
        <v>1470</v>
      </c>
      <c r="G21" s="118">
        <f t="shared" si="4"/>
        <v>44.1</v>
      </c>
      <c r="H21" s="118">
        <f t="shared" si="5"/>
        <v>132.3</v>
      </c>
      <c r="I21" s="118">
        <f t="shared" si="6"/>
        <v>10496.4</v>
      </c>
      <c r="K21" s="145" t="s">
        <v>195</v>
      </c>
      <c r="L21" s="125"/>
      <c r="M21" s="125"/>
      <c r="N21" s="146"/>
      <c r="O21" s="138">
        <v>10.0</v>
      </c>
      <c r="P21" s="140">
        <f t="shared" si="7"/>
        <v>0</v>
      </c>
      <c r="Q21" s="118">
        <f t="shared" si="8"/>
        <v>0</v>
      </c>
      <c r="R21" s="141">
        <f>SUM(B11:B21)</f>
        <v>14375</v>
      </c>
    </row>
    <row r="22" ht="15.75" customHeight="1">
      <c r="A22" s="138">
        <v>11.0</v>
      </c>
      <c r="B22" s="60">
        <f>'VPL e TIR'!D19</f>
        <v>1470</v>
      </c>
      <c r="C22" s="118">
        <f t="shared" si="1"/>
        <v>0</v>
      </c>
      <c r="D22" s="139">
        <v>1500.0</v>
      </c>
      <c r="E22" s="118">
        <f t="shared" si="2"/>
        <v>7350</v>
      </c>
      <c r="F22" s="118">
        <f t="shared" si="3"/>
        <v>1470</v>
      </c>
      <c r="G22" s="118">
        <f t="shared" si="4"/>
        <v>44.1</v>
      </c>
      <c r="H22" s="118">
        <f t="shared" si="5"/>
        <v>132.3</v>
      </c>
      <c r="I22" s="118">
        <f t="shared" si="6"/>
        <v>10496.4</v>
      </c>
      <c r="K22" s="145" t="s">
        <v>196</v>
      </c>
      <c r="L22" s="125"/>
      <c r="M22" s="125"/>
      <c r="N22" s="146"/>
      <c r="O22" s="138">
        <v>11.0</v>
      </c>
      <c r="P22" s="140">
        <f t="shared" si="7"/>
        <v>0</v>
      </c>
      <c r="Q22" s="118">
        <f t="shared" si="8"/>
        <v>0</v>
      </c>
      <c r="R22" s="141">
        <f>SUM(B11:B22)</f>
        <v>15845</v>
      </c>
    </row>
    <row r="23" ht="15.75" customHeight="1">
      <c r="A23" s="138">
        <v>12.0</v>
      </c>
      <c r="B23" s="60">
        <f>'VPL e TIR'!D20</f>
        <v>1470</v>
      </c>
      <c r="C23" s="118">
        <f t="shared" si="1"/>
        <v>0</v>
      </c>
      <c r="D23" s="139">
        <v>1500.0</v>
      </c>
      <c r="E23" s="118">
        <f t="shared" si="2"/>
        <v>7350</v>
      </c>
      <c r="F23" s="118">
        <f t="shared" si="3"/>
        <v>1470</v>
      </c>
      <c r="G23" s="118">
        <f t="shared" si="4"/>
        <v>44.1</v>
      </c>
      <c r="H23" s="118">
        <f t="shared" si="5"/>
        <v>132.3</v>
      </c>
      <c r="I23" s="118">
        <f t="shared" si="6"/>
        <v>10496.4</v>
      </c>
      <c r="K23" s="145" t="s">
        <v>197</v>
      </c>
      <c r="L23" s="125"/>
      <c r="M23" s="125"/>
      <c r="N23" s="146"/>
      <c r="O23" s="138">
        <v>12.0</v>
      </c>
      <c r="P23" s="140">
        <f t="shared" si="7"/>
        <v>0</v>
      </c>
      <c r="Q23" s="118">
        <f t="shared" si="8"/>
        <v>0</v>
      </c>
      <c r="R23" s="141">
        <f>SUM(B11:B23)</f>
        <v>17315</v>
      </c>
    </row>
    <row r="24" ht="15.75" customHeight="1">
      <c r="A24" s="138">
        <v>13.0</v>
      </c>
      <c r="B24" s="60" t="str">
        <f>'VPL e TIR'!D21</f>
        <v/>
      </c>
      <c r="C24" s="118">
        <f t="shared" si="1"/>
        <v>0</v>
      </c>
      <c r="D24" s="139"/>
      <c r="E24" s="118">
        <f t="shared" si="2"/>
        <v>0</v>
      </c>
      <c r="F24" s="118">
        <f t="shared" si="3"/>
        <v>0</v>
      </c>
      <c r="G24" s="118">
        <f t="shared" si="4"/>
        <v>0</v>
      </c>
      <c r="H24" s="118">
        <f t="shared" si="5"/>
        <v>0</v>
      </c>
      <c r="I24" s="118">
        <f t="shared" si="6"/>
        <v>0</v>
      </c>
      <c r="K24" s="145" t="s">
        <v>198</v>
      </c>
      <c r="L24" s="125"/>
      <c r="M24" s="125"/>
      <c r="N24" s="146"/>
      <c r="O24" s="138">
        <v>13.0</v>
      </c>
      <c r="P24" s="140">
        <f t="shared" si="7"/>
        <v>0</v>
      </c>
      <c r="Q24" s="118">
        <f t="shared" si="8"/>
        <v>0</v>
      </c>
      <c r="R24" s="141">
        <f t="shared" ref="R24:R35" si="9">SUM(B12:B23)</f>
        <v>17315</v>
      </c>
    </row>
    <row r="25" ht="15.75" customHeight="1">
      <c r="A25" s="138">
        <v>14.0</v>
      </c>
      <c r="B25" s="60" t="str">
        <f>'VPL e TIR'!D22</f>
        <v/>
      </c>
      <c r="C25" s="118">
        <f t="shared" si="1"/>
        <v>0</v>
      </c>
      <c r="D25" s="139"/>
      <c r="E25" s="118">
        <f t="shared" si="2"/>
        <v>0</v>
      </c>
      <c r="F25" s="118">
        <f t="shared" si="3"/>
        <v>0</v>
      </c>
      <c r="G25" s="118">
        <f t="shared" si="4"/>
        <v>0</v>
      </c>
      <c r="H25" s="118">
        <f t="shared" si="5"/>
        <v>0</v>
      </c>
      <c r="I25" s="118">
        <f t="shared" si="6"/>
        <v>0</v>
      </c>
      <c r="K25" s="145" t="s">
        <v>199</v>
      </c>
      <c r="L25" s="125"/>
      <c r="M25" s="125"/>
      <c r="N25" s="146"/>
      <c r="O25" s="138">
        <v>14.0</v>
      </c>
      <c r="P25" s="140">
        <f t="shared" si="7"/>
        <v>0</v>
      </c>
      <c r="Q25" s="118">
        <f t="shared" si="8"/>
        <v>0</v>
      </c>
      <c r="R25" s="141">
        <f t="shared" si="9"/>
        <v>16170</v>
      </c>
    </row>
    <row r="26" ht="15.75" customHeight="1">
      <c r="A26" s="138">
        <v>15.0</v>
      </c>
      <c r="B26" s="60" t="str">
        <f>'VPL e TIR'!D23</f>
        <v/>
      </c>
      <c r="C26" s="118">
        <f t="shared" si="1"/>
        <v>0</v>
      </c>
      <c r="D26" s="139"/>
      <c r="E26" s="118">
        <f t="shared" si="2"/>
        <v>0</v>
      </c>
      <c r="F26" s="118">
        <f t="shared" si="3"/>
        <v>0</v>
      </c>
      <c r="G26" s="118">
        <f t="shared" si="4"/>
        <v>0</v>
      </c>
      <c r="H26" s="118">
        <f t="shared" si="5"/>
        <v>0</v>
      </c>
      <c r="I26" s="118">
        <f t="shared" si="6"/>
        <v>0</v>
      </c>
      <c r="K26" s="147" t="s">
        <v>200</v>
      </c>
      <c r="L26" s="148"/>
      <c r="M26" s="148"/>
      <c r="N26" s="149"/>
      <c r="O26" s="138">
        <v>15.0</v>
      </c>
      <c r="P26" s="140">
        <f t="shared" si="7"/>
        <v>0</v>
      </c>
      <c r="Q26" s="118">
        <f t="shared" si="8"/>
        <v>0</v>
      </c>
      <c r="R26" s="141">
        <f t="shared" si="9"/>
        <v>14700</v>
      </c>
    </row>
    <row r="27" ht="15.75" customHeight="1">
      <c r="A27" s="138">
        <v>16.0</v>
      </c>
      <c r="B27" s="60" t="str">
        <f>'VPL e TIR'!D24</f>
        <v/>
      </c>
      <c r="C27" s="118">
        <f t="shared" si="1"/>
        <v>0</v>
      </c>
      <c r="D27" s="139"/>
      <c r="E27" s="118">
        <f t="shared" si="2"/>
        <v>0</v>
      </c>
      <c r="F27" s="118">
        <f t="shared" si="3"/>
        <v>0</v>
      </c>
      <c r="G27" s="118">
        <f t="shared" si="4"/>
        <v>0</v>
      </c>
      <c r="H27" s="118">
        <f t="shared" si="5"/>
        <v>0</v>
      </c>
      <c r="I27" s="118">
        <f t="shared" si="6"/>
        <v>0</v>
      </c>
      <c r="O27" s="138">
        <v>16.0</v>
      </c>
      <c r="P27" s="140">
        <f t="shared" si="7"/>
        <v>0</v>
      </c>
      <c r="Q27" s="118">
        <f t="shared" si="8"/>
        <v>0</v>
      </c>
      <c r="R27" s="141">
        <f t="shared" si="9"/>
        <v>13230</v>
      </c>
    </row>
    <row r="28" ht="15.75" customHeight="1">
      <c r="A28" s="138">
        <v>17.0</v>
      </c>
      <c r="B28" s="60" t="str">
        <f>'VPL e TIR'!D25</f>
        <v/>
      </c>
      <c r="C28" s="118">
        <f t="shared" si="1"/>
        <v>0</v>
      </c>
      <c r="D28" s="139"/>
      <c r="E28" s="118">
        <f t="shared" si="2"/>
        <v>0</v>
      </c>
      <c r="F28" s="118">
        <f t="shared" si="3"/>
        <v>0</v>
      </c>
      <c r="G28" s="118">
        <f t="shared" si="4"/>
        <v>0</v>
      </c>
      <c r="H28" s="118">
        <f t="shared" si="5"/>
        <v>0</v>
      </c>
      <c r="I28" s="118">
        <f t="shared" si="6"/>
        <v>0</v>
      </c>
      <c r="K28" s="150" t="s">
        <v>201</v>
      </c>
      <c r="L28" s="143"/>
      <c r="M28" s="143"/>
      <c r="N28" s="144"/>
      <c r="O28" s="138">
        <v>17.0</v>
      </c>
      <c r="P28" s="140">
        <f t="shared" si="7"/>
        <v>0</v>
      </c>
      <c r="Q28" s="118">
        <f t="shared" si="8"/>
        <v>0</v>
      </c>
      <c r="R28" s="141">
        <f t="shared" si="9"/>
        <v>11760</v>
      </c>
    </row>
    <row r="29" ht="15.75" customHeight="1">
      <c r="A29" s="138">
        <v>18.0</v>
      </c>
      <c r="B29" s="60" t="str">
        <f>'VPL e TIR'!D26</f>
        <v/>
      </c>
      <c r="C29" s="118">
        <f t="shared" si="1"/>
        <v>0</v>
      </c>
      <c r="D29" s="139"/>
      <c r="E29" s="118">
        <f t="shared" si="2"/>
        <v>0</v>
      </c>
      <c r="F29" s="118">
        <f t="shared" si="3"/>
        <v>0</v>
      </c>
      <c r="G29" s="118">
        <f t="shared" si="4"/>
        <v>0</v>
      </c>
      <c r="H29" s="118">
        <f t="shared" si="5"/>
        <v>0</v>
      </c>
      <c r="I29" s="118">
        <f t="shared" si="6"/>
        <v>0</v>
      </c>
      <c r="K29" s="145" t="s">
        <v>202</v>
      </c>
      <c r="L29" s="125"/>
      <c r="M29" s="125"/>
      <c r="N29" s="146"/>
      <c r="O29" s="138">
        <v>18.0</v>
      </c>
      <c r="P29" s="140">
        <f t="shared" si="7"/>
        <v>0</v>
      </c>
      <c r="Q29" s="118">
        <f t="shared" si="8"/>
        <v>0</v>
      </c>
      <c r="R29" s="141">
        <f t="shared" si="9"/>
        <v>10290</v>
      </c>
    </row>
    <row r="30" ht="15.75" customHeight="1">
      <c r="A30" s="138">
        <v>19.0</v>
      </c>
      <c r="B30" s="60" t="str">
        <f>'VPL e TIR'!D27</f>
        <v/>
      </c>
      <c r="C30" s="118">
        <f t="shared" si="1"/>
        <v>0</v>
      </c>
      <c r="D30" s="139"/>
      <c r="E30" s="118">
        <f t="shared" si="2"/>
        <v>0</v>
      </c>
      <c r="F30" s="118">
        <f t="shared" si="3"/>
        <v>0</v>
      </c>
      <c r="G30" s="118">
        <f t="shared" si="4"/>
        <v>0</v>
      </c>
      <c r="H30" s="118">
        <f t="shared" si="5"/>
        <v>0</v>
      </c>
      <c r="I30" s="118">
        <f t="shared" si="6"/>
        <v>0</v>
      </c>
      <c r="K30" s="145" t="s">
        <v>203</v>
      </c>
      <c r="L30" s="125"/>
      <c r="M30" s="125"/>
      <c r="N30" s="146"/>
      <c r="O30" s="138">
        <v>19.0</v>
      </c>
      <c r="P30" s="140">
        <f t="shared" si="7"/>
        <v>0</v>
      </c>
      <c r="Q30" s="118">
        <f t="shared" si="8"/>
        <v>0</v>
      </c>
      <c r="R30" s="141">
        <f t="shared" si="9"/>
        <v>8820</v>
      </c>
    </row>
    <row r="31" ht="15.75" customHeight="1">
      <c r="A31" s="138">
        <v>20.0</v>
      </c>
      <c r="B31" s="60" t="str">
        <f>'VPL e TIR'!D28</f>
        <v/>
      </c>
      <c r="C31" s="118">
        <f t="shared" si="1"/>
        <v>0</v>
      </c>
      <c r="D31" s="139"/>
      <c r="E31" s="118">
        <f t="shared" si="2"/>
        <v>0</v>
      </c>
      <c r="F31" s="118">
        <f t="shared" si="3"/>
        <v>0</v>
      </c>
      <c r="G31" s="118">
        <f t="shared" si="4"/>
        <v>0</v>
      </c>
      <c r="H31" s="118">
        <f t="shared" si="5"/>
        <v>0</v>
      </c>
      <c r="I31" s="118">
        <f t="shared" si="6"/>
        <v>0</v>
      </c>
      <c r="K31" s="145" t="s">
        <v>204</v>
      </c>
      <c r="L31" s="125"/>
      <c r="M31" s="125"/>
      <c r="N31" s="146"/>
      <c r="O31" s="138">
        <v>20.0</v>
      </c>
      <c r="P31" s="140">
        <f t="shared" si="7"/>
        <v>0</v>
      </c>
      <c r="Q31" s="118">
        <f t="shared" si="8"/>
        <v>0</v>
      </c>
      <c r="R31" s="141">
        <f t="shared" si="9"/>
        <v>7350</v>
      </c>
    </row>
    <row r="32" ht="15.75" customHeight="1">
      <c r="A32" s="138">
        <v>21.0</v>
      </c>
      <c r="B32" s="60" t="str">
        <f>'VPL e TIR'!D29</f>
        <v/>
      </c>
      <c r="C32" s="118">
        <f t="shared" si="1"/>
        <v>0</v>
      </c>
      <c r="D32" s="139"/>
      <c r="E32" s="118">
        <f t="shared" si="2"/>
        <v>0</v>
      </c>
      <c r="F32" s="118">
        <f t="shared" si="3"/>
        <v>0</v>
      </c>
      <c r="G32" s="118">
        <f t="shared" si="4"/>
        <v>0</v>
      </c>
      <c r="H32" s="118">
        <f t="shared" si="5"/>
        <v>0</v>
      </c>
      <c r="I32" s="118">
        <f t="shared" si="6"/>
        <v>0</v>
      </c>
      <c r="K32" s="147" t="s">
        <v>205</v>
      </c>
      <c r="L32" s="148"/>
      <c r="M32" s="148"/>
      <c r="N32" s="149"/>
      <c r="O32" s="138">
        <v>21.0</v>
      </c>
      <c r="P32" s="140">
        <f t="shared" si="7"/>
        <v>0</v>
      </c>
      <c r="Q32" s="118">
        <f t="shared" si="8"/>
        <v>0</v>
      </c>
      <c r="R32" s="141">
        <f t="shared" si="9"/>
        <v>5880</v>
      </c>
    </row>
    <row r="33" ht="15.75" customHeight="1">
      <c r="A33" s="138">
        <v>22.0</v>
      </c>
      <c r="B33" s="60" t="str">
        <f>'VPL e TIR'!D30</f>
        <v/>
      </c>
      <c r="C33" s="118">
        <f t="shared" si="1"/>
        <v>0</v>
      </c>
      <c r="D33" s="139"/>
      <c r="E33" s="118">
        <f t="shared" si="2"/>
        <v>0</v>
      </c>
      <c r="F33" s="118">
        <f t="shared" si="3"/>
        <v>0</v>
      </c>
      <c r="G33" s="118">
        <f t="shared" si="4"/>
        <v>0</v>
      </c>
      <c r="H33" s="118">
        <f t="shared" si="5"/>
        <v>0</v>
      </c>
      <c r="I33" s="118">
        <f t="shared" si="6"/>
        <v>0</v>
      </c>
      <c r="O33" s="138">
        <v>22.0</v>
      </c>
      <c r="P33" s="140">
        <f t="shared" si="7"/>
        <v>0</v>
      </c>
      <c r="Q33" s="118">
        <f t="shared" si="8"/>
        <v>0</v>
      </c>
      <c r="R33" s="141">
        <f t="shared" si="9"/>
        <v>4410</v>
      </c>
    </row>
    <row r="34" ht="15.75" customHeight="1">
      <c r="A34" s="138">
        <v>23.0</v>
      </c>
      <c r="B34" s="60" t="str">
        <f>'VPL e TIR'!D31</f>
        <v/>
      </c>
      <c r="C34" s="118">
        <f t="shared" si="1"/>
        <v>0</v>
      </c>
      <c r="D34" s="139"/>
      <c r="E34" s="118">
        <f t="shared" si="2"/>
        <v>0</v>
      </c>
      <c r="F34" s="118">
        <f t="shared" si="3"/>
        <v>0</v>
      </c>
      <c r="G34" s="118">
        <f t="shared" si="4"/>
        <v>0</v>
      </c>
      <c r="H34" s="118">
        <f t="shared" si="5"/>
        <v>0</v>
      </c>
      <c r="I34" s="118">
        <f t="shared" si="6"/>
        <v>0</v>
      </c>
      <c r="O34" s="138">
        <v>23.0</v>
      </c>
      <c r="P34" s="140">
        <f t="shared" si="7"/>
        <v>0</v>
      </c>
      <c r="Q34" s="118">
        <f t="shared" si="8"/>
        <v>0</v>
      </c>
      <c r="R34" s="141">
        <f t="shared" si="9"/>
        <v>2940</v>
      </c>
    </row>
    <row r="35" ht="15.75" customHeight="1">
      <c r="A35" s="138">
        <v>24.0</v>
      </c>
      <c r="B35" s="60" t="str">
        <f>'VPL e TIR'!D32</f>
        <v/>
      </c>
      <c r="C35" s="118">
        <f t="shared" si="1"/>
        <v>0</v>
      </c>
      <c r="D35" s="139"/>
      <c r="E35" s="118">
        <f t="shared" si="2"/>
        <v>0</v>
      </c>
      <c r="F35" s="118">
        <f t="shared" si="3"/>
        <v>0</v>
      </c>
      <c r="G35" s="118">
        <f t="shared" si="4"/>
        <v>0</v>
      </c>
      <c r="H35" s="118">
        <f t="shared" si="5"/>
        <v>0</v>
      </c>
      <c r="I35" s="118">
        <f t="shared" si="6"/>
        <v>0</v>
      </c>
      <c r="O35" s="138">
        <v>24.0</v>
      </c>
      <c r="P35" s="140">
        <f t="shared" si="7"/>
        <v>0</v>
      </c>
      <c r="Q35" s="118">
        <f t="shared" si="8"/>
        <v>0</v>
      </c>
      <c r="R35" s="141">
        <f t="shared" si="9"/>
        <v>1470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9:N19"/>
    <mergeCell ref="K20:N20"/>
    <mergeCell ref="K29:N29"/>
    <mergeCell ref="K30:N30"/>
    <mergeCell ref="K31:N31"/>
    <mergeCell ref="K32:N32"/>
    <mergeCell ref="K21:N21"/>
    <mergeCell ref="K22:N22"/>
    <mergeCell ref="K23:N23"/>
    <mergeCell ref="K24:N24"/>
    <mergeCell ref="K25:N25"/>
    <mergeCell ref="K26:N26"/>
    <mergeCell ref="K28:N28"/>
  </mergeCells>
  <printOptions/>
  <pageMargins bottom="0.787401575" footer="0.0" header="0.0" left="0.511811024" right="0.511811024" top="0.787401575"/>
  <pageSetup paperSize="9" orientation="portrait"/>
  <drawing r:id="rId1"/>
</worksheet>
</file>