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4128" yWindow="240" windowWidth="12312" windowHeight="4068" tabRatio="917" activeTab="9"/>
  </bookViews>
  <sheets>
    <sheet name="Food" sheetId="12" r:id="rId1"/>
    <sheet name="Food2" sheetId="13" r:id="rId2"/>
    <sheet name="Leisure" sheetId="16" r:id="rId3"/>
    <sheet name="Leisure2" sheetId="17" r:id="rId4"/>
    <sheet name="Appliances" sheetId="18" r:id="rId5"/>
    <sheet name="Appliances2" sheetId="19" r:id="rId6"/>
    <sheet name="BizUnit" sheetId="5" r:id="rId7"/>
    <sheet name="BizUnit2" sheetId="6" r:id="rId8"/>
    <sheet name="Case" sheetId="8" r:id="rId9"/>
    <sheet name="Case2" sheetId="28" r:id="rId10"/>
    <sheet name="Case3" sheetId="9" r:id="rId11"/>
    <sheet name="Sales" sheetId="24" r:id="rId12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9"/>
  <c r="C16" i="28"/>
  <c r="C15"/>
  <c r="C14"/>
  <c r="C13"/>
  <c r="C12"/>
  <c r="C11"/>
  <c r="C10"/>
  <c r="C9"/>
  <c r="C8"/>
  <c r="C7"/>
  <c r="C6"/>
  <c r="H5"/>
  <c r="F5"/>
  <c r="D5"/>
  <c r="C5"/>
  <c r="I5" l="1"/>
  <c r="E5"/>
  <c r="G5"/>
  <c r="D18" i="19"/>
  <c r="D25"/>
  <c r="C25"/>
  <c r="D24"/>
  <c r="C24"/>
  <c r="D23"/>
  <c r="C23"/>
  <c r="D22"/>
  <c r="C22"/>
  <c r="D21"/>
  <c r="C21"/>
  <c r="D20"/>
  <c r="C20"/>
  <c r="D19"/>
  <c r="C19"/>
  <c r="C18"/>
  <c r="D17"/>
  <c r="C17"/>
  <c r="D16"/>
  <c r="C16"/>
  <c r="D15"/>
  <c r="C15"/>
  <c r="D14"/>
  <c r="C14"/>
  <c r="D25" i="17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25" i="13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B6" i="9"/>
  <c r="B8"/>
  <c r="B10"/>
  <c r="B12"/>
  <c r="B14"/>
  <c r="B3" i="6"/>
  <c r="C3"/>
  <c r="D3"/>
  <c r="E3"/>
  <c r="F3"/>
  <c r="B4"/>
  <c r="C4"/>
  <c r="D4"/>
  <c r="E4"/>
  <c r="F4"/>
  <c r="B5"/>
  <c r="C5"/>
  <c r="D5"/>
  <c r="E5"/>
  <c r="F5"/>
  <c r="F2"/>
  <c r="E2"/>
  <c r="D2"/>
  <c r="C2"/>
  <c r="B2"/>
  <c r="F6" i="28" l="1"/>
  <c r="G6" s="1"/>
  <c r="F4" i="9"/>
  <c r="D6" i="28"/>
  <c r="E6" s="1"/>
  <c r="C4" i="9"/>
  <c r="H6" i="28"/>
  <c r="I6" s="1"/>
  <c r="I4" i="9"/>
  <c r="B13"/>
  <c r="B9"/>
  <c r="B5"/>
  <c r="B11"/>
  <c r="B7"/>
  <c r="J4"/>
  <c r="K4" s="1"/>
  <c r="H7" i="28" l="1"/>
  <c r="I7" s="1"/>
  <c r="I5" i="9"/>
  <c r="J5" s="1"/>
  <c r="K5" s="1"/>
  <c r="D7" i="28"/>
  <c r="E7" s="1"/>
  <c r="C5" i="9"/>
  <c r="D5" s="1"/>
  <c r="E5" s="1"/>
  <c r="F7" i="28"/>
  <c r="G7" s="1"/>
  <c r="F5" i="9"/>
  <c r="G5" s="1"/>
  <c r="H5" s="1"/>
  <c r="G4"/>
  <c r="H4" s="1"/>
  <c r="D4"/>
  <c r="E4" s="1"/>
  <c r="F8" i="28" l="1"/>
  <c r="G8" s="1"/>
  <c r="F6" i="9"/>
  <c r="G6" s="1"/>
  <c r="H6" s="1"/>
  <c r="D8" i="28"/>
  <c r="E8" s="1"/>
  <c r="C6" i="9"/>
  <c r="D6" s="1"/>
  <c r="E6" s="1"/>
  <c r="H8" i="28"/>
  <c r="I8" s="1"/>
  <c r="I6" i="9"/>
  <c r="J6" s="1"/>
  <c r="K6" s="1"/>
  <c r="H9" i="28" l="1"/>
  <c r="I9" s="1"/>
  <c r="I7" i="9"/>
  <c r="J7" s="1"/>
  <c r="K7" s="1"/>
  <c r="D9" i="28"/>
  <c r="E9" s="1"/>
  <c r="C7" i="9"/>
  <c r="D7" s="1"/>
  <c r="E7" s="1"/>
  <c r="F9" i="28"/>
  <c r="G9" s="1"/>
  <c r="F7" i="9"/>
  <c r="G7" s="1"/>
  <c r="H7" s="1"/>
  <c r="F10" i="28" l="1"/>
  <c r="G10" s="1"/>
  <c r="F8" i="9"/>
  <c r="G8" s="1"/>
  <c r="H8" s="1"/>
  <c r="D10" i="28"/>
  <c r="E10" s="1"/>
  <c r="C8" i="9"/>
  <c r="D8" s="1"/>
  <c r="E8" s="1"/>
  <c r="H10" i="28"/>
  <c r="I10" s="1"/>
  <c r="I8" i="9"/>
  <c r="J8" s="1"/>
  <c r="K8" s="1"/>
  <c r="H11" i="28" l="1"/>
  <c r="I11" s="1"/>
  <c r="I9" i="9"/>
  <c r="J9" s="1"/>
  <c r="K9" s="1"/>
  <c r="D11" i="28"/>
  <c r="E11" s="1"/>
  <c r="C9" i="9"/>
  <c r="D9" s="1"/>
  <c r="E9" s="1"/>
  <c r="F11" i="28"/>
  <c r="G11" s="1"/>
  <c r="F9" i="9"/>
  <c r="G9" s="1"/>
  <c r="H9" s="1"/>
  <c r="F12" i="28" l="1"/>
  <c r="G12" s="1"/>
  <c r="F10" i="9"/>
  <c r="G10" s="1"/>
  <c r="H10" s="1"/>
  <c r="D12" i="28"/>
  <c r="E12" s="1"/>
  <c r="C10" i="9"/>
  <c r="D10" s="1"/>
  <c r="E10" s="1"/>
  <c r="H12" i="28"/>
  <c r="I12" s="1"/>
  <c r="I10" i="9"/>
  <c r="J10" s="1"/>
  <c r="K10" s="1"/>
  <c r="H13" i="28" l="1"/>
  <c r="I13" s="1"/>
  <c r="I11" i="9"/>
  <c r="J11" s="1"/>
  <c r="K11" s="1"/>
  <c r="D13" i="28"/>
  <c r="E13" s="1"/>
  <c r="C11" i="9"/>
  <c r="D11" s="1"/>
  <c r="E11" s="1"/>
  <c r="F13" i="28"/>
  <c r="G13" s="1"/>
  <c r="F11" i="9"/>
  <c r="G11" s="1"/>
  <c r="H11" s="1"/>
  <c r="F14" i="28" l="1"/>
  <c r="G14" s="1"/>
  <c r="F12" i="9"/>
  <c r="G12" s="1"/>
  <c r="H12" s="1"/>
  <c r="D14" i="28"/>
  <c r="E14" s="1"/>
  <c r="C12" i="9"/>
  <c r="D12" s="1"/>
  <c r="E12" s="1"/>
  <c r="H14" i="28"/>
  <c r="I14" s="1"/>
  <c r="I12" i="9"/>
  <c r="J12" s="1"/>
  <c r="K12" s="1"/>
  <c r="H15" i="28" l="1"/>
  <c r="I15" s="1"/>
  <c r="I13" i="9"/>
  <c r="J13" s="1"/>
  <c r="K13" s="1"/>
  <c r="D15" i="28"/>
  <c r="E15" s="1"/>
  <c r="C13" i="9"/>
  <c r="D13" s="1"/>
  <c r="E13" s="1"/>
  <c r="F15" i="28"/>
  <c r="G15" s="1"/>
  <c r="F13" i="9"/>
  <c r="G13" s="1"/>
  <c r="H13" s="1"/>
  <c r="F16" i="28" l="1"/>
  <c r="G16" s="1"/>
  <c r="F14" i="9"/>
  <c r="G14" s="1"/>
  <c r="H14" s="1"/>
  <c r="H15" s="1"/>
  <c r="D16" i="28"/>
  <c r="E16" s="1"/>
  <c r="C14" i="9"/>
  <c r="D14" s="1"/>
  <c r="E14" s="1"/>
  <c r="E15" s="1"/>
  <c r="H16" i="28"/>
  <c r="I16" s="1"/>
  <c r="I14" i="9"/>
  <c r="J14" s="1"/>
  <c r="K14" s="1"/>
  <c r="K15" s="1"/>
</calcChain>
</file>

<file path=xl/sharedStrings.xml><?xml version="1.0" encoding="utf-8"?>
<sst xmlns="http://schemas.openxmlformats.org/spreadsheetml/2006/main" count="88" uniqueCount="50">
  <si>
    <t>Appliances</t>
    <phoneticPr fontId="3" type="noConversion"/>
  </si>
  <si>
    <t>FDsales</t>
    <phoneticPr fontId="3" type="noConversion"/>
  </si>
  <si>
    <t>FDcsum</t>
    <phoneticPr fontId="3" type="noConversion"/>
  </si>
  <si>
    <t>FDmsum</t>
    <phoneticPr fontId="3" type="noConversion"/>
  </si>
  <si>
    <t>LSsales</t>
    <phoneticPr fontId="3" type="noConversion"/>
  </si>
  <si>
    <t>LScsum</t>
    <phoneticPr fontId="3" type="noConversion"/>
  </si>
  <si>
    <t>LSmsum</t>
    <phoneticPr fontId="3" type="noConversion"/>
  </si>
  <si>
    <t>APsales</t>
    <phoneticPr fontId="3" type="noConversion"/>
  </si>
  <si>
    <t>APcsum</t>
    <phoneticPr fontId="3" type="noConversion"/>
  </si>
  <si>
    <t>APmsum</t>
    <phoneticPr fontId="3" type="noConversion"/>
  </si>
  <si>
    <t>Quarter</t>
    <phoneticPr fontId="3" type="noConversion"/>
  </si>
  <si>
    <t>BU_A</t>
    <phoneticPr fontId="3" type="noConversion"/>
  </si>
  <si>
    <t>BU_B</t>
    <phoneticPr fontId="3" type="noConversion"/>
  </si>
  <si>
    <t>Month</t>
    <phoneticPr fontId="3" type="noConversion"/>
  </si>
  <si>
    <t>Sales</t>
    <phoneticPr fontId="3" type="noConversion"/>
  </si>
  <si>
    <t>연월</t>
    <phoneticPr fontId="3" type="noConversion"/>
  </si>
  <si>
    <t>출하실적</t>
    <phoneticPr fontId="3" type="noConversion"/>
  </si>
  <si>
    <t>전기실적값</t>
    <phoneticPr fontId="3" type="noConversion"/>
  </si>
  <si>
    <t>전기예측값</t>
    <phoneticPr fontId="3" type="noConversion"/>
  </si>
  <si>
    <t>당기예측값</t>
    <phoneticPr fontId="3" type="noConversion"/>
  </si>
  <si>
    <t>평활화계수=0.2</t>
    <phoneticPr fontId="3" type="noConversion"/>
  </si>
  <si>
    <t>평활화계수=0.4</t>
    <phoneticPr fontId="3" type="noConversion"/>
  </si>
  <si>
    <t>평활화계수=0.6</t>
    <phoneticPr fontId="3" type="noConversion"/>
  </si>
  <si>
    <t>실적-예측</t>
    <phoneticPr fontId="3" type="noConversion"/>
  </si>
  <si>
    <t>차의절대값</t>
    <phoneticPr fontId="3" type="noConversion"/>
  </si>
  <si>
    <t>MAD</t>
    <phoneticPr fontId="3" type="noConversion"/>
  </si>
  <si>
    <t>FDmonth</t>
    <phoneticPr fontId="3" type="noConversion"/>
  </si>
  <si>
    <t>FDsales</t>
    <phoneticPr fontId="3" type="noConversion"/>
  </si>
  <si>
    <t>LSmonth</t>
    <phoneticPr fontId="3" type="noConversion"/>
  </si>
  <si>
    <t>APmonth</t>
    <phoneticPr fontId="3" type="noConversion"/>
  </si>
  <si>
    <t>BU_C</t>
    <phoneticPr fontId="3" type="noConversion"/>
  </si>
  <si>
    <t>BU_D</t>
    <phoneticPr fontId="3" type="noConversion"/>
  </si>
  <si>
    <t>BU_E</t>
    <phoneticPr fontId="3" type="noConversion"/>
  </si>
  <si>
    <t>Fsales</t>
    <phoneticPr fontId="3" type="noConversion"/>
  </si>
  <si>
    <t>Fpd1</t>
    <phoneticPr fontId="3" type="noConversion"/>
  </si>
  <si>
    <t>Cpd1</t>
    <phoneticPr fontId="3" type="noConversion"/>
  </si>
  <si>
    <t>Fpd2</t>
    <phoneticPr fontId="3" type="noConversion"/>
  </si>
  <si>
    <t>Fpd3</t>
    <phoneticPr fontId="3" type="noConversion"/>
  </si>
  <si>
    <t>Cpd2</t>
    <phoneticPr fontId="3" type="noConversion"/>
  </si>
  <si>
    <t>Cpd3</t>
    <phoneticPr fontId="3" type="noConversion"/>
  </si>
  <si>
    <t>Sub1</t>
    <phoneticPr fontId="3" type="noConversion"/>
  </si>
  <si>
    <t>aSub1</t>
    <phoneticPr fontId="3" type="noConversion"/>
  </si>
  <si>
    <t>Sub2</t>
    <phoneticPr fontId="3" type="noConversion"/>
  </si>
  <si>
    <t>aSub2</t>
    <phoneticPr fontId="3" type="noConversion"/>
  </si>
  <si>
    <t>Sub3</t>
    <phoneticPr fontId="3" type="noConversion"/>
  </si>
  <si>
    <t>aSub3</t>
    <phoneticPr fontId="3" type="noConversion"/>
  </si>
  <si>
    <t>Year</t>
    <phoneticPr fontId="3" type="noConversion"/>
  </si>
  <si>
    <t>Food</t>
    <phoneticPr fontId="3" type="noConversion"/>
  </si>
  <si>
    <t>Leisure</t>
    <phoneticPr fontId="3" type="noConversion"/>
  </si>
  <si>
    <t>???</t>
    <phoneticPr fontId="3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</si>
</sst>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yyyy/mm"/>
    <numFmt numFmtId="177" formatCode="_-* #,##0.00_-;\-* #,##0.00_-;_-* &quot;-&quot;_-;_-@_-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4" fillId="0" borderId="1" xfId="0" applyNumberFormat="1" applyFont="1" applyBorder="1">
      <alignment vertical="center"/>
    </xf>
    <xf numFmtId="41" fontId="4" fillId="3" borderId="1" xfId="3" applyNumberFormat="1" applyFont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41" fontId="0" fillId="0" borderId="0" xfId="1" applyFont="1">
      <alignment vertical="center"/>
    </xf>
    <xf numFmtId="0" fontId="0" fillId="0" borderId="0" xfId="0" applyBorder="1">
      <alignment vertical="center"/>
    </xf>
    <xf numFmtId="176" fontId="4" fillId="0" borderId="0" xfId="0" applyNumberFormat="1" applyFont="1" applyBorder="1">
      <alignment vertical="center"/>
    </xf>
    <xf numFmtId="41" fontId="0" fillId="0" borderId="0" xfId="1" applyFont="1" applyBorder="1">
      <alignment vertical="center"/>
    </xf>
    <xf numFmtId="177" fontId="0" fillId="0" borderId="0" xfId="1" applyNumberFormat="1" applyFont="1" applyBorder="1">
      <alignment vertical="center"/>
    </xf>
    <xf numFmtId="41" fontId="2" fillId="2" borderId="0" xfId="2" applyNumberFormat="1" applyBorder="1">
      <alignment vertical="center"/>
    </xf>
    <xf numFmtId="41" fontId="2" fillId="4" borderId="0" xfId="4" applyNumberFormat="1" applyBorder="1">
      <alignment vertical="center"/>
    </xf>
    <xf numFmtId="41" fontId="4" fillId="3" borderId="0" xfId="3" applyNumberFormat="1" applyFont="1" applyBorder="1">
      <alignment vertical="center"/>
    </xf>
    <xf numFmtId="41" fontId="4" fillId="5" borderId="0" xfId="5" applyNumberFormat="1" applyFont="1" applyBorder="1">
      <alignment vertical="center"/>
    </xf>
    <xf numFmtId="176" fontId="5" fillId="0" borderId="0" xfId="0" applyNumberFormat="1" applyFont="1" applyBorder="1">
      <alignment vertical="center"/>
    </xf>
    <xf numFmtId="41" fontId="5" fillId="0" borderId="0" xfId="1" applyFont="1" applyBorder="1">
      <alignment vertical="center"/>
    </xf>
    <xf numFmtId="41" fontId="5" fillId="3" borderId="0" xfId="3" applyNumberFormat="1" applyFont="1" applyBorder="1">
      <alignment vertical="center"/>
    </xf>
    <xf numFmtId="41" fontId="5" fillId="5" borderId="0" xfId="5" applyNumberFormat="1" applyFont="1" applyBorder="1">
      <alignment vertical="center"/>
    </xf>
    <xf numFmtId="41" fontId="1" fillId="8" borderId="0" xfId="7" applyNumberFormat="1" applyFont="1" applyBorder="1">
      <alignment vertical="center"/>
    </xf>
    <xf numFmtId="41" fontId="2" fillId="7" borderId="0" xfId="6" applyNumberFormat="1" applyBorder="1">
      <alignment vertical="center"/>
    </xf>
    <xf numFmtId="41" fontId="1" fillId="5" borderId="0" xfId="5" applyNumberFormat="1" applyFont="1" applyBorder="1">
      <alignment vertical="center"/>
    </xf>
    <xf numFmtId="0" fontId="6" fillId="2" borderId="0" xfId="2" applyFont="1" applyBorder="1" applyAlignment="1">
      <alignment vertical="center" wrapText="1"/>
    </xf>
    <xf numFmtId="0" fontId="6" fillId="4" borderId="0" xfId="4" applyFont="1" applyBorder="1" applyAlignment="1">
      <alignment vertical="center" wrapText="1"/>
    </xf>
    <xf numFmtId="0" fontId="6" fillId="2" borderId="0" xfId="2" applyFont="1" applyBorder="1">
      <alignment vertical="center"/>
    </xf>
    <xf numFmtId="0" fontId="6" fillId="4" borderId="0" xfId="4" applyFont="1" applyBorder="1">
      <alignment vertical="center"/>
    </xf>
    <xf numFmtId="41" fontId="4" fillId="0" borderId="1" xfId="3" applyNumberFormat="1" applyFont="1" applyFill="1" applyBorder="1">
      <alignment vertical="center"/>
    </xf>
    <xf numFmtId="0" fontId="2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2" applyAlignment="1">
      <alignment horizontal="center" vertical="center"/>
    </xf>
    <xf numFmtId="0" fontId="6" fillId="2" borderId="1" xfId="2" applyFont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2" borderId="0" xfId="2" applyFont="1" applyBorder="1" applyAlignment="1">
      <alignment horizontal="center" vertical="center"/>
    </xf>
    <xf numFmtId="0" fontId="6" fillId="2" borderId="0" xfId="2" applyFont="1" applyBorder="1" applyAlignment="1">
      <alignment horizontal="center" vertical="center"/>
    </xf>
    <xf numFmtId="176" fontId="0" fillId="0" borderId="0" xfId="0" applyNumberFormat="1" applyBorder="1">
      <alignment vertical="center"/>
    </xf>
    <xf numFmtId="41" fontId="4" fillId="0" borderId="0" xfId="3" applyNumberFormat="1" applyFont="1" applyFill="1" applyBorder="1">
      <alignment vertical="center"/>
    </xf>
    <xf numFmtId="0" fontId="6" fillId="4" borderId="0" xfId="4" applyFont="1" applyBorder="1" applyAlignment="1">
      <alignment horizontal="center" vertical="center"/>
    </xf>
    <xf numFmtId="41" fontId="4" fillId="0" borderId="0" xfId="5" applyNumberFormat="1" applyFont="1" applyFill="1" applyBorder="1">
      <alignment vertical="center"/>
    </xf>
    <xf numFmtId="0" fontId="2" fillId="4" borderId="0" xfId="4" applyBorder="1" applyAlignment="1">
      <alignment horizontal="center" vertical="center"/>
    </xf>
    <xf numFmtId="41" fontId="2" fillId="10" borderId="0" xfId="2" applyNumberFormat="1" applyFill="1" applyBorder="1">
      <alignment vertical="center"/>
    </xf>
    <xf numFmtId="41" fontId="2" fillId="10" borderId="0" xfId="4" applyNumberFormat="1" applyFill="1" applyBorder="1">
      <alignment vertical="center"/>
    </xf>
    <xf numFmtId="176" fontId="2" fillId="10" borderId="0" xfId="0" applyNumberFormat="1" applyFont="1" applyFill="1" applyBorder="1">
      <alignment vertical="center"/>
    </xf>
    <xf numFmtId="41" fontId="2" fillId="10" borderId="0" xfId="1" applyFont="1" applyFill="1" applyBorder="1">
      <alignment vertical="center"/>
    </xf>
    <xf numFmtId="0" fontId="6" fillId="6" borderId="0" xfId="0" applyFont="1" applyFill="1" applyBorder="1" applyAlignment="1">
      <alignment horizontal="center" vertical="center"/>
    </xf>
    <xf numFmtId="0" fontId="2" fillId="7" borderId="0" xfId="6" applyBorder="1" applyAlignment="1">
      <alignment horizontal="center" vertical="center"/>
    </xf>
    <xf numFmtId="0" fontId="6" fillId="2" borderId="0" xfId="2" applyFont="1" applyBorder="1" applyAlignment="1">
      <alignment horizontal="center" vertical="center" wrapText="1"/>
    </xf>
    <xf numFmtId="0" fontId="6" fillId="4" borderId="0" xfId="4" applyFont="1" applyBorder="1" applyAlignment="1">
      <alignment horizontal="center" vertical="center" wrapText="1"/>
    </xf>
    <xf numFmtId="0" fontId="2" fillId="7" borderId="0" xfId="6" applyAlignment="1">
      <alignment horizontal="center" vertical="center"/>
    </xf>
    <xf numFmtId="0" fontId="2" fillId="4" borderId="0" xfId="4" applyBorder="1" applyAlignment="1">
      <alignment horizontal="center" vertical="center" wrapText="1"/>
    </xf>
    <xf numFmtId="2" fontId="5" fillId="3" borderId="0" xfId="3" applyNumberFormat="1" applyFont="1" applyBorder="1">
      <alignment vertical="center"/>
    </xf>
    <xf numFmtId="2" fontId="1" fillId="5" borderId="0" xfId="5" applyNumberFormat="1" applyFont="1" applyBorder="1">
      <alignment vertical="center"/>
    </xf>
    <xf numFmtId="177" fontId="5" fillId="3" borderId="0" xfId="3" applyNumberFormat="1" applyFont="1" applyBorder="1">
      <alignment vertical="center"/>
    </xf>
    <xf numFmtId="177" fontId="1" fillId="5" borderId="0" xfId="5" applyNumberFormat="1" applyFont="1" applyBorder="1">
      <alignment vertical="center"/>
    </xf>
    <xf numFmtId="177" fontId="2" fillId="7" borderId="0" xfId="6" applyNumberFormat="1">
      <alignment vertical="center"/>
    </xf>
    <xf numFmtId="176" fontId="0" fillId="0" borderId="0" xfId="0" applyNumberFormat="1" applyFont="1" applyFill="1" applyBorder="1">
      <alignment vertical="center"/>
    </xf>
    <xf numFmtId="41" fontId="0" fillId="0" borderId="0" xfId="1" applyFont="1" applyFill="1" applyBorder="1">
      <alignment vertical="center"/>
    </xf>
    <xf numFmtId="41" fontId="2" fillId="10" borderId="0" xfId="1" applyFont="1" applyFill="1" applyBorder="1" applyAlignment="1">
      <alignment horizontal="center" vertical="center"/>
    </xf>
    <xf numFmtId="0" fontId="2" fillId="2" borderId="0" xfId="2">
      <alignment vertical="center"/>
    </xf>
    <xf numFmtId="0" fontId="0" fillId="9" borderId="0" xfId="0" applyFill="1">
      <alignment vertical="center"/>
    </xf>
    <xf numFmtId="176" fontId="5" fillId="13" borderId="0" xfId="0" applyNumberFormat="1" applyFont="1" applyFill="1" applyBorder="1">
      <alignment vertical="center"/>
    </xf>
    <xf numFmtId="0" fontId="6" fillId="6" borderId="0" xfId="0" applyFont="1" applyFill="1" applyBorder="1" applyAlignment="1">
      <alignment horizontal="center" vertical="center"/>
    </xf>
    <xf numFmtId="0" fontId="7" fillId="12" borderId="0" xfId="2" applyFont="1" applyFill="1" applyBorder="1" applyAlignment="1">
      <alignment horizontal="center" vertical="center"/>
    </xf>
    <xf numFmtId="0" fontId="2" fillId="7" borderId="0" xfId="6" applyBorder="1" applyAlignment="1">
      <alignment horizontal="center" vertical="center"/>
    </xf>
    <xf numFmtId="0" fontId="7" fillId="11" borderId="0" xfId="4" applyFont="1" applyFill="1" applyBorder="1" applyAlignment="1">
      <alignment horizontal="center" vertical="center"/>
    </xf>
  </cellXfs>
  <cellStyles count="8">
    <cellStyle name="60% - 강조색2" xfId="7" builtinId="36"/>
    <cellStyle name="60% - 강조색5" xfId="3" builtinId="48"/>
    <cellStyle name="60% - 강조색6" xfId="5" builtinId="52"/>
    <cellStyle name="강조색2" xfId="6" builtinId="33"/>
    <cellStyle name="강조색5" xfId="2" builtinId="45"/>
    <cellStyle name="강조색6" xfId="4" builtinId="49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0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"/>
  <sheetViews>
    <sheetView zoomScale="120" zoomScaleNormal="120" workbookViewId="0">
      <pane ySplit="1" topLeftCell="A2" activePane="bottomLeft" state="frozen"/>
      <selection pane="bottomLeft" activeCell="F15" sqref="F15"/>
    </sheetView>
  </sheetViews>
  <sheetFormatPr defaultRowHeight="17.399999999999999"/>
  <cols>
    <col min="1" max="1" width="11" customWidth="1"/>
  </cols>
  <sheetData>
    <row r="1" spans="1:2" s="27" customFormat="1">
      <c r="A1" s="26" t="s">
        <v>26</v>
      </c>
      <c r="B1" s="28" t="s">
        <v>27</v>
      </c>
    </row>
    <row r="2" spans="1:2">
      <c r="A2" s="1">
        <v>40269</v>
      </c>
      <c r="B2" s="5">
        <v>1000</v>
      </c>
    </row>
    <row r="3" spans="1:2">
      <c r="A3" s="1">
        <v>40299</v>
      </c>
      <c r="B3" s="5">
        <v>1000</v>
      </c>
    </row>
    <row r="4" spans="1:2">
      <c r="A4" s="1">
        <v>40330</v>
      </c>
      <c r="B4" s="5">
        <v>1000</v>
      </c>
    </row>
    <row r="5" spans="1:2">
      <c r="A5" s="1">
        <v>40360</v>
      </c>
      <c r="B5" s="5">
        <v>1000</v>
      </c>
    </row>
    <row r="6" spans="1:2">
      <c r="A6" s="1">
        <v>40391</v>
      </c>
      <c r="B6" s="5">
        <v>1000</v>
      </c>
    </row>
    <row r="7" spans="1:2">
      <c r="A7" s="1">
        <v>40422</v>
      </c>
      <c r="B7" s="5">
        <v>1000</v>
      </c>
    </row>
    <row r="8" spans="1:2">
      <c r="A8" s="1">
        <v>40452</v>
      </c>
      <c r="B8" s="5">
        <v>1000</v>
      </c>
    </row>
    <row r="9" spans="1:2">
      <c r="A9" s="1">
        <v>40483</v>
      </c>
      <c r="B9" s="5">
        <v>1000</v>
      </c>
    </row>
    <row r="10" spans="1:2">
      <c r="A10" s="1">
        <v>40513</v>
      </c>
      <c r="B10" s="5">
        <v>1000</v>
      </c>
    </row>
    <row r="11" spans="1:2">
      <c r="A11" s="1">
        <v>40544</v>
      </c>
      <c r="B11" s="5">
        <v>1000</v>
      </c>
    </row>
    <row r="12" spans="1:2">
      <c r="A12" s="1">
        <v>40575</v>
      </c>
      <c r="B12" s="5">
        <v>1000</v>
      </c>
    </row>
    <row r="13" spans="1:2">
      <c r="A13" s="1">
        <v>40603</v>
      </c>
      <c r="B13" s="5">
        <v>1000</v>
      </c>
    </row>
    <row r="14" spans="1:2">
      <c r="A14" s="1">
        <v>40634</v>
      </c>
      <c r="B14" s="5">
        <v>1000</v>
      </c>
    </row>
    <row r="15" spans="1:2">
      <c r="A15" s="1">
        <v>40664</v>
      </c>
      <c r="B15" s="5">
        <v>1000</v>
      </c>
    </row>
    <row r="16" spans="1:2">
      <c r="A16" s="1">
        <v>40695</v>
      </c>
      <c r="B16" s="5">
        <v>1000</v>
      </c>
    </row>
    <row r="17" spans="1:2">
      <c r="A17" s="1">
        <v>40725</v>
      </c>
      <c r="B17" s="5">
        <v>1000</v>
      </c>
    </row>
    <row r="18" spans="1:2">
      <c r="A18" s="1">
        <v>40756</v>
      </c>
      <c r="B18" s="5">
        <v>1000</v>
      </c>
    </row>
    <row r="19" spans="1:2">
      <c r="A19" s="1">
        <v>40787</v>
      </c>
      <c r="B19" s="5">
        <v>1000</v>
      </c>
    </row>
    <row r="20" spans="1:2">
      <c r="A20" s="1">
        <v>40817</v>
      </c>
      <c r="B20" s="5">
        <v>1000</v>
      </c>
    </row>
    <row r="21" spans="1:2">
      <c r="A21" s="1">
        <v>40848</v>
      </c>
      <c r="B21" s="5">
        <v>1000</v>
      </c>
    </row>
    <row r="22" spans="1:2">
      <c r="A22" s="1">
        <v>40878</v>
      </c>
      <c r="B22" s="5">
        <v>1000</v>
      </c>
    </row>
    <row r="23" spans="1:2">
      <c r="A23" s="1">
        <v>40909</v>
      </c>
      <c r="B23" s="5">
        <v>1000</v>
      </c>
    </row>
    <row r="24" spans="1:2">
      <c r="A24" s="1">
        <v>40940</v>
      </c>
      <c r="B24" s="5">
        <v>1000</v>
      </c>
    </row>
    <row r="25" spans="1:2">
      <c r="A25" s="1">
        <v>40969</v>
      </c>
      <c r="B25" s="5">
        <v>1000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6"/>
  <sheetViews>
    <sheetView tabSelected="1" workbookViewId="0">
      <selection activeCell="I4" sqref="I4"/>
    </sheetView>
  </sheetViews>
  <sheetFormatPr defaultRowHeight="17.399999999999999"/>
  <cols>
    <col min="1" max="1" width="8.09765625" bestFit="1" customWidth="1"/>
    <col min="3" max="3" width="10.3984375" bestFit="1" customWidth="1"/>
    <col min="4" max="4" width="10.3984375" customWidth="1"/>
    <col min="5" max="9" width="12.3984375" customWidth="1"/>
  </cols>
  <sheetData>
    <row r="1" spans="1:9">
      <c r="A1" s="59" t="s">
        <v>15</v>
      </c>
      <c r="B1" s="59" t="s">
        <v>16</v>
      </c>
      <c r="C1" s="61" t="s">
        <v>17</v>
      </c>
      <c r="D1" s="60" t="s">
        <v>20</v>
      </c>
      <c r="E1" s="60"/>
      <c r="F1" s="62" t="s">
        <v>21</v>
      </c>
      <c r="G1" s="62"/>
      <c r="H1" s="60" t="s">
        <v>22</v>
      </c>
      <c r="I1" s="60"/>
    </row>
    <row r="2" spans="1:9">
      <c r="A2" s="59"/>
      <c r="B2" s="59"/>
      <c r="C2" s="61"/>
      <c r="D2" s="23" t="s">
        <v>18</v>
      </c>
      <c r="E2" s="21" t="s">
        <v>19</v>
      </c>
      <c r="F2" s="24" t="s">
        <v>18</v>
      </c>
      <c r="G2" s="22" t="s">
        <v>19</v>
      </c>
      <c r="H2" s="23" t="s">
        <v>18</v>
      </c>
      <c r="I2" s="21" t="s">
        <v>19</v>
      </c>
    </row>
    <row r="3" spans="1:9">
      <c r="A3" s="42" t="s">
        <v>13</v>
      </c>
      <c r="B3" s="42" t="s">
        <v>14</v>
      </c>
      <c r="C3" s="43" t="s">
        <v>33</v>
      </c>
      <c r="D3" s="32" t="s">
        <v>34</v>
      </c>
      <c r="E3" s="44" t="s">
        <v>35</v>
      </c>
      <c r="F3" s="37" t="s">
        <v>36</v>
      </c>
      <c r="G3" s="47" t="s">
        <v>38</v>
      </c>
      <c r="H3" s="32" t="s">
        <v>37</v>
      </c>
      <c r="I3" s="44" t="s">
        <v>39</v>
      </c>
    </row>
    <row r="4" spans="1:9">
      <c r="A4" s="14">
        <v>40544</v>
      </c>
      <c r="B4" s="5">
        <v>5200</v>
      </c>
      <c r="C4" s="18"/>
      <c r="D4" s="16"/>
      <c r="E4" s="16">
        <v>5300</v>
      </c>
      <c r="F4" s="17"/>
      <c r="G4" s="17">
        <v>5300</v>
      </c>
      <c r="H4" s="16"/>
      <c r="I4" s="16">
        <v>5300</v>
      </c>
    </row>
    <row r="5" spans="1:9">
      <c r="A5" s="14">
        <v>40575</v>
      </c>
      <c r="B5" s="5">
        <v>5100</v>
      </c>
      <c r="C5" s="18">
        <f t="shared" ref="C5:C16" si="0">B4</f>
        <v>5200</v>
      </c>
      <c r="D5" s="16">
        <f>E4</f>
        <v>5300</v>
      </c>
      <c r="E5" s="16">
        <f>0.2*$C5+(1-0.2)*$D5</f>
        <v>5280</v>
      </c>
      <c r="F5" s="17">
        <f>G4</f>
        <v>5300</v>
      </c>
      <c r="G5" s="17">
        <f>0.4*$C5+(1-0.4)*$F5</f>
        <v>5260</v>
      </c>
      <c r="H5" s="16">
        <f>I4</f>
        <v>5300</v>
      </c>
      <c r="I5" s="16">
        <f>0.6*$C5+(1-0.6)*$H5</f>
        <v>5240</v>
      </c>
    </row>
    <row r="6" spans="1:9">
      <c r="A6" s="14">
        <v>40603</v>
      </c>
      <c r="B6" s="5">
        <v>5400</v>
      </c>
      <c r="C6" s="18">
        <f t="shared" si="0"/>
        <v>5100</v>
      </c>
      <c r="D6" s="16">
        <f t="shared" ref="D6:H16" si="1">E5</f>
        <v>5280</v>
      </c>
      <c r="E6" s="16">
        <f t="shared" ref="E6:E16" si="2">0.2*$C6+(1-0.2)*$D6</f>
        <v>5244</v>
      </c>
      <c r="F6" s="17">
        <f t="shared" si="1"/>
        <v>5260</v>
      </c>
      <c r="G6" s="17">
        <f t="shared" ref="G6:G16" si="3">0.4*$C6+(1-0.4)*$F6</f>
        <v>5196</v>
      </c>
      <c r="H6" s="16">
        <f t="shared" si="1"/>
        <v>5240</v>
      </c>
      <c r="I6" s="16">
        <f t="shared" ref="I6:I16" si="4">0.6*$C6+(1-0.6)*$H6</f>
        <v>5156</v>
      </c>
    </row>
    <row r="7" spans="1:9">
      <c r="A7" s="14">
        <v>40634</v>
      </c>
      <c r="B7" s="5">
        <v>5300</v>
      </c>
      <c r="C7" s="18">
        <f t="shared" si="0"/>
        <v>5400</v>
      </c>
      <c r="D7" s="16">
        <f t="shared" si="1"/>
        <v>5244</v>
      </c>
      <c r="E7" s="16">
        <f t="shared" si="2"/>
        <v>5275.2</v>
      </c>
      <c r="F7" s="17">
        <f t="shared" si="1"/>
        <v>5196</v>
      </c>
      <c r="G7" s="17">
        <f t="shared" si="3"/>
        <v>5277.6</v>
      </c>
      <c r="H7" s="16">
        <f t="shared" si="1"/>
        <v>5156</v>
      </c>
      <c r="I7" s="16">
        <f t="shared" si="4"/>
        <v>5302.4</v>
      </c>
    </row>
    <row r="8" spans="1:9">
      <c r="A8" s="14">
        <v>40664</v>
      </c>
      <c r="B8" s="5">
        <v>5500</v>
      </c>
      <c r="C8" s="18">
        <f t="shared" si="0"/>
        <v>5300</v>
      </c>
      <c r="D8" s="16">
        <f t="shared" si="1"/>
        <v>5275.2</v>
      </c>
      <c r="E8" s="16">
        <f t="shared" si="2"/>
        <v>5280.16</v>
      </c>
      <c r="F8" s="17">
        <f t="shared" si="1"/>
        <v>5277.6</v>
      </c>
      <c r="G8" s="17">
        <f t="shared" si="3"/>
        <v>5286.5599999999995</v>
      </c>
      <c r="H8" s="16">
        <f t="shared" si="1"/>
        <v>5302.4</v>
      </c>
      <c r="I8" s="16">
        <f t="shared" si="4"/>
        <v>5300.96</v>
      </c>
    </row>
    <row r="9" spans="1:9">
      <c r="A9" s="14">
        <v>40695</v>
      </c>
      <c r="B9" s="5">
        <v>5400</v>
      </c>
      <c r="C9" s="18">
        <f t="shared" si="0"/>
        <v>5500</v>
      </c>
      <c r="D9" s="16">
        <f t="shared" si="1"/>
        <v>5280.16</v>
      </c>
      <c r="E9" s="16">
        <f t="shared" si="2"/>
        <v>5324.1279999999997</v>
      </c>
      <c r="F9" s="17">
        <f t="shared" si="1"/>
        <v>5286.5599999999995</v>
      </c>
      <c r="G9" s="17">
        <f t="shared" si="3"/>
        <v>5371.9359999999997</v>
      </c>
      <c r="H9" s="16">
        <f t="shared" si="1"/>
        <v>5300.96</v>
      </c>
      <c r="I9" s="16">
        <f t="shared" si="4"/>
        <v>5420.384</v>
      </c>
    </row>
    <row r="10" spans="1:9">
      <c r="A10" s="14">
        <v>40725</v>
      </c>
      <c r="B10" s="5">
        <v>5600</v>
      </c>
      <c r="C10" s="18">
        <f t="shared" si="0"/>
        <v>5400</v>
      </c>
      <c r="D10" s="16">
        <f t="shared" si="1"/>
        <v>5324.1279999999997</v>
      </c>
      <c r="E10" s="16">
        <f t="shared" si="2"/>
        <v>5339.3023999999996</v>
      </c>
      <c r="F10" s="17">
        <f t="shared" si="1"/>
        <v>5371.9359999999997</v>
      </c>
      <c r="G10" s="17">
        <f t="shared" si="3"/>
        <v>5383.1615999999995</v>
      </c>
      <c r="H10" s="16">
        <f t="shared" si="1"/>
        <v>5420.384</v>
      </c>
      <c r="I10" s="16">
        <f t="shared" si="4"/>
        <v>5408.1535999999996</v>
      </c>
    </row>
    <row r="11" spans="1:9">
      <c r="A11" s="14">
        <v>40756</v>
      </c>
      <c r="B11" s="5">
        <v>5900</v>
      </c>
      <c r="C11" s="18">
        <f t="shared" si="0"/>
        <v>5600</v>
      </c>
      <c r="D11" s="16">
        <f t="shared" si="1"/>
        <v>5339.3023999999996</v>
      </c>
      <c r="E11" s="16">
        <f t="shared" si="2"/>
        <v>5391.4419200000002</v>
      </c>
      <c r="F11" s="17">
        <f t="shared" si="1"/>
        <v>5383.1615999999995</v>
      </c>
      <c r="G11" s="17">
        <f t="shared" si="3"/>
        <v>5469.89696</v>
      </c>
      <c r="H11" s="16">
        <f t="shared" si="1"/>
        <v>5408.1535999999996</v>
      </c>
      <c r="I11" s="16">
        <f t="shared" si="4"/>
        <v>5523.2614400000002</v>
      </c>
    </row>
    <row r="12" spans="1:9">
      <c r="A12" s="14">
        <v>40787</v>
      </c>
      <c r="B12" s="5">
        <v>5400</v>
      </c>
      <c r="C12" s="18">
        <f t="shared" si="0"/>
        <v>5900</v>
      </c>
      <c r="D12" s="16">
        <f t="shared" si="1"/>
        <v>5391.4419200000002</v>
      </c>
      <c r="E12" s="16">
        <f t="shared" si="2"/>
        <v>5493.1535360000007</v>
      </c>
      <c r="F12" s="17">
        <f t="shared" si="1"/>
        <v>5469.89696</v>
      </c>
      <c r="G12" s="17">
        <f t="shared" si="3"/>
        <v>5641.9381759999997</v>
      </c>
      <c r="H12" s="16">
        <f t="shared" si="1"/>
        <v>5523.2614400000002</v>
      </c>
      <c r="I12" s="16">
        <f t="shared" si="4"/>
        <v>5749.3045760000005</v>
      </c>
    </row>
    <row r="13" spans="1:9">
      <c r="A13" s="14">
        <v>40817</v>
      </c>
      <c r="B13" s="5">
        <v>5600</v>
      </c>
      <c r="C13" s="18">
        <f t="shared" si="0"/>
        <v>5400</v>
      </c>
      <c r="D13" s="16">
        <f t="shared" si="1"/>
        <v>5493.1535360000007</v>
      </c>
      <c r="E13" s="16">
        <f t="shared" si="2"/>
        <v>5474.5228288000008</v>
      </c>
      <c r="F13" s="17">
        <f t="shared" si="1"/>
        <v>5641.9381759999997</v>
      </c>
      <c r="G13" s="17">
        <f t="shared" si="3"/>
        <v>5545.1629056000002</v>
      </c>
      <c r="H13" s="16">
        <f t="shared" si="1"/>
        <v>5749.3045760000005</v>
      </c>
      <c r="I13" s="16">
        <f t="shared" si="4"/>
        <v>5539.7218303999998</v>
      </c>
    </row>
    <row r="14" spans="1:9">
      <c r="A14" s="14">
        <v>40848</v>
      </c>
      <c r="B14" s="5">
        <v>5400</v>
      </c>
      <c r="C14" s="18">
        <f t="shared" si="0"/>
        <v>5600</v>
      </c>
      <c r="D14" s="16">
        <f t="shared" si="1"/>
        <v>5474.5228288000008</v>
      </c>
      <c r="E14" s="16">
        <f t="shared" si="2"/>
        <v>5499.6182630400008</v>
      </c>
      <c r="F14" s="17">
        <f t="shared" si="1"/>
        <v>5545.1629056000002</v>
      </c>
      <c r="G14" s="17">
        <f t="shared" si="3"/>
        <v>5567.0977433600001</v>
      </c>
      <c r="H14" s="16">
        <f t="shared" si="1"/>
        <v>5539.7218303999998</v>
      </c>
      <c r="I14" s="16">
        <f t="shared" si="4"/>
        <v>5575.8887321599996</v>
      </c>
    </row>
    <row r="15" spans="1:9">
      <c r="A15" s="14">
        <v>40878</v>
      </c>
      <c r="B15" s="5">
        <v>5800</v>
      </c>
      <c r="C15" s="18">
        <f t="shared" si="0"/>
        <v>5400</v>
      </c>
      <c r="D15" s="16">
        <f t="shared" si="1"/>
        <v>5499.6182630400008</v>
      </c>
      <c r="E15" s="16">
        <f t="shared" si="2"/>
        <v>5479.6946104320004</v>
      </c>
      <c r="F15" s="17">
        <f t="shared" si="1"/>
        <v>5567.0977433600001</v>
      </c>
      <c r="G15" s="17">
        <f t="shared" si="3"/>
        <v>5500.2586460160001</v>
      </c>
      <c r="H15" s="16">
        <f t="shared" si="1"/>
        <v>5575.8887321599996</v>
      </c>
      <c r="I15" s="16">
        <f t="shared" si="4"/>
        <v>5470.3554928640006</v>
      </c>
    </row>
    <row r="16" spans="1:9">
      <c r="A16" s="40">
        <v>40909</v>
      </c>
      <c r="B16" s="41"/>
      <c r="C16" s="19">
        <f t="shared" si="0"/>
        <v>5800</v>
      </c>
      <c r="D16" s="10">
        <f t="shared" si="1"/>
        <v>5479.6946104320004</v>
      </c>
      <c r="E16" s="38">
        <f t="shared" si="2"/>
        <v>5543.7556883456009</v>
      </c>
      <c r="F16" s="11">
        <f t="shared" si="1"/>
        <v>5500.2586460160001</v>
      </c>
      <c r="G16" s="39">
        <f t="shared" si="3"/>
        <v>5620.1551876096</v>
      </c>
      <c r="H16" s="10">
        <f t="shared" si="1"/>
        <v>5470.3554928640006</v>
      </c>
      <c r="I16" s="38">
        <f t="shared" si="4"/>
        <v>5668.1421971456002</v>
      </c>
    </row>
  </sheetData>
  <mergeCells count="6">
    <mergeCell ref="H1:I1"/>
    <mergeCell ref="A1:A2"/>
    <mergeCell ref="B1:B2"/>
    <mergeCell ref="C1:C2"/>
    <mergeCell ref="D1:E1"/>
    <mergeCell ref="F1:G1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H26" sqref="H26"/>
    </sheetView>
  </sheetViews>
  <sheetFormatPr defaultRowHeight="17.399999999999999"/>
  <cols>
    <col min="3" max="11" width="10.69921875" customWidth="1"/>
  </cols>
  <sheetData>
    <row r="1" spans="1:11">
      <c r="A1" s="42"/>
      <c r="B1" s="42"/>
      <c r="C1" s="60" t="s">
        <v>20</v>
      </c>
      <c r="D1" s="60"/>
      <c r="E1" s="60"/>
      <c r="F1" s="62" t="s">
        <v>21</v>
      </c>
      <c r="G1" s="62"/>
      <c r="H1" s="62"/>
      <c r="I1" s="60" t="s">
        <v>22</v>
      </c>
      <c r="J1" s="60"/>
      <c r="K1" s="60"/>
    </row>
    <row r="2" spans="1:11">
      <c r="A2" s="42" t="s">
        <v>15</v>
      </c>
      <c r="B2" s="42" t="s">
        <v>16</v>
      </c>
      <c r="C2" s="44" t="s">
        <v>19</v>
      </c>
      <c r="D2" s="44" t="s">
        <v>23</v>
      </c>
      <c r="E2" s="44" t="s">
        <v>24</v>
      </c>
      <c r="F2" s="45" t="s">
        <v>19</v>
      </c>
      <c r="G2" s="45" t="s">
        <v>23</v>
      </c>
      <c r="H2" s="45" t="s">
        <v>24</v>
      </c>
      <c r="I2" s="44" t="s">
        <v>19</v>
      </c>
      <c r="J2" s="44" t="s">
        <v>23</v>
      </c>
      <c r="K2" s="44" t="s">
        <v>24</v>
      </c>
    </row>
    <row r="3" spans="1:11">
      <c r="A3" s="42" t="s">
        <v>13</v>
      </c>
      <c r="B3" s="42" t="s">
        <v>14</v>
      </c>
      <c r="C3" s="44" t="s">
        <v>35</v>
      </c>
      <c r="D3" s="44" t="s">
        <v>40</v>
      </c>
      <c r="E3" s="44" t="s">
        <v>41</v>
      </c>
      <c r="F3" s="47" t="s">
        <v>38</v>
      </c>
      <c r="G3" s="45" t="s">
        <v>42</v>
      </c>
      <c r="H3" s="45" t="s">
        <v>43</v>
      </c>
      <c r="I3" s="44" t="s">
        <v>39</v>
      </c>
      <c r="J3" s="44" t="s">
        <v>44</v>
      </c>
      <c r="K3" s="44" t="s">
        <v>45</v>
      </c>
    </row>
    <row r="4" spans="1:11">
      <c r="A4" s="14">
        <v>40575</v>
      </c>
      <c r="B4" s="15">
        <f>Case!B5</f>
        <v>5100</v>
      </c>
      <c r="C4" s="16">
        <f>Case2!E5</f>
        <v>5280</v>
      </c>
      <c r="D4" s="48">
        <f>B4-C4</f>
        <v>-180</v>
      </c>
      <c r="E4" s="50">
        <f>ABS(D4)</f>
        <v>180</v>
      </c>
      <c r="F4" s="20">
        <f>Case2!G5</f>
        <v>5260</v>
      </c>
      <c r="G4" s="49">
        <f>B4-F4</f>
        <v>-160</v>
      </c>
      <c r="H4" s="51">
        <f>ABS(G4)</f>
        <v>160</v>
      </c>
      <c r="I4" s="16">
        <f>Case2!I5</f>
        <v>5240</v>
      </c>
      <c r="J4" s="48">
        <f>B4-I4</f>
        <v>-140</v>
      </c>
      <c r="K4" s="50">
        <f>ABS(J4)</f>
        <v>140</v>
      </c>
    </row>
    <row r="5" spans="1:11">
      <c r="A5" s="14">
        <v>40603</v>
      </c>
      <c r="B5" s="15">
        <f>Case!B6</f>
        <v>5400</v>
      </c>
      <c r="C5" s="16">
        <f>Case2!E6</f>
        <v>5244</v>
      </c>
      <c r="D5" s="48">
        <f t="shared" ref="D5:D14" si="0">B5-C5</f>
        <v>156</v>
      </c>
      <c r="E5" s="50">
        <f t="shared" ref="E5:E14" si="1">ABS(D5)</f>
        <v>156</v>
      </c>
      <c r="F5" s="20">
        <f>Case2!G6</f>
        <v>5196</v>
      </c>
      <c r="G5" s="49">
        <f t="shared" ref="G5:G14" si="2">B5-F5</f>
        <v>204</v>
      </c>
      <c r="H5" s="51">
        <f t="shared" ref="H5:H14" si="3">ABS(G5)</f>
        <v>204</v>
      </c>
      <c r="I5" s="16">
        <f>Case2!I6</f>
        <v>5156</v>
      </c>
      <c r="J5" s="48">
        <f t="shared" ref="J5:J14" si="4">B5-I5</f>
        <v>244</v>
      </c>
      <c r="K5" s="50">
        <f t="shared" ref="K5:K14" si="5">ABS(J5)</f>
        <v>244</v>
      </c>
    </row>
    <row r="6" spans="1:11">
      <c r="A6" s="14">
        <v>40634</v>
      </c>
      <c r="B6" s="15">
        <f>Case!B7</f>
        <v>5300</v>
      </c>
      <c r="C6" s="16">
        <f>Case2!E7</f>
        <v>5275.2</v>
      </c>
      <c r="D6" s="48">
        <f t="shared" si="0"/>
        <v>24.800000000000182</v>
      </c>
      <c r="E6" s="50">
        <f t="shared" si="1"/>
        <v>24.800000000000182</v>
      </c>
      <c r="F6" s="20">
        <f>Case2!G7</f>
        <v>5277.6</v>
      </c>
      <c r="G6" s="49">
        <f t="shared" si="2"/>
        <v>22.399999999999636</v>
      </c>
      <c r="H6" s="51">
        <f t="shared" si="3"/>
        <v>22.399999999999636</v>
      </c>
      <c r="I6" s="16">
        <f>Case2!I7</f>
        <v>5302.4</v>
      </c>
      <c r="J6" s="48">
        <f t="shared" si="4"/>
        <v>-2.3999999999996362</v>
      </c>
      <c r="K6" s="50">
        <f t="shared" si="5"/>
        <v>2.3999999999996362</v>
      </c>
    </row>
    <row r="7" spans="1:11">
      <c r="A7" s="14">
        <v>40664</v>
      </c>
      <c r="B7" s="15">
        <f>Case!B8</f>
        <v>5500</v>
      </c>
      <c r="C7" s="16">
        <f>Case2!E8</f>
        <v>5280.16</v>
      </c>
      <c r="D7" s="48">
        <f t="shared" si="0"/>
        <v>219.84000000000015</v>
      </c>
      <c r="E7" s="50">
        <f t="shared" si="1"/>
        <v>219.84000000000015</v>
      </c>
      <c r="F7" s="20">
        <f>Case2!G8</f>
        <v>5286.5599999999995</v>
      </c>
      <c r="G7" s="49">
        <f t="shared" si="2"/>
        <v>213.44000000000051</v>
      </c>
      <c r="H7" s="51">
        <f t="shared" si="3"/>
        <v>213.44000000000051</v>
      </c>
      <c r="I7" s="16">
        <f>Case2!I8</f>
        <v>5300.96</v>
      </c>
      <c r="J7" s="48">
        <f t="shared" si="4"/>
        <v>199.03999999999996</v>
      </c>
      <c r="K7" s="50">
        <f t="shared" si="5"/>
        <v>199.03999999999996</v>
      </c>
    </row>
    <row r="8" spans="1:11">
      <c r="A8" s="14">
        <v>40695</v>
      </c>
      <c r="B8" s="15">
        <f>Case!B9</f>
        <v>5400</v>
      </c>
      <c r="C8" s="16">
        <f>Case2!E9</f>
        <v>5324.1279999999997</v>
      </c>
      <c r="D8" s="48">
        <f t="shared" si="0"/>
        <v>75.872000000000298</v>
      </c>
      <c r="E8" s="50">
        <f t="shared" si="1"/>
        <v>75.872000000000298</v>
      </c>
      <c r="F8" s="20">
        <f>Case2!G9</f>
        <v>5371.9359999999997</v>
      </c>
      <c r="G8" s="49">
        <f t="shared" si="2"/>
        <v>28.064000000000306</v>
      </c>
      <c r="H8" s="51">
        <f t="shared" si="3"/>
        <v>28.064000000000306</v>
      </c>
      <c r="I8" s="16">
        <f>Case2!I9</f>
        <v>5420.384</v>
      </c>
      <c r="J8" s="48">
        <f t="shared" si="4"/>
        <v>-20.384000000000015</v>
      </c>
      <c r="K8" s="50">
        <f t="shared" si="5"/>
        <v>20.384000000000015</v>
      </c>
    </row>
    <row r="9" spans="1:11">
      <c r="A9" s="14">
        <v>40725</v>
      </c>
      <c r="B9" s="15">
        <f>Case!B10</f>
        <v>5600</v>
      </c>
      <c r="C9" s="16">
        <f>Case2!E10</f>
        <v>5339.3023999999996</v>
      </c>
      <c r="D9" s="48">
        <f t="shared" si="0"/>
        <v>260.69760000000042</v>
      </c>
      <c r="E9" s="50">
        <f t="shared" si="1"/>
        <v>260.69760000000042</v>
      </c>
      <c r="F9" s="20">
        <f>Case2!G10</f>
        <v>5383.1615999999995</v>
      </c>
      <c r="G9" s="49">
        <f t="shared" si="2"/>
        <v>216.83840000000055</v>
      </c>
      <c r="H9" s="51">
        <f t="shared" si="3"/>
        <v>216.83840000000055</v>
      </c>
      <c r="I9" s="16">
        <f>Case2!I10</f>
        <v>5408.1535999999996</v>
      </c>
      <c r="J9" s="48">
        <f t="shared" si="4"/>
        <v>191.84640000000036</v>
      </c>
      <c r="K9" s="50">
        <f t="shared" si="5"/>
        <v>191.84640000000036</v>
      </c>
    </row>
    <row r="10" spans="1:11">
      <c r="A10" s="14">
        <v>40756</v>
      </c>
      <c r="B10" s="15">
        <f>Case!B11</f>
        <v>5900</v>
      </c>
      <c r="C10" s="16">
        <f>Case2!E11</f>
        <v>5391.4419200000002</v>
      </c>
      <c r="D10" s="48">
        <f t="shared" si="0"/>
        <v>508.55807999999979</v>
      </c>
      <c r="E10" s="50">
        <f t="shared" si="1"/>
        <v>508.55807999999979</v>
      </c>
      <c r="F10" s="20">
        <f>Case2!G11</f>
        <v>5469.89696</v>
      </c>
      <c r="G10" s="49">
        <f t="shared" si="2"/>
        <v>430.10303999999996</v>
      </c>
      <c r="H10" s="51">
        <f t="shared" si="3"/>
        <v>430.10303999999996</v>
      </c>
      <c r="I10" s="16">
        <f>Case2!I11</f>
        <v>5523.2614400000002</v>
      </c>
      <c r="J10" s="48">
        <f t="shared" si="4"/>
        <v>376.73855999999978</v>
      </c>
      <c r="K10" s="50">
        <f t="shared" si="5"/>
        <v>376.73855999999978</v>
      </c>
    </row>
    <row r="11" spans="1:11">
      <c r="A11" s="14">
        <v>40787</v>
      </c>
      <c r="B11" s="15">
        <f>Case!B12</f>
        <v>5400</v>
      </c>
      <c r="C11" s="16">
        <f>Case2!E12</f>
        <v>5493.1535360000007</v>
      </c>
      <c r="D11" s="48">
        <f t="shared" si="0"/>
        <v>-93.153536000000713</v>
      </c>
      <c r="E11" s="50">
        <f t="shared" si="1"/>
        <v>93.153536000000713</v>
      </c>
      <c r="F11" s="20">
        <f>Case2!G12</f>
        <v>5641.9381759999997</v>
      </c>
      <c r="G11" s="49">
        <f t="shared" si="2"/>
        <v>-241.93817599999966</v>
      </c>
      <c r="H11" s="51">
        <f t="shared" si="3"/>
        <v>241.93817599999966</v>
      </c>
      <c r="I11" s="16">
        <f>Case2!I12</f>
        <v>5749.3045760000005</v>
      </c>
      <c r="J11" s="48">
        <f t="shared" si="4"/>
        <v>-349.30457600000045</v>
      </c>
      <c r="K11" s="50">
        <f t="shared" si="5"/>
        <v>349.30457600000045</v>
      </c>
    </row>
    <row r="12" spans="1:11">
      <c r="A12" s="14">
        <v>40817</v>
      </c>
      <c r="B12" s="15">
        <f>Case!B13</f>
        <v>5600</v>
      </c>
      <c r="C12" s="16">
        <f>Case2!E13</f>
        <v>5474.5228288000008</v>
      </c>
      <c r="D12" s="48">
        <f t="shared" si="0"/>
        <v>125.47717119999925</v>
      </c>
      <c r="E12" s="50">
        <f t="shared" si="1"/>
        <v>125.47717119999925</v>
      </c>
      <c r="F12" s="20">
        <f>Case2!G13</f>
        <v>5545.1629056000002</v>
      </c>
      <c r="G12" s="49">
        <f t="shared" si="2"/>
        <v>54.837094399999842</v>
      </c>
      <c r="H12" s="51">
        <f t="shared" si="3"/>
        <v>54.837094399999842</v>
      </c>
      <c r="I12" s="16">
        <f>Case2!I13</f>
        <v>5539.7218303999998</v>
      </c>
      <c r="J12" s="48">
        <f t="shared" si="4"/>
        <v>60.278169600000183</v>
      </c>
      <c r="K12" s="50">
        <f t="shared" si="5"/>
        <v>60.278169600000183</v>
      </c>
    </row>
    <row r="13" spans="1:11">
      <c r="A13" s="14">
        <v>40848</v>
      </c>
      <c r="B13" s="15">
        <f>Case!B14</f>
        <v>5400</v>
      </c>
      <c r="C13" s="16">
        <f>Case2!E14</f>
        <v>5499.6182630400008</v>
      </c>
      <c r="D13" s="48">
        <f t="shared" si="0"/>
        <v>-99.618263040000784</v>
      </c>
      <c r="E13" s="50">
        <f t="shared" si="1"/>
        <v>99.618263040000784</v>
      </c>
      <c r="F13" s="20">
        <f>Case2!G14</f>
        <v>5567.0977433600001</v>
      </c>
      <c r="G13" s="49">
        <f t="shared" si="2"/>
        <v>-167.09774336000009</v>
      </c>
      <c r="H13" s="51">
        <f t="shared" si="3"/>
        <v>167.09774336000009</v>
      </c>
      <c r="I13" s="16">
        <f>Case2!I14</f>
        <v>5575.8887321599996</v>
      </c>
      <c r="J13" s="48">
        <f t="shared" si="4"/>
        <v>-175.88873215999956</v>
      </c>
      <c r="K13" s="50">
        <f t="shared" si="5"/>
        <v>175.88873215999956</v>
      </c>
    </row>
    <row r="14" spans="1:11">
      <c r="A14" s="53">
        <v>40878</v>
      </c>
      <c r="B14" s="54">
        <f>Case!B15</f>
        <v>5800</v>
      </c>
      <c r="C14" s="16">
        <f>Case2!E15</f>
        <v>5479.6946104320004</v>
      </c>
      <c r="D14" s="48">
        <f t="shared" si="0"/>
        <v>320.30538956799955</v>
      </c>
      <c r="E14" s="50">
        <f t="shared" si="1"/>
        <v>320.30538956799955</v>
      </c>
      <c r="F14" s="20">
        <f>Case2!G15</f>
        <v>5500.2586460160001</v>
      </c>
      <c r="G14" s="49">
        <f t="shared" si="2"/>
        <v>299.74135398399994</v>
      </c>
      <c r="H14" s="51">
        <f t="shared" si="3"/>
        <v>299.74135398399994</v>
      </c>
      <c r="I14" s="16">
        <f>Case2!I15</f>
        <v>5470.3554928640006</v>
      </c>
      <c r="J14" s="48">
        <f t="shared" si="4"/>
        <v>329.64450713599945</v>
      </c>
      <c r="K14" s="50">
        <f t="shared" si="5"/>
        <v>329.64450713599945</v>
      </c>
    </row>
    <row r="15" spans="1:11">
      <c r="D15" s="46" t="s">
        <v>25</v>
      </c>
      <c r="E15" s="52">
        <f>AVERAGE(E4:E14)</f>
        <v>187.66563998254557</v>
      </c>
      <c r="G15" s="46" t="s">
        <v>25</v>
      </c>
      <c r="H15" s="52">
        <f>AVERAGE(H4:H14)</f>
        <v>185.31452797672731</v>
      </c>
      <c r="J15" s="46" t="s">
        <v>25</v>
      </c>
      <c r="K15" s="52">
        <f>AVERAGE(K4:K14)</f>
        <v>189.95681317236358</v>
      </c>
    </row>
  </sheetData>
  <mergeCells count="3">
    <mergeCell ref="C1:E1"/>
    <mergeCell ref="F1:H1"/>
    <mergeCell ref="I1:K1"/>
  </mergeCells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42"/>
  <sheetViews>
    <sheetView workbookViewId="0">
      <pane ySplit="1" topLeftCell="A53" activePane="bottomLeft" state="frozen"/>
      <selection pane="bottomLeft" activeCell="J47" sqref="J47"/>
    </sheetView>
  </sheetViews>
  <sheetFormatPr defaultRowHeight="17.399999999999999"/>
  <cols>
    <col min="4" max="4" width="11" bestFit="1" customWidth="1"/>
  </cols>
  <sheetData>
    <row r="1" spans="1:4">
      <c r="A1" s="26" t="s">
        <v>46</v>
      </c>
      <c r="B1" s="28" t="s">
        <v>47</v>
      </c>
      <c r="C1" s="56" t="s">
        <v>48</v>
      </c>
      <c r="D1" s="56" t="s">
        <v>0</v>
      </c>
    </row>
    <row r="2" spans="1:4">
      <c r="A2" s="14">
        <v>40544</v>
      </c>
      <c r="B2">
        <v>2134</v>
      </c>
      <c r="C2">
        <v>567</v>
      </c>
      <c r="D2">
        <v>26913</v>
      </c>
    </row>
    <row r="3" spans="1:4">
      <c r="A3" s="14">
        <v>40575</v>
      </c>
      <c r="B3">
        <v>1863</v>
      </c>
      <c r="C3">
        <v>516</v>
      </c>
      <c r="D3">
        <v>23848</v>
      </c>
    </row>
    <row r="4" spans="1:4">
      <c r="A4" s="14">
        <v>40603</v>
      </c>
      <c r="B4">
        <v>1877</v>
      </c>
      <c r="C4">
        <v>387</v>
      </c>
      <c r="D4">
        <v>27181</v>
      </c>
    </row>
    <row r="5" spans="1:4">
      <c r="A5" s="14">
        <v>40634</v>
      </c>
      <c r="B5">
        <v>1877</v>
      </c>
      <c r="C5">
        <v>537</v>
      </c>
      <c r="D5">
        <v>24990</v>
      </c>
    </row>
    <row r="6" spans="1:4">
      <c r="A6" s="14">
        <v>40664</v>
      </c>
      <c r="B6">
        <v>1492</v>
      </c>
      <c r="C6">
        <v>555</v>
      </c>
      <c r="D6">
        <v>26056</v>
      </c>
    </row>
    <row r="7" spans="1:4">
      <c r="A7" s="14">
        <v>40695</v>
      </c>
      <c r="B7">
        <v>1249</v>
      </c>
      <c r="C7">
        <v>513</v>
      </c>
      <c r="D7">
        <v>24614</v>
      </c>
    </row>
    <row r="8" spans="1:4">
      <c r="A8" s="14">
        <v>40725</v>
      </c>
      <c r="B8">
        <v>1280</v>
      </c>
      <c r="C8">
        <v>537</v>
      </c>
      <c r="D8">
        <v>24727</v>
      </c>
    </row>
    <row r="9" spans="1:4">
      <c r="A9" s="14">
        <v>40756</v>
      </c>
      <c r="B9">
        <v>1131</v>
      </c>
      <c r="C9">
        <v>882</v>
      </c>
      <c r="D9">
        <v>24151</v>
      </c>
    </row>
    <row r="10" spans="1:4">
      <c r="A10" s="14">
        <v>40787</v>
      </c>
      <c r="B10">
        <v>1209</v>
      </c>
      <c r="C10">
        <v>591</v>
      </c>
      <c r="D10">
        <v>23425</v>
      </c>
    </row>
    <row r="11" spans="1:4">
      <c r="A11" s="14">
        <v>40817</v>
      </c>
      <c r="B11">
        <v>1492</v>
      </c>
      <c r="C11">
        <v>516</v>
      </c>
      <c r="D11">
        <v>23477</v>
      </c>
    </row>
    <row r="12" spans="1:4">
      <c r="A12" s="14">
        <v>40848</v>
      </c>
      <c r="B12">
        <v>1621</v>
      </c>
      <c r="C12">
        <v>582</v>
      </c>
      <c r="D12">
        <v>21922</v>
      </c>
    </row>
    <row r="13" spans="1:4">
      <c r="A13" s="14">
        <v>40878</v>
      </c>
      <c r="B13">
        <v>1846</v>
      </c>
      <c r="C13">
        <v>489</v>
      </c>
      <c r="D13">
        <v>22120</v>
      </c>
    </row>
    <row r="14" spans="1:4">
      <c r="A14" s="58">
        <v>40909</v>
      </c>
      <c r="B14" s="57">
        <v>2103</v>
      </c>
      <c r="C14" s="57">
        <v>528</v>
      </c>
      <c r="D14" s="57">
        <v>21689</v>
      </c>
    </row>
    <row r="15" spans="1:4">
      <c r="A15" s="58">
        <v>40940</v>
      </c>
      <c r="B15" s="57">
        <v>2137</v>
      </c>
      <c r="C15" s="57">
        <v>489</v>
      </c>
      <c r="D15" s="57">
        <v>21339</v>
      </c>
    </row>
    <row r="16" spans="1:4">
      <c r="A16" s="58">
        <v>40969</v>
      </c>
      <c r="B16" s="57">
        <v>2153</v>
      </c>
      <c r="C16" s="57">
        <v>534</v>
      </c>
      <c r="D16" s="57">
        <v>23959</v>
      </c>
    </row>
    <row r="17" spans="1:4">
      <c r="A17" s="58">
        <v>41000</v>
      </c>
      <c r="B17" s="57">
        <v>1833</v>
      </c>
      <c r="C17" s="57">
        <v>510</v>
      </c>
      <c r="D17" s="57">
        <v>21919</v>
      </c>
    </row>
    <row r="18" spans="1:4">
      <c r="A18" s="58">
        <v>41030</v>
      </c>
      <c r="B18" s="57">
        <v>1403</v>
      </c>
      <c r="C18" s="57">
        <v>726</v>
      </c>
      <c r="D18" s="57">
        <v>22002</v>
      </c>
    </row>
    <row r="19" spans="1:4">
      <c r="A19" s="58">
        <v>41061</v>
      </c>
      <c r="B19" s="57">
        <v>1288</v>
      </c>
      <c r="C19" s="57">
        <v>492</v>
      </c>
      <c r="D19" s="57">
        <v>21011</v>
      </c>
    </row>
    <row r="20" spans="1:4">
      <c r="A20" s="58">
        <v>41091</v>
      </c>
      <c r="B20" s="57">
        <v>1186</v>
      </c>
      <c r="C20" s="57">
        <v>546</v>
      </c>
      <c r="D20" s="57">
        <v>23729</v>
      </c>
    </row>
    <row r="21" spans="1:4">
      <c r="A21" s="58">
        <v>41122</v>
      </c>
      <c r="B21" s="57">
        <v>1133</v>
      </c>
      <c r="C21" s="57">
        <v>555</v>
      </c>
      <c r="D21" s="57">
        <v>24074</v>
      </c>
    </row>
    <row r="22" spans="1:4">
      <c r="A22" s="58">
        <v>41153</v>
      </c>
      <c r="B22" s="57">
        <v>1053</v>
      </c>
      <c r="C22" s="57">
        <v>435</v>
      </c>
      <c r="D22" s="57">
        <v>23355</v>
      </c>
    </row>
    <row r="23" spans="1:4">
      <c r="A23" s="58">
        <v>41183</v>
      </c>
      <c r="B23" s="57">
        <v>1347</v>
      </c>
      <c r="C23" s="57">
        <v>516</v>
      </c>
      <c r="D23" s="57">
        <v>23360</v>
      </c>
    </row>
    <row r="24" spans="1:4">
      <c r="A24" s="58">
        <v>41214</v>
      </c>
      <c r="B24" s="57">
        <v>1545</v>
      </c>
      <c r="C24" s="57">
        <v>594</v>
      </c>
      <c r="D24" s="57">
        <v>22009</v>
      </c>
    </row>
    <row r="25" spans="1:4">
      <c r="A25" s="58">
        <v>41244</v>
      </c>
      <c r="B25" s="57">
        <v>2066</v>
      </c>
      <c r="C25" s="57">
        <v>564</v>
      </c>
      <c r="D25" s="57">
        <v>22323</v>
      </c>
    </row>
    <row r="26" spans="1:4">
      <c r="A26" s="14">
        <v>41275</v>
      </c>
      <c r="B26">
        <v>2020</v>
      </c>
      <c r="C26">
        <v>330</v>
      </c>
      <c r="D26">
        <v>22187</v>
      </c>
    </row>
    <row r="27" spans="1:4">
      <c r="A27" s="14">
        <v>41306</v>
      </c>
      <c r="B27">
        <v>2750</v>
      </c>
      <c r="C27">
        <v>564</v>
      </c>
      <c r="D27">
        <v>20285</v>
      </c>
    </row>
    <row r="28" spans="1:4">
      <c r="A28" s="14">
        <v>41334</v>
      </c>
      <c r="B28">
        <v>2283</v>
      </c>
      <c r="C28">
        <v>645</v>
      </c>
      <c r="D28">
        <v>23840</v>
      </c>
    </row>
    <row r="29" spans="1:4">
      <c r="A29" s="14">
        <v>41365</v>
      </c>
      <c r="B29">
        <v>1479</v>
      </c>
      <c r="C29">
        <v>552</v>
      </c>
      <c r="D29">
        <v>21922</v>
      </c>
    </row>
    <row r="30" spans="1:4">
      <c r="A30" s="14">
        <v>41395</v>
      </c>
      <c r="B30">
        <v>1189</v>
      </c>
      <c r="C30">
        <v>591</v>
      </c>
      <c r="D30">
        <v>22472</v>
      </c>
    </row>
    <row r="31" spans="1:4">
      <c r="A31" s="14">
        <v>41426</v>
      </c>
      <c r="B31">
        <v>1160</v>
      </c>
      <c r="C31">
        <v>540</v>
      </c>
      <c r="D31">
        <v>22373</v>
      </c>
    </row>
    <row r="32" spans="1:4">
      <c r="A32" s="14">
        <v>41456</v>
      </c>
      <c r="B32">
        <v>1113</v>
      </c>
      <c r="C32">
        <v>486</v>
      </c>
      <c r="D32">
        <v>24200</v>
      </c>
    </row>
    <row r="33" spans="1:4">
      <c r="A33" s="14">
        <v>41487</v>
      </c>
      <c r="B33">
        <v>970</v>
      </c>
      <c r="C33">
        <v>534</v>
      </c>
      <c r="D33">
        <v>23754</v>
      </c>
    </row>
    <row r="34" spans="1:4">
      <c r="A34" s="14">
        <v>41518</v>
      </c>
      <c r="B34">
        <v>999</v>
      </c>
      <c r="C34">
        <v>588</v>
      </c>
      <c r="D34">
        <v>22488</v>
      </c>
    </row>
    <row r="35" spans="1:4">
      <c r="A35" s="14">
        <v>41548</v>
      </c>
      <c r="B35">
        <v>1208</v>
      </c>
      <c r="C35">
        <v>618</v>
      </c>
      <c r="D35">
        <v>23392</v>
      </c>
    </row>
    <row r="36" spans="1:4">
      <c r="A36" s="14">
        <v>41579</v>
      </c>
      <c r="B36">
        <v>1467</v>
      </c>
      <c r="C36">
        <v>630</v>
      </c>
      <c r="D36">
        <v>21309</v>
      </c>
    </row>
    <row r="37" spans="1:4">
      <c r="A37" s="14">
        <v>41609</v>
      </c>
      <c r="B37">
        <v>2059</v>
      </c>
      <c r="C37">
        <v>220</v>
      </c>
      <c r="D37">
        <v>21823</v>
      </c>
    </row>
    <row r="38" spans="1:4">
      <c r="A38" s="58">
        <v>41640</v>
      </c>
      <c r="B38" s="57">
        <v>2240</v>
      </c>
      <c r="C38" s="57">
        <v>600</v>
      </c>
      <c r="D38" s="57">
        <v>21798</v>
      </c>
    </row>
    <row r="39" spans="1:4">
      <c r="A39" s="58">
        <v>41671</v>
      </c>
      <c r="B39" s="57">
        <v>1634</v>
      </c>
      <c r="C39" s="57">
        <v>630</v>
      </c>
      <c r="D39" s="57">
        <v>20250</v>
      </c>
    </row>
    <row r="40" spans="1:4">
      <c r="A40" s="58">
        <v>41699</v>
      </c>
      <c r="B40" s="57">
        <v>1722</v>
      </c>
      <c r="C40" s="57">
        <v>591</v>
      </c>
      <c r="D40" s="57">
        <v>22674</v>
      </c>
    </row>
    <row r="41" spans="1:4">
      <c r="A41" s="58">
        <v>41730</v>
      </c>
      <c r="B41" s="57">
        <v>1801</v>
      </c>
      <c r="C41" s="57">
        <v>597</v>
      </c>
      <c r="D41" s="57">
        <v>20865</v>
      </c>
    </row>
    <row r="42" spans="1:4">
      <c r="A42" s="58">
        <v>41760</v>
      </c>
      <c r="B42" s="57">
        <v>1246</v>
      </c>
      <c r="C42" s="57">
        <v>618</v>
      </c>
      <c r="D42" s="57">
        <v>22011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5"/>
  <sheetViews>
    <sheetView zoomScale="110" zoomScaleNormal="110" workbookViewId="0">
      <pane ySplit="1" topLeftCell="A8" activePane="bottomLeft" state="frozen"/>
      <selection pane="bottomLeft" activeCell="F18" sqref="F18"/>
    </sheetView>
  </sheetViews>
  <sheetFormatPr defaultColWidth="9" defaultRowHeight="17.399999999999999"/>
  <cols>
    <col min="1" max="1" width="11" style="6" customWidth="1"/>
    <col min="2" max="4" width="9.09765625" style="6" bestFit="1" customWidth="1"/>
    <col min="5" max="16384" width="9" style="6"/>
  </cols>
  <sheetData>
    <row r="1" spans="1:4">
      <c r="A1" s="30" t="s">
        <v>26</v>
      </c>
      <c r="B1" s="31" t="s">
        <v>1</v>
      </c>
      <c r="C1" s="32" t="s">
        <v>2</v>
      </c>
      <c r="D1" s="32" t="s">
        <v>3</v>
      </c>
    </row>
    <row r="2" spans="1:4">
      <c r="A2" s="33">
        <v>40269</v>
      </c>
      <c r="B2" s="34">
        <v>1000</v>
      </c>
      <c r="C2" s="34"/>
      <c r="D2" s="34"/>
    </row>
    <row r="3" spans="1:4">
      <c r="A3" s="33">
        <v>40299</v>
      </c>
      <c r="B3" s="34">
        <v>1000</v>
      </c>
      <c r="C3" s="34"/>
      <c r="D3" s="34"/>
    </row>
    <row r="4" spans="1:4">
      <c r="A4" s="33">
        <v>40330</v>
      </c>
      <c r="B4" s="34">
        <v>1000</v>
      </c>
      <c r="C4" s="34"/>
      <c r="D4" s="34"/>
    </row>
    <row r="5" spans="1:4">
      <c r="A5" s="33">
        <v>40360</v>
      </c>
      <c r="B5" s="34">
        <v>1000</v>
      </c>
      <c r="C5" s="34"/>
      <c r="D5" s="34"/>
    </row>
    <row r="6" spans="1:4">
      <c r="A6" s="33">
        <v>40391</v>
      </c>
      <c r="B6" s="34">
        <v>1000</v>
      </c>
      <c r="C6" s="34"/>
      <c r="D6" s="34"/>
    </row>
    <row r="7" spans="1:4">
      <c r="A7" s="33">
        <v>40422</v>
      </c>
      <c r="B7" s="34">
        <v>1000</v>
      </c>
      <c r="C7" s="34"/>
      <c r="D7" s="34"/>
    </row>
    <row r="8" spans="1:4">
      <c r="A8" s="33">
        <v>40452</v>
      </c>
      <c r="B8" s="34">
        <v>1000</v>
      </c>
      <c r="C8" s="34"/>
      <c r="D8" s="34"/>
    </row>
    <row r="9" spans="1:4">
      <c r="A9" s="33">
        <v>40483</v>
      </c>
      <c r="B9" s="34">
        <v>1000</v>
      </c>
      <c r="C9" s="34"/>
      <c r="D9" s="34"/>
    </row>
    <row r="10" spans="1:4">
      <c r="A10" s="33">
        <v>40513</v>
      </c>
      <c r="B10" s="34">
        <v>1000</v>
      </c>
      <c r="C10" s="34"/>
      <c r="D10" s="34"/>
    </row>
    <row r="11" spans="1:4">
      <c r="A11" s="33">
        <v>40544</v>
      </c>
      <c r="B11" s="34">
        <v>1000</v>
      </c>
      <c r="C11" s="34"/>
      <c r="D11" s="34"/>
    </row>
    <row r="12" spans="1:4">
      <c r="A12" s="33">
        <v>40575</v>
      </c>
      <c r="B12" s="34">
        <v>1000</v>
      </c>
      <c r="C12" s="34"/>
      <c r="D12" s="34"/>
    </row>
    <row r="13" spans="1:4">
      <c r="A13" s="33">
        <v>40603</v>
      </c>
      <c r="B13" s="34">
        <v>1000</v>
      </c>
      <c r="C13" s="34"/>
      <c r="D13" s="34"/>
    </row>
    <row r="14" spans="1:4">
      <c r="A14" s="33">
        <v>40634</v>
      </c>
      <c r="B14" s="34">
        <v>1000</v>
      </c>
      <c r="C14" s="12">
        <f>SUM($B$14:B14)</f>
        <v>1000</v>
      </c>
      <c r="D14" s="12">
        <f>SUM(B3:B14)</f>
        <v>12000</v>
      </c>
    </row>
    <row r="15" spans="1:4">
      <c r="A15" s="33">
        <v>40664</v>
      </c>
      <c r="B15" s="34">
        <v>1000</v>
      </c>
      <c r="C15" s="12">
        <f>SUM($B$14:B15)</f>
        <v>2000</v>
      </c>
      <c r="D15" s="12">
        <f t="shared" ref="D15:D25" si="0">SUM(B4:B15)</f>
        <v>12000</v>
      </c>
    </row>
    <row r="16" spans="1:4">
      <c r="A16" s="33">
        <v>40695</v>
      </c>
      <c r="B16" s="34">
        <v>1000</v>
      </c>
      <c r="C16" s="12">
        <f>SUM($B$14:B16)</f>
        <v>3000</v>
      </c>
      <c r="D16" s="12">
        <f t="shared" si="0"/>
        <v>12000</v>
      </c>
    </row>
    <row r="17" spans="1:4">
      <c r="A17" s="33">
        <v>40725</v>
      </c>
      <c r="B17" s="34">
        <v>1000</v>
      </c>
      <c r="C17" s="12">
        <f>SUM($B$14:B17)</f>
        <v>4000</v>
      </c>
      <c r="D17" s="12">
        <f t="shared" si="0"/>
        <v>12000</v>
      </c>
    </row>
    <row r="18" spans="1:4">
      <c r="A18" s="33">
        <v>40756</v>
      </c>
      <c r="B18" s="34">
        <v>1000</v>
      </c>
      <c r="C18" s="12">
        <f>SUM($B$14:B18)</f>
        <v>5000</v>
      </c>
      <c r="D18" s="12">
        <f t="shared" si="0"/>
        <v>12000</v>
      </c>
    </row>
    <row r="19" spans="1:4">
      <c r="A19" s="33">
        <v>40787</v>
      </c>
      <c r="B19" s="34">
        <v>1000</v>
      </c>
      <c r="C19" s="12">
        <f>SUM($B$14:B19)</f>
        <v>6000</v>
      </c>
      <c r="D19" s="12">
        <f t="shared" si="0"/>
        <v>12000</v>
      </c>
    </row>
    <row r="20" spans="1:4">
      <c r="A20" s="33">
        <v>40817</v>
      </c>
      <c r="B20" s="34">
        <v>1000</v>
      </c>
      <c r="C20" s="12">
        <f>SUM($B$14:B20)</f>
        <v>7000</v>
      </c>
      <c r="D20" s="12">
        <f t="shared" si="0"/>
        <v>12000</v>
      </c>
    </row>
    <row r="21" spans="1:4">
      <c r="A21" s="33">
        <v>40848</v>
      </c>
      <c r="B21" s="34">
        <v>1000</v>
      </c>
      <c r="C21" s="12">
        <f>SUM($B$14:B21)</f>
        <v>8000</v>
      </c>
      <c r="D21" s="12">
        <f t="shared" si="0"/>
        <v>12000</v>
      </c>
    </row>
    <row r="22" spans="1:4">
      <c r="A22" s="33">
        <v>40878</v>
      </c>
      <c r="B22" s="34">
        <v>1000</v>
      </c>
      <c r="C22" s="12">
        <f>SUM($B$14:B22)</f>
        <v>9000</v>
      </c>
      <c r="D22" s="12">
        <f t="shared" si="0"/>
        <v>12000</v>
      </c>
    </row>
    <row r="23" spans="1:4">
      <c r="A23" s="33">
        <v>40909</v>
      </c>
      <c r="B23" s="34">
        <v>1000</v>
      </c>
      <c r="C23" s="12">
        <f>SUM($B$14:B23)</f>
        <v>10000</v>
      </c>
      <c r="D23" s="12">
        <f t="shared" si="0"/>
        <v>12000</v>
      </c>
    </row>
    <row r="24" spans="1:4">
      <c r="A24" s="33">
        <v>40940</v>
      </c>
      <c r="B24" s="34">
        <v>1000</v>
      </c>
      <c r="C24" s="12">
        <f>SUM($B$14:B24)</f>
        <v>11000</v>
      </c>
      <c r="D24" s="12">
        <f t="shared" si="0"/>
        <v>12000</v>
      </c>
    </row>
    <row r="25" spans="1:4">
      <c r="A25" s="33">
        <v>40969</v>
      </c>
      <c r="B25" s="34">
        <v>1000</v>
      </c>
      <c r="C25" s="12">
        <f>SUM($B$14:B25)</f>
        <v>12000</v>
      </c>
      <c r="D25" s="12">
        <f t="shared" si="0"/>
        <v>12000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5"/>
  <sheetViews>
    <sheetView zoomScale="120" zoomScaleNormal="120" workbookViewId="0">
      <pane ySplit="1" topLeftCell="A8" activePane="bottomLeft" state="frozen"/>
      <selection activeCell="G10" sqref="G10"/>
      <selection pane="bottomLeft" activeCell="H21" sqref="H21"/>
    </sheetView>
  </sheetViews>
  <sheetFormatPr defaultColWidth="9" defaultRowHeight="17.399999999999999"/>
  <cols>
    <col min="1" max="1" width="11" style="6" customWidth="1"/>
    <col min="2" max="2" width="9.09765625" style="6" bestFit="1" customWidth="1"/>
    <col min="3" max="16384" width="9" style="6"/>
  </cols>
  <sheetData>
    <row r="1" spans="1:2">
      <c r="A1" s="30" t="s">
        <v>28</v>
      </c>
      <c r="B1" s="35" t="s">
        <v>4</v>
      </c>
    </row>
    <row r="2" spans="1:2">
      <c r="A2" s="7">
        <v>40269</v>
      </c>
      <c r="B2" s="36">
        <v>1000</v>
      </c>
    </row>
    <row r="3" spans="1:2">
      <c r="A3" s="7">
        <v>40299</v>
      </c>
      <c r="B3" s="36">
        <v>1010</v>
      </c>
    </row>
    <row r="4" spans="1:2">
      <c r="A4" s="7">
        <v>40330</v>
      </c>
      <c r="B4" s="36">
        <v>1020</v>
      </c>
    </row>
    <row r="5" spans="1:2">
      <c r="A5" s="7">
        <v>40360</v>
      </c>
      <c r="B5" s="36">
        <v>1030</v>
      </c>
    </row>
    <row r="6" spans="1:2">
      <c r="A6" s="7">
        <v>40391</v>
      </c>
      <c r="B6" s="36">
        <v>1041</v>
      </c>
    </row>
    <row r="7" spans="1:2">
      <c r="A7" s="7">
        <v>40422</v>
      </c>
      <c r="B7" s="36">
        <v>1051</v>
      </c>
    </row>
    <row r="8" spans="1:2">
      <c r="A8" s="7">
        <v>40452</v>
      </c>
      <c r="B8" s="36">
        <v>1062</v>
      </c>
    </row>
    <row r="9" spans="1:2">
      <c r="A9" s="7">
        <v>40483</v>
      </c>
      <c r="B9" s="36">
        <v>1072</v>
      </c>
    </row>
    <row r="10" spans="1:2">
      <c r="A10" s="7">
        <v>40513</v>
      </c>
      <c r="B10" s="36">
        <v>1083</v>
      </c>
    </row>
    <row r="11" spans="1:2">
      <c r="A11" s="7">
        <v>40544</v>
      </c>
      <c r="B11" s="36">
        <v>1094</v>
      </c>
    </row>
    <row r="12" spans="1:2">
      <c r="A12" s="7">
        <v>40575</v>
      </c>
      <c r="B12" s="36">
        <v>1105</v>
      </c>
    </row>
    <row r="13" spans="1:2">
      <c r="A13" s="7">
        <v>40603</v>
      </c>
      <c r="B13" s="36">
        <v>1116</v>
      </c>
    </row>
    <row r="14" spans="1:2">
      <c r="A14" s="7">
        <v>40634</v>
      </c>
      <c r="B14" s="36">
        <v>1127</v>
      </c>
    </row>
    <row r="15" spans="1:2">
      <c r="A15" s="7">
        <v>40664</v>
      </c>
      <c r="B15" s="36">
        <v>1138</v>
      </c>
    </row>
    <row r="16" spans="1:2">
      <c r="A16" s="7">
        <v>40695</v>
      </c>
      <c r="B16" s="36">
        <v>1149</v>
      </c>
    </row>
    <row r="17" spans="1:2">
      <c r="A17" s="7">
        <v>40725</v>
      </c>
      <c r="B17" s="36">
        <v>1161</v>
      </c>
    </row>
    <row r="18" spans="1:2">
      <c r="A18" s="7">
        <v>40756</v>
      </c>
      <c r="B18" s="36">
        <v>1173</v>
      </c>
    </row>
    <row r="19" spans="1:2">
      <c r="A19" s="7">
        <v>40787</v>
      </c>
      <c r="B19" s="36">
        <v>1184</v>
      </c>
    </row>
    <row r="20" spans="1:2">
      <c r="A20" s="7">
        <v>40817</v>
      </c>
      <c r="B20" s="36">
        <v>1196</v>
      </c>
    </row>
    <row r="21" spans="1:2">
      <c r="A21" s="7">
        <v>40848</v>
      </c>
      <c r="B21" s="36">
        <v>1208</v>
      </c>
    </row>
    <row r="22" spans="1:2">
      <c r="A22" s="7">
        <v>40878</v>
      </c>
      <c r="B22" s="36">
        <v>1220</v>
      </c>
    </row>
    <row r="23" spans="1:2">
      <c r="A23" s="7">
        <v>40909</v>
      </c>
      <c r="B23" s="36">
        <v>1232</v>
      </c>
    </row>
    <row r="24" spans="1:2">
      <c r="A24" s="7">
        <v>40940</v>
      </c>
      <c r="B24" s="36">
        <v>1245</v>
      </c>
    </row>
    <row r="25" spans="1:2">
      <c r="A25" s="7">
        <v>40969</v>
      </c>
      <c r="B25" s="36">
        <v>1257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5"/>
  <sheetViews>
    <sheetView zoomScale="80" zoomScaleNormal="80" workbookViewId="0">
      <pane ySplit="1" topLeftCell="A2" activePane="bottomLeft" state="frozen"/>
      <selection activeCell="G10" sqref="G10"/>
      <selection pane="bottomLeft" activeCell="H7" sqref="H7"/>
    </sheetView>
  </sheetViews>
  <sheetFormatPr defaultColWidth="9" defaultRowHeight="17.399999999999999"/>
  <cols>
    <col min="1" max="1" width="11" style="6" customWidth="1"/>
    <col min="2" max="2" width="9.09765625" style="6" bestFit="1" customWidth="1"/>
    <col min="3" max="3" width="9.8984375" style="6" bestFit="1" customWidth="1"/>
    <col min="4" max="4" width="9.09765625" style="6" bestFit="1" customWidth="1"/>
    <col min="5" max="16384" width="9" style="6"/>
  </cols>
  <sheetData>
    <row r="1" spans="1:4">
      <c r="A1" s="30" t="s">
        <v>28</v>
      </c>
      <c r="B1" s="35" t="s">
        <v>4</v>
      </c>
      <c r="C1" s="35" t="s">
        <v>5</v>
      </c>
      <c r="D1" s="35" t="s">
        <v>6</v>
      </c>
    </row>
    <row r="2" spans="1:4">
      <c r="A2" s="7">
        <v>40269</v>
      </c>
      <c r="B2" s="36">
        <v>1000</v>
      </c>
      <c r="C2" s="36"/>
      <c r="D2" s="36"/>
    </row>
    <row r="3" spans="1:4">
      <c r="A3" s="7">
        <v>40299</v>
      </c>
      <c r="B3" s="36">
        <v>1010</v>
      </c>
      <c r="C3" s="36"/>
      <c r="D3" s="36"/>
    </row>
    <row r="4" spans="1:4">
      <c r="A4" s="7">
        <v>40330</v>
      </c>
      <c r="B4" s="36">
        <v>1020</v>
      </c>
      <c r="C4" s="36"/>
      <c r="D4" s="36"/>
    </row>
    <row r="5" spans="1:4">
      <c r="A5" s="7">
        <v>40360</v>
      </c>
      <c r="B5" s="36">
        <v>1030</v>
      </c>
      <c r="C5" s="36"/>
      <c r="D5" s="36"/>
    </row>
    <row r="6" spans="1:4">
      <c r="A6" s="7">
        <v>40391</v>
      </c>
      <c r="B6" s="36">
        <v>1041</v>
      </c>
      <c r="C6" s="36"/>
      <c r="D6" s="36"/>
    </row>
    <row r="7" spans="1:4">
      <c r="A7" s="7">
        <v>40422</v>
      </c>
      <c r="B7" s="36">
        <v>1051</v>
      </c>
      <c r="C7" s="36"/>
      <c r="D7" s="36"/>
    </row>
    <row r="8" spans="1:4">
      <c r="A8" s="7">
        <v>40452</v>
      </c>
      <c r="B8" s="36">
        <v>1062</v>
      </c>
      <c r="C8" s="36"/>
      <c r="D8" s="36"/>
    </row>
    <row r="9" spans="1:4">
      <c r="A9" s="7">
        <v>40483</v>
      </c>
      <c r="B9" s="36">
        <v>1072</v>
      </c>
      <c r="C9" s="36"/>
      <c r="D9" s="36"/>
    </row>
    <row r="10" spans="1:4">
      <c r="A10" s="7">
        <v>40513</v>
      </c>
      <c r="B10" s="36">
        <v>1083</v>
      </c>
      <c r="C10" s="36"/>
      <c r="D10" s="36"/>
    </row>
    <row r="11" spans="1:4">
      <c r="A11" s="7">
        <v>40544</v>
      </c>
      <c r="B11" s="36">
        <v>1094</v>
      </c>
      <c r="C11" s="36"/>
      <c r="D11" s="36"/>
    </row>
    <row r="12" spans="1:4">
      <c r="A12" s="7">
        <v>40575</v>
      </c>
      <c r="B12" s="36">
        <v>1105</v>
      </c>
      <c r="C12" s="36"/>
      <c r="D12" s="36"/>
    </row>
    <row r="13" spans="1:4">
      <c r="A13" s="7">
        <v>40603</v>
      </c>
      <c r="B13" s="36">
        <v>1116</v>
      </c>
      <c r="C13" s="36"/>
      <c r="D13" s="36"/>
    </row>
    <row r="14" spans="1:4">
      <c r="A14" s="7">
        <v>40634</v>
      </c>
      <c r="B14" s="36">
        <v>1127</v>
      </c>
      <c r="C14" s="13">
        <f>SUM($B$14:B14)</f>
        <v>1127</v>
      </c>
      <c r="D14" s="13">
        <f>SUM(B3:B14)</f>
        <v>12811</v>
      </c>
    </row>
    <row r="15" spans="1:4">
      <c r="A15" s="7">
        <v>40664</v>
      </c>
      <c r="B15" s="36">
        <v>1138</v>
      </c>
      <c r="C15" s="13">
        <f>SUM($B$14:B15)</f>
        <v>2265</v>
      </c>
      <c r="D15" s="13">
        <f t="shared" ref="D15:D25" si="0">SUM(B4:B15)</f>
        <v>12939</v>
      </c>
    </row>
    <row r="16" spans="1:4">
      <c r="A16" s="7">
        <v>40695</v>
      </c>
      <c r="B16" s="36">
        <v>1149</v>
      </c>
      <c r="C16" s="13">
        <f>SUM($B$14:B16)</f>
        <v>3414</v>
      </c>
      <c r="D16" s="13">
        <f t="shared" si="0"/>
        <v>13068</v>
      </c>
    </row>
    <row r="17" spans="1:4">
      <c r="A17" s="7">
        <v>40725</v>
      </c>
      <c r="B17" s="36">
        <v>1161</v>
      </c>
      <c r="C17" s="13">
        <f>SUM($B$14:B17)</f>
        <v>4575</v>
      </c>
      <c r="D17" s="13">
        <f t="shared" si="0"/>
        <v>13199</v>
      </c>
    </row>
    <row r="18" spans="1:4">
      <c r="A18" s="7">
        <v>40756</v>
      </c>
      <c r="B18" s="36">
        <v>1173</v>
      </c>
      <c r="C18" s="13">
        <f>SUM($B$14:B18)</f>
        <v>5748</v>
      </c>
      <c r="D18" s="13">
        <f t="shared" si="0"/>
        <v>13331</v>
      </c>
    </row>
    <row r="19" spans="1:4">
      <c r="A19" s="7">
        <v>40787</v>
      </c>
      <c r="B19" s="36">
        <v>1184</v>
      </c>
      <c r="C19" s="13">
        <f>SUM($B$14:B19)</f>
        <v>6932</v>
      </c>
      <c r="D19" s="13">
        <f t="shared" si="0"/>
        <v>13464</v>
      </c>
    </row>
    <row r="20" spans="1:4">
      <c r="A20" s="7">
        <v>40817</v>
      </c>
      <c r="B20" s="36">
        <v>1196</v>
      </c>
      <c r="C20" s="13">
        <f>SUM($B$14:B20)</f>
        <v>8128</v>
      </c>
      <c r="D20" s="13">
        <f t="shared" si="0"/>
        <v>13598</v>
      </c>
    </row>
    <row r="21" spans="1:4">
      <c r="A21" s="7">
        <v>40848</v>
      </c>
      <c r="B21" s="36">
        <v>1208</v>
      </c>
      <c r="C21" s="13">
        <f>SUM($B$14:B21)</f>
        <v>9336</v>
      </c>
      <c r="D21" s="13">
        <f t="shared" si="0"/>
        <v>13734</v>
      </c>
    </row>
    <row r="22" spans="1:4">
      <c r="A22" s="7">
        <v>40878</v>
      </c>
      <c r="B22" s="36">
        <v>1220</v>
      </c>
      <c r="C22" s="13">
        <f>SUM($B$14:B22)</f>
        <v>10556</v>
      </c>
      <c r="D22" s="13">
        <f t="shared" si="0"/>
        <v>13871</v>
      </c>
    </row>
    <row r="23" spans="1:4">
      <c r="A23" s="7">
        <v>40909</v>
      </c>
      <c r="B23" s="36">
        <v>1232</v>
      </c>
      <c r="C23" s="13">
        <f>SUM($B$14:B23)</f>
        <v>11788</v>
      </c>
      <c r="D23" s="13">
        <f t="shared" si="0"/>
        <v>14009</v>
      </c>
    </row>
    <row r="24" spans="1:4">
      <c r="A24" s="7">
        <v>40940</v>
      </c>
      <c r="B24" s="36">
        <v>1245</v>
      </c>
      <c r="C24" s="13">
        <f>SUM($B$14:B24)</f>
        <v>13033</v>
      </c>
      <c r="D24" s="13">
        <f t="shared" si="0"/>
        <v>14149</v>
      </c>
    </row>
    <row r="25" spans="1:4">
      <c r="A25" s="7">
        <v>40969</v>
      </c>
      <c r="B25" s="36">
        <v>1257</v>
      </c>
      <c r="C25" s="13">
        <f>SUM($B$14:B25)</f>
        <v>14290</v>
      </c>
      <c r="D25" s="13">
        <f t="shared" si="0"/>
        <v>14290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5"/>
  <sheetViews>
    <sheetView zoomScaleNormal="100" workbookViewId="0">
      <pane ySplit="1" topLeftCell="A2" activePane="bottomLeft" state="frozen"/>
      <selection activeCell="G10" sqref="G10"/>
      <selection pane="bottomLeft" activeCell="G23" sqref="G23"/>
    </sheetView>
  </sheetViews>
  <sheetFormatPr defaultRowHeight="17.399999999999999"/>
  <cols>
    <col min="1" max="1" width="11" customWidth="1"/>
    <col min="2" max="2" width="9.3984375" bestFit="1" customWidth="1"/>
  </cols>
  <sheetData>
    <row r="1" spans="1:2">
      <c r="A1" s="4" t="s">
        <v>29</v>
      </c>
      <c r="B1" s="29" t="s">
        <v>7</v>
      </c>
    </row>
    <row r="2" spans="1:2">
      <c r="A2" s="2">
        <v>40269</v>
      </c>
      <c r="B2" s="25">
        <v>1000</v>
      </c>
    </row>
    <row r="3" spans="1:2">
      <c r="A3" s="2">
        <v>40299</v>
      </c>
      <c r="B3" s="25">
        <v>990</v>
      </c>
    </row>
    <row r="4" spans="1:2">
      <c r="A4" s="2">
        <v>40330</v>
      </c>
      <c r="B4" s="25">
        <v>980</v>
      </c>
    </row>
    <row r="5" spans="1:2">
      <c r="A5" s="2">
        <v>40360</v>
      </c>
      <c r="B5" s="25">
        <v>970</v>
      </c>
    </row>
    <row r="6" spans="1:2">
      <c r="A6" s="2">
        <v>40391</v>
      </c>
      <c r="B6" s="25">
        <v>961</v>
      </c>
    </row>
    <row r="7" spans="1:2">
      <c r="A7" s="2">
        <v>40422</v>
      </c>
      <c r="B7" s="25">
        <v>951</v>
      </c>
    </row>
    <row r="8" spans="1:2">
      <c r="A8" s="2">
        <v>40452</v>
      </c>
      <c r="B8" s="25">
        <v>941</v>
      </c>
    </row>
    <row r="9" spans="1:2">
      <c r="A9" s="2">
        <v>40483</v>
      </c>
      <c r="B9" s="25">
        <v>932</v>
      </c>
    </row>
    <row r="10" spans="1:2">
      <c r="A10" s="2">
        <v>40513</v>
      </c>
      <c r="B10" s="25">
        <v>923</v>
      </c>
    </row>
    <row r="11" spans="1:2">
      <c r="A11" s="2">
        <v>40544</v>
      </c>
      <c r="B11" s="25">
        <v>914</v>
      </c>
    </row>
    <row r="12" spans="1:2">
      <c r="A12" s="2">
        <v>40575</v>
      </c>
      <c r="B12" s="25">
        <v>904</v>
      </c>
    </row>
    <row r="13" spans="1:2">
      <c r="A13" s="2">
        <v>40603</v>
      </c>
      <c r="B13" s="25">
        <v>895</v>
      </c>
    </row>
    <row r="14" spans="1:2">
      <c r="A14" s="2">
        <v>40634</v>
      </c>
      <c r="B14" s="25">
        <v>886</v>
      </c>
    </row>
    <row r="15" spans="1:2">
      <c r="A15" s="2">
        <v>40664</v>
      </c>
      <c r="B15" s="25">
        <v>878</v>
      </c>
    </row>
    <row r="16" spans="1:2">
      <c r="A16" s="2">
        <v>40695</v>
      </c>
      <c r="B16" s="25">
        <v>869</v>
      </c>
    </row>
    <row r="17" spans="1:2">
      <c r="A17" s="2">
        <v>40725</v>
      </c>
      <c r="B17" s="25">
        <v>860</v>
      </c>
    </row>
    <row r="18" spans="1:2">
      <c r="A18" s="2">
        <v>40756</v>
      </c>
      <c r="B18" s="25">
        <v>851</v>
      </c>
    </row>
    <row r="19" spans="1:2">
      <c r="A19" s="2">
        <v>40787</v>
      </c>
      <c r="B19" s="25">
        <v>843</v>
      </c>
    </row>
    <row r="20" spans="1:2">
      <c r="A20" s="2">
        <v>40817</v>
      </c>
      <c r="B20" s="25">
        <v>835</v>
      </c>
    </row>
    <row r="21" spans="1:2">
      <c r="A21" s="2">
        <v>40848</v>
      </c>
      <c r="B21" s="25">
        <v>826</v>
      </c>
    </row>
    <row r="22" spans="1:2">
      <c r="A22" s="2">
        <v>40878</v>
      </c>
      <c r="B22" s="25">
        <v>818</v>
      </c>
    </row>
    <row r="23" spans="1:2">
      <c r="A23" s="2">
        <v>40909</v>
      </c>
      <c r="B23" s="25">
        <v>810</v>
      </c>
    </row>
    <row r="24" spans="1:2">
      <c r="A24" s="2">
        <v>40940</v>
      </c>
      <c r="B24" s="25">
        <v>802</v>
      </c>
    </row>
    <row r="25" spans="1:2">
      <c r="A25" s="2">
        <v>40969</v>
      </c>
      <c r="B25" s="25">
        <v>794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5"/>
  <sheetViews>
    <sheetView zoomScale="80" zoomScaleNormal="80" workbookViewId="0">
      <pane ySplit="1" topLeftCell="A2" activePane="bottomLeft" state="frozen"/>
      <selection activeCell="G10" sqref="G10"/>
      <selection pane="bottomLeft" activeCell="F16" sqref="F16"/>
    </sheetView>
  </sheetViews>
  <sheetFormatPr defaultRowHeight="17.399999999999999"/>
  <cols>
    <col min="1" max="1" width="11" customWidth="1"/>
    <col min="2" max="2" width="9.3984375" bestFit="1" customWidth="1"/>
    <col min="3" max="3" width="11.5" bestFit="1" customWidth="1"/>
    <col min="4" max="4" width="9.09765625" bestFit="1" customWidth="1"/>
  </cols>
  <sheetData>
    <row r="1" spans="1:4">
      <c r="A1" s="4" t="s">
        <v>29</v>
      </c>
      <c r="B1" s="29" t="s">
        <v>7</v>
      </c>
      <c r="C1" s="29" t="s">
        <v>8</v>
      </c>
      <c r="D1" s="29" t="s">
        <v>9</v>
      </c>
    </row>
    <row r="2" spans="1:4">
      <c r="A2" s="2">
        <v>40269</v>
      </c>
      <c r="B2" s="25">
        <v>1000</v>
      </c>
      <c r="C2" s="25"/>
      <c r="D2" s="25"/>
    </row>
    <row r="3" spans="1:4">
      <c r="A3" s="2">
        <v>40299</v>
      </c>
      <c r="B3" s="25">
        <v>990</v>
      </c>
      <c r="C3" s="25"/>
      <c r="D3" s="25"/>
    </row>
    <row r="4" spans="1:4">
      <c r="A4" s="2">
        <v>40330</v>
      </c>
      <c r="B4" s="25">
        <v>980</v>
      </c>
      <c r="C4" s="25"/>
      <c r="D4" s="25"/>
    </row>
    <row r="5" spans="1:4">
      <c r="A5" s="2">
        <v>40360</v>
      </c>
      <c r="B5" s="25">
        <v>970</v>
      </c>
      <c r="C5" s="25"/>
      <c r="D5" s="25"/>
    </row>
    <row r="6" spans="1:4">
      <c r="A6" s="2">
        <v>40391</v>
      </c>
      <c r="B6" s="25">
        <v>961</v>
      </c>
      <c r="C6" s="25"/>
      <c r="D6" s="25"/>
    </row>
    <row r="7" spans="1:4">
      <c r="A7" s="2">
        <v>40422</v>
      </c>
      <c r="B7" s="25">
        <v>951</v>
      </c>
      <c r="C7" s="25"/>
      <c r="D7" s="25"/>
    </row>
    <row r="8" spans="1:4">
      <c r="A8" s="2">
        <v>40452</v>
      </c>
      <c r="B8" s="25">
        <v>941</v>
      </c>
      <c r="C8" s="25"/>
      <c r="D8" s="25"/>
    </row>
    <row r="9" spans="1:4">
      <c r="A9" s="2">
        <v>40483</v>
      </c>
      <c r="B9" s="25">
        <v>932</v>
      </c>
      <c r="C9" s="25"/>
      <c r="D9" s="25"/>
    </row>
    <row r="10" spans="1:4">
      <c r="A10" s="2">
        <v>40513</v>
      </c>
      <c r="B10" s="25">
        <v>923</v>
      </c>
      <c r="C10" s="25"/>
      <c r="D10" s="25"/>
    </row>
    <row r="11" spans="1:4">
      <c r="A11" s="2">
        <v>40544</v>
      </c>
      <c r="B11" s="25">
        <v>914</v>
      </c>
      <c r="C11" s="25"/>
      <c r="D11" s="25"/>
    </row>
    <row r="12" spans="1:4">
      <c r="A12" s="2">
        <v>40575</v>
      </c>
      <c r="B12" s="25">
        <v>904</v>
      </c>
      <c r="C12" s="25"/>
      <c r="D12" s="25"/>
    </row>
    <row r="13" spans="1:4">
      <c r="A13" s="2">
        <v>40603</v>
      </c>
      <c r="B13" s="25">
        <v>895</v>
      </c>
      <c r="C13" s="25"/>
      <c r="D13" s="25"/>
    </row>
    <row r="14" spans="1:4">
      <c r="A14" s="2">
        <v>40634</v>
      </c>
      <c r="B14" s="25">
        <v>886</v>
      </c>
      <c r="C14" s="3">
        <f>SUM($B$14:B14)</f>
        <v>886</v>
      </c>
      <c r="D14" s="3">
        <f>SUM(B3:B14)</f>
        <v>11247</v>
      </c>
    </row>
    <row r="15" spans="1:4">
      <c r="A15" s="2">
        <v>40664</v>
      </c>
      <c r="B15" s="25">
        <v>878</v>
      </c>
      <c r="C15" s="3">
        <f>SUM($B$14:B15)</f>
        <v>1764</v>
      </c>
      <c r="D15" s="3">
        <f t="shared" ref="D15:D25" si="0">SUM(B4:B15)</f>
        <v>11135</v>
      </c>
    </row>
    <row r="16" spans="1:4">
      <c r="A16" s="2">
        <v>40695</v>
      </c>
      <c r="B16" s="25">
        <v>869</v>
      </c>
      <c r="C16" s="3">
        <f>SUM($B$14:B16)</f>
        <v>2633</v>
      </c>
      <c r="D16" s="3">
        <f t="shared" si="0"/>
        <v>11024</v>
      </c>
    </row>
    <row r="17" spans="1:4">
      <c r="A17" s="2">
        <v>40725</v>
      </c>
      <c r="B17" s="25">
        <v>860</v>
      </c>
      <c r="C17" s="3">
        <f>SUM($B$14:B17)</f>
        <v>3493</v>
      </c>
      <c r="D17" s="3">
        <f t="shared" si="0"/>
        <v>10914</v>
      </c>
    </row>
    <row r="18" spans="1:4">
      <c r="A18" s="2">
        <v>40756</v>
      </c>
      <c r="B18" s="25">
        <v>851</v>
      </c>
      <c r="C18" s="3">
        <f>SUM($B$14:B18)</f>
        <v>4344</v>
      </c>
      <c r="D18" s="3">
        <f>SUM(B7:B18)</f>
        <v>10804</v>
      </c>
    </row>
    <row r="19" spans="1:4">
      <c r="A19" s="2">
        <v>40787</v>
      </c>
      <c r="B19" s="25">
        <v>843</v>
      </c>
      <c r="C19" s="3">
        <f>SUM($B$14:B19)</f>
        <v>5187</v>
      </c>
      <c r="D19" s="3">
        <f t="shared" si="0"/>
        <v>10696</v>
      </c>
    </row>
    <row r="20" spans="1:4">
      <c r="A20" s="2">
        <v>40817</v>
      </c>
      <c r="B20" s="25">
        <v>835</v>
      </c>
      <c r="C20" s="3">
        <f>SUM($B$14:B20)</f>
        <v>6022</v>
      </c>
      <c r="D20" s="3">
        <f t="shared" si="0"/>
        <v>10590</v>
      </c>
    </row>
    <row r="21" spans="1:4">
      <c r="A21" s="2">
        <v>40848</v>
      </c>
      <c r="B21" s="25">
        <v>826</v>
      </c>
      <c r="C21" s="3">
        <f>SUM($B$14:B21)</f>
        <v>6848</v>
      </c>
      <c r="D21" s="3">
        <f t="shared" si="0"/>
        <v>10484</v>
      </c>
    </row>
    <row r="22" spans="1:4">
      <c r="A22" s="2">
        <v>40878</v>
      </c>
      <c r="B22" s="25">
        <v>818</v>
      </c>
      <c r="C22" s="3">
        <f>SUM($B$14:B22)</f>
        <v>7666</v>
      </c>
      <c r="D22" s="3">
        <f t="shared" si="0"/>
        <v>10379</v>
      </c>
    </row>
    <row r="23" spans="1:4">
      <c r="A23" s="2">
        <v>40909</v>
      </c>
      <c r="B23" s="25">
        <v>810</v>
      </c>
      <c r="C23" s="3">
        <f>SUM($B$14:B23)</f>
        <v>8476</v>
      </c>
      <c r="D23" s="3">
        <f t="shared" si="0"/>
        <v>10275</v>
      </c>
    </row>
    <row r="24" spans="1:4">
      <c r="A24" s="2">
        <v>40940</v>
      </c>
      <c r="B24" s="25">
        <v>802</v>
      </c>
      <c r="C24" s="3">
        <f>SUM($B$14:B24)</f>
        <v>9278</v>
      </c>
      <c r="D24" s="3">
        <f t="shared" si="0"/>
        <v>10173</v>
      </c>
    </row>
    <row r="25" spans="1:4">
      <c r="A25" s="2">
        <v>40969</v>
      </c>
      <c r="B25" s="25">
        <v>794</v>
      </c>
      <c r="C25" s="3">
        <f>SUM($B$14:B25)</f>
        <v>10072</v>
      </c>
      <c r="D25" s="3">
        <f t="shared" si="0"/>
        <v>10072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1"/>
  <sheetViews>
    <sheetView zoomScale="120" zoomScaleNormal="120" workbookViewId="0">
      <selection activeCell="F7" sqref="F7"/>
    </sheetView>
  </sheetViews>
  <sheetFormatPr defaultRowHeight="17.399999999999999"/>
  <sheetData>
    <row r="1" spans="1:6">
      <c r="A1" s="30" t="s">
        <v>10</v>
      </c>
      <c r="B1" s="37" t="s">
        <v>11</v>
      </c>
      <c r="C1" s="37" t="s">
        <v>12</v>
      </c>
      <c r="D1" s="37" t="s">
        <v>30</v>
      </c>
      <c r="E1" s="37" t="s">
        <v>31</v>
      </c>
      <c r="F1" s="37" t="s">
        <v>32</v>
      </c>
    </row>
    <row r="2" spans="1:6">
      <c r="A2">
        <v>1</v>
      </c>
      <c r="B2" s="8">
        <v>1600</v>
      </c>
      <c r="C2" s="8">
        <v>800</v>
      </c>
      <c r="D2" s="8">
        <v>400</v>
      </c>
      <c r="E2" s="8">
        <v>200</v>
      </c>
      <c r="F2" s="8">
        <v>100</v>
      </c>
    </row>
    <row r="3" spans="1:6">
      <c r="A3">
        <v>2</v>
      </c>
      <c r="B3" s="8">
        <v>1760</v>
      </c>
      <c r="C3" s="8">
        <v>960</v>
      </c>
      <c r="D3" s="8">
        <v>520</v>
      </c>
      <c r="E3" s="8">
        <v>280</v>
      </c>
      <c r="F3" s="8">
        <v>150</v>
      </c>
    </row>
    <row r="4" spans="1:6">
      <c r="A4">
        <v>3</v>
      </c>
      <c r="B4" s="8">
        <v>1936</v>
      </c>
      <c r="C4" s="8">
        <v>1152</v>
      </c>
      <c r="D4" s="8">
        <v>676</v>
      </c>
      <c r="E4" s="8">
        <v>392</v>
      </c>
      <c r="F4" s="8">
        <v>225</v>
      </c>
    </row>
    <row r="5" spans="1:6">
      <c r="A5">
        <v>4</v>
      </c>
      <c r="B5" s="8">
        <v>2130</v>
      </c>
      <c r="C5" s="8">
        <v>1382</v>
      </c>
      <c r="D5" s="8">
        <v>879</v>
      </c>
      <c r="E5" s="8">
        <v>549</v>
      </c>
      <c r="F5" s="8">
        <v>338</v>
      </c>
    </row>
    <row r="21" spans="5:5">
      <c r="E21" s="6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0"/>
  <sheetViews>
    <sheetView zoomScale="120" zoomScaleNormal="120" workbookViewId="0">
      <selection sqref="A1:F5"/>
    </sheetView>
  </sheetViews>
  <sheetFormatPr defaultRowHeight="17.399999999999999"/>
  <sheetData>
    <row r="1" spans="1:6">
      <c r="A1" s="30" t="s">
        <v>10</v>
      </c>
      <c r="B1" s="37" t="s">
        <v>11</v>
      </c>
      <c r="C1" s="37" t="s">
        <v>12</v>
      </c>
      <c r="D1" s="37" t="s">
        <v>30</v>
      </c>
      <c r="E1" s="37" t="s">
        <v>31</v>
      </c>
      <c r="F1" s="37" t="s">
        <v>32</v>
      </c>
    </row>
    <row r="2" spans="1:6">
      <c r="A2">
        <v>1</v>
      </c>
      <c r="B2" s="9">
        <f>BizUnit!B2/BizUnit!$B$2</f>
        <v>1</v>
      </c>
      <c r="C2" s="9">
        <f>BizUnit!C2/BizUnit!$C$2</f>
        <v>1</v>
      </c>
      <c r="D2" s="9">
        <f>BizUnit!D2/BizUnit!$D$2</f>
        <v>1</v>
      </c>
      <c r="E2" s="9">
        <f>BizUnit!E2/BizUnit!$E$2</f>
        <v>1</v>
      </c>
      <c r="F2" s="9">
        <f>BizUnit!F2/BizUnit!$F$2</f>
        <v>1</v>
      </c>
    </row>
    <row r="3" spans="1:6">
      <c r="A3">
        <v>2</v>
      </c>
      <c r="B3" s="9">
        <f>BizUnit!B3/BizUnit!$B$2</f>
        <v>1.1000000000000001</v>
      </c>
      <c r="C3" s="9">
        <f>BizUnit!C3/BizUnit!$C$2</f>
        <v>1.2</v>
      </c>
      <c r="D3" s="9">
        <f>BizUnit!D3/BizUnit!$D$2</f>
        <v>1.3</v>
      </c>
      <c r="E3" s="9">
        <f>BizUnit!E3/BizUnit!$E$2</f>
        <v>1.4</v>
      </c>
      <c r="F3" s="9">
        <f>BizUnit!F3/BizUnit!$F$2</f>
        <v>1.5</v>
      </c>
    </row>
    <row r="4" spans="1:6">
      <c r="A4">
        <v>3</v>
      </c>
      <c r="B4" s="9">
        <f>BizUnit!B4/BizUnit!$B$2</f>
        <v>1.21</v>
      </c>
      <c r="C4" s="9">
        <f>BizUnit!C4/BizUnit!$C$2</f>
        <v>1.44</v>
      </c>
      <c r="D4" s="9">
        <f>BizUnit!D4/BizUnit!$D$2</f>
        <v>1.69</v>
      </c>
      <c r="E4" s="9">
        <f>BizUnit!E4/BizUnit!$E$2</f>
        <v>1.96</v>
      </c>
      <c r="F4" s="9">
        <f>BizUnit!F4/BizUnit!$F$2</f>
        <v>2.25</v>
      </c>
    </row>
    <row r="5" spans="1:6">
      <c r="A5">
        <v>4</v>
      </c>
      <c r="B5" s="9">
        <f>BizUnit!B5/BizUnit!$B$2</f>
        <v>1.33125</v>
      </c>
      <c r="C5" s="9">
        <f>BizUnit!C5/BizUnit!$C$2</f>
        <v>1.7275</v>
      </c>
      <c r="D5" s="9">
        <f>BizUnit!D5/BizUnit!$D$2</f>
        <v>2.1974999999999998</v>
      </c>
      <c r="E5" s="9">
        <f>BizUnit!E5/BizUnit!$E$2</f>
        <v>2.7450000000000001</v>
      </c>
      <c r="F5" s="9">
        <f>BizUnit!F5/BizUnit!$F$2</f>
        <v>3.38</v>
      </c>
    </row>
    <row r="20" spans="5:5">
      <c r="E20" s="6"/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6"/>
  <sheetViews>
    <sheetView zoomScale="130" zoomScaleNormal="130" workbookViewId="0">
      <selection activeCell="B9" sqref="B9"/>
    </sheetView>
  </sheetViews>
  <sheetFormatPr defaultRowHeight="17.399999999999999"/>
  <sheetData>
    <row r="1" spans="1:2">
      <c r="A1" s="59" t="s">
        <v>15</v>
      </c>
      <c r="B1" s="59" t="s">
        <v>16</v>
      </c>
    </row>
    <row r="2" spans="1:2">
      <c r="A2" s="59"/>
      <c r="B2" s="59"/>
    </row>
    <row r="3" spans="1:2">
      <c r="A3" s="42" t="s">
        <v>13</v>
      </c>
      <c r="B3" s="42" t="s">
        <v>14</v>
      </c>
    </row>
    <row r="4" spans="1:2">
      <c r="A4" s="14">
        <v>40544</v>
      </c>
      <c r="B4" s="5">
        <v>5200</v>
      </c>
    </row>
    <row r="5" spans="1:2">
      <c r="A5" s="14">
        <v>40575</v>
      </c>
      <c r="B5" s="5">
        <v>5100</v>
      </c>
    </row>
    <row r="6" spans="1:2">
      <c r="A6" s="14">
        <v>40603</v>
      </c>
      <c r="B6" s="5">
        <v>5400</v>
      </c>
    </row>
    <row r="7" spans="1:2">
      <c r="A7" s="14">
        <v>40634</v>
      </c>
      <c r="B7" s="5">
        <v>5300</v>
      </c>
    </row>
    <row r="8" spans="1:2">
      <c r="A8" s="14">
        <v>40664</v>
      </c>
      <c r="B8" s="5">
        <v>5500</v>
      </c>
    </row>
    <row r="9" spans="1:2">
      <c r="A9" s="14">
        <v>40695</v>
      </c>
      <c r="B9" s="5">
        <v>5400</v>
      </c>
    </row>
    <row r="10" spans="1:2">
      <c r="A10" s="14">
        <v>40725</v>
      </c>
      <c r="B10" s="5">
        <v>5600</v>
      </c>
    </row>
    <row r="11" spans="1:2">
      <c r="A11" s="14">
        <v>40756</v>
      </c>
      <c r="B11" s="5">
        <v>5900</v>
      </c>
    </row>
    <row r="12" spans="1:2">
      <c r="A12" s="14">
        <v>40787</v>
      </c>
      <c r="B12" s="5">
        <v>5400</v>
      </c>
    </row>
    <row r="13" spans="1:2">
      <c r="A13" s="14">
        <v>40817</v>
      </c>
      <c r="B13" s="5">
        <v>5600</v>
      </c>
    </row>
    <row r="14" spans="1:2">
      <c r="A14" s="14">
        <v>40848</v>
      </c>
      <c r="B14" s="5">
        <v>5400</v>
      </c>
    </row>
    <row r="15" spans="1:2">
      <c r="A15" s="14">
        <v>40878</v>
      </c>
      <c r="B15" s="5">
        <v>5800</v>
      </c>
    </row>
    <row r="16" spans="1:2">
      <c r="A16" s="40">
        <v>40909</v>
      </c>
      <c r="B16" s="55" t="s">
        <v>49</v>
      </c>
    </row>
  </sheetData>
  <mergeCells count="2">
    <mergeCell ref="A1:A2"/>
    <mergeCell ref="B1:B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Food</vt:lpstr>
      <vt:lpstr>Food2</vt:lpstr>
      <vt:lpstr>Leisure</vt:lpstr>
      <vt:lpstr>Leisure2</vt:lpstr>
      <vt:lpstr>Appliances</vt:lpstr>
      <vt:lpstr>Appliances2</vt:lpstr>
      <vt:lpstr>BizUnit</vt:lpstr>
      <vt:lpstr>BizUnit2</vt:lpstr>
      <vt:lpstr>Case</vt:lpstr>
      <vt:lpstr>Case2</vt:lpstr>
      <vt:lpstr>Case3</vt:lpstr>
      <vt:lpstr>Sales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skymissions</dc:creator>
  <cp:lastModifiedBy>jin sung kim</cp:lastModifiedBy>
  <dcterms:created xsi:type="dcterms:W3CDTF">2014-06-18T00:16:52Z</dcterms:created>
  <dcterms:modified xsi:type="dcterms:W3CDTF">2015-09-16T14:03:52Z</dcterms:modified>
</cp:coreProperties>
</file>