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G:\GIS_PROJECTS\NATIONAL\ParkScore\Annual Rankings\2022\City Park Facts\2022\"/>
    </mc:Choice>
  </mc:AlternateContent>
  <xr:revisionPtr revIDLastSave="0" documentId="8_{B743ECB9-AD19-4CF7-B912-12A63A5B4E25}" xr6:coauthVersionLast="46" xr6:coauthVersionMax="46" xr10:uidLastSave="{00000000-0000-0000-0000-000000000000}"/>
  <bookViews>
    <workbookView xWindow="-120" yWindow="-120" windowWidth="38640" windowHeight="21240" tabRatio="872" xr2:uid="{00000000-000D-0000-FFFF-FFFF00000000}"/>
  </bookViews>
  <sheets>
    <sheet name="Table of Contents" sheetId="14" r:id="rId1"/>
    <sheet name="Parkland Inventory by Agency" sheetId="17" r:id="rId2"/>
    <sheet name="City Population Stats" sheetId="4" r:id="rId3"/>
    <sheet name="Parkland Stats by City" sheetId="3" r:id="rId4"/>
    <sheet name="Walkable Park Access" sheetId="15" r:id="rId5"/>
    <sheet name="Distribution of Park Space" sheetId="12" r:id="rId6"/>
    <sheet name="Most Visited Parks" sheetId="5" r:id="rId7"/>
    <sheet name="Oldest Parks" sheetId="6" r:id="rId8"/>
    <sheet name="Largest Parks" sheetId="7" r:id="rId9"/>
  </sheets>
  <definedNames>
    <definedName name="_xlnm._FilterDatabase" localSheetId="2" hidden="1">'City Population Stats'!$B$6:$M$106</definedName>
    <definedName name="_xlnm._FilterDatabase" localSheetId="5" hidden="1">'Distribution of Park Space'!$C$8:$T$108</definedName>
    <definedName name="_xlnm._FilterDatabase" localSheetId="8" hidden="1">'Largest Parks'!$C$4:$F$104</definedName>
    <definedName name="_xlnm._FilterDatabase" localSheetId="6" hidden="1">'Most Visited Parks'!$C$4:$F$104</definedName>
    <definedName name="_xlnm._FilterDatabase" localSheetId="7" hidden="1">'Oldest Parks'!$B$4:$F$104</definedName>
    <definedName name="_xlnm._FilterDatabase" localSheetId="3" hidden="1">'Parkland Stats by City'!$C$6:$P$106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 i="15" l="1"/>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8" i="15"/>
  <c r="E110" i="3" l="1"/>
  <c r="J121" i="3" a="1"/>
  <c r="J121" i="3" s="1"/>
  <c r="M118" i="3" a="1"/>
  <c r="M118" i="3" s="1"/>
  <c r="M121" i="3" a="1"/>
  <c r="M121" i="3" s="1"/>
  <c r="B7" i="17"/>
  <c r="C7" i="17"/>
  <c r="C418" i="17"/>
  <c r="B418" i="17"/>
  <c r="C416" i="17"/>
  <c r="B416" i="17"/>
  <c r="C412" i="17"/>
  <c r="B412" i="17"/>
  <c r="C406" i="17"/>
  <c r="B406" i="17"/>
  <c r="C401" i="17"/>
  <c r="B401" i="17"/>
  <c r="C397" i="17"/>
  <c r="B397" i="17"/>
  <c r="C394" i="17"/>
  <c r="B394" i="17"/>
  <c r="C389" i="17"/>
  <c r="B389" i="17"/>
  <c r="C387" i="17"/>
  <c r="B387" i="17"/>
  <c r="C384" i="17"/>
  <c r="B384" i="17"/>
  <c r="C380" i="17"/>
  <c r="B380" i="17"/>
  <c r="C375" i="17"/>
  <c r="B375" i="17"/>
  <c r="C372" i="17"/>
  <c r="B372" i="17"/>
  <c r="C369" i="17"/>
  <c r="B369" i="17"/>
  <c r="C367" i="17"/>
  <c r="B367" i="17"/>
  <c r="C364" i="17"/>
  <c r="B364" i="17"/>
  <c r="C359" i="17"/>
  <c r="B359" i="17"/>
  <c r="C345" i="17"/>
  <c r="B345" i="17"/>
  <c r="C338" i="17"/>
  <c r="B338" i="17"/>
  <c r="C332" i="17"/>
  <c r="B332" i="17"/>
  <c r="C328" i="17"/>
  <c r="B328" i="17"/>
  <c r="C324" i="17"/>
  <c r="B324" i="17"/>
  <c r="C322" i="17"/>
  <c r="B322" i="17"/>
  <c r="C319" i="17"/>
  <c r="B319" i="17"/>
  <c r="C315" i="17"/>
  <c r="B315" i="17"/>
  <c r="C311" i="17"/>
  <c r="B311" i="17"/>
  <c r="C308" i="17"/>
  <c r="B308" i="17"/>
  <c r="C305" i="17"/>
  <c r="B305" i="17"/>
  <c r="C301" i="17"/>
  <c r="B301" i="17"/>
  <c r="C295" i="17"/>
  <c r="B295" i="17"/>
  <c r="C292" i="17"/>
  <c r="B292" i="17"/>
  <c r="C290" i="17"/>
  <c r="B290" i="17"/>
  <c r="C288" i="17"/>
  <c r="B288" i="17"/>
  <c r="C284" i="17"/>
  <c r="B284" i="17"/>
  <c r="C281" i="17"/>
  <c r="B281" i="17"/>
  <c r="C279" i="17"/>
  <c r="B279" i="17"/>
  <c r="C276" i="17"/>
  <c r="B276" i="17"/>
  <c r="C267" i="17"/>
  <c r="B267" i="17"/>
  <c r="C258" i="17"/>
  <c r="B258" i="17"/>
  <c r="C253" i="17"/>
  <c r="B253" i="17"/>
  <c r="C251" i="17"/>
  <c r="B251" i="17"/>
  <c r="C246" i="17"/>
  <c r="B246" i="17"/>
  <c r="C241" i="17"/>
  <c r="B241" i="17"/>
  <c r="C239" i="17"/>
  <c r="B239" i="17"/>
  <c r="C233" i="17"/>
  <c r="B233" i="17"/>
  <c r="C229" i="17"/>
  <c r="B229" i="17"/>
  <c r="C227" i="17"/>
  <c r="B227" i="17"/>
  <c r="C222" i="17"/>
  <c r="B222" i="17"/>
  <c r="C214" i="17"/>
  <c r="B214" i="17"/>
  <c r="C212" i="17"/>
  <c r="B212" i="17"/>
  <c r="C210" i="17"/>
  <c r="B210" i="17"/>
  <c r="C207" i="17"/>
  <c r="B207" i="17"/>
  <c r="C202" i="17"/>
  <c r="B202" i="17"/>
  <c r="C199" i="17"/>
  <c r="B199" i="17"/>
  <c r="C196" i="17"/>
  <c r="B196" i="17"/>
  <c r="C192" i="17"/>
  <c r="B192" i="17"/>
  <c r="C184" i="17"/>
  <c r="B184" i="17"/>
  <c r="C182" i="17"/>
  <c r="B182" i="17"/>
  <c r="C178" i="17"/>
  <c r="B178" i="17"/>
  <c r="C163" i="17"/>
  <c r="B163" i="17"/>
  <c r="C157" i="17"/>
  <c r="B157" i="17"/>
  <c r="C155" i="17"/>
  <c r="B155" i="17"/>
  <c r="C153" i="17"/>
  <c r="B153" i="17"/>
  <c r="C150" i="17"/>
  <c r="B150" i="17"/>
  <c r="C148" i="17"/>
  <c r="B148" i="17"/>
  <c r="C146" i="17"/>
  <c r="B146" i="17"/>
  <c r="C144" i="17"/>
  <c r="B144" i="17"/>
  <c r="C139" i="17"/>
  <c r="B139" i="17"/>
  <c r="C135" i="17"/>
  <c r="B135" i="17"/>
  <c r="C133" i="17"/>
  <c r="B133" i="17"/>
  <c r="C128" i="17"/>
  <c r="B128" i="17"/>
  <c r="C124" i="17"/>
  <c r="B124" i="17"/>
  <c r="C121" i="17"/>
  <c r="B121" i="17"/>
  <c r="C117" i="17"/>
  <c r="B117" i="17"/>
  <c r="C115" i="17"/>
  <c r="B115" i="17"/>
  <c r="C113" i="17"/>
  <c r="B113" i="17"/>
  <c r="C109" i="17"/>
  <c r="B109" i="17"/>
  <c r="C106" i="17"/>
  <c r="B106" i="17"/>
  <c r="C102" i="17"/>
  <c r="B102" i="17"/>
  <c r="C98" i="17"/>
  <c r="B98" i="17"/>
  <c r="C92" i="17"/>
  <c r="B92" i="17"/>
  <c r="C88" i="17"/>
  <c r="B88" i="17"/>
  <c r="C82" i="17"/>
  <c r="B82" i="17"/>
  <c r="C77" i="17"/>
  <c r="B77" i="17"/>
  <c r="C69" i="17"/>
  <c r="B69" i="17"/>
  <c r="C67" i="17"/>
  <c r="B67" i="17"/>
  <c r="C61" i="17"/>
  <c r="B61" i="17"/>
  <c r="C54" i="17"/>
  <c r="B54" i="17"/>
  <c r="C51" i="17"/>
  <c r="B51" i="17"/>
  <c r="C49" i="17"/>
  <c r="B49" i="17"/>
  <c r="C46" i="17"/>
  <c r="B46" i="17"/>
  <c r="C42" i="17"/>
  <c r="B42" i="17"/>
  <c r="C38" i="17"/>
  <c r="B38" i="17"/>
  <c r="C35" i="17"/>
  <c r="B35" i="17"/>
  <c r="C26" i="17"/>
  <c r="B26" i="17"/>
  <c r="C22" i="17"/>
  <c r="B22" i="17"/>
  <c r="C20" i="17"/>
  <c r="B20" i="17"/>
  <c r="C14" i="17"/>
  <c r="B14" i="17"/>
  <c r="C10" i="17"/>
  <c r="B10" i="17"/>
  <c r="J122" i="3" l="1" a="1"/>
  <c r="J122" i="3" s="1"/>
  <c r="J115" i="3" a="1"/>
  <c r="J115" i="3" s="1"/>
  <c r="J110" i="3"/>
  <c r="M117" i="3" a="1"/>
  <c r="M117" i="3" s="1"/>
  <c r="G110" i="3"/>
  <c r="O124" i="3" a="1"/>
  <c r="O124" i="3" s="1"/>
  <c r="M123" i="3" a="1"/>
  <c r="M123" i="3" s="1"/>
  <c r="M110" i="3"/>
  <c r="O110" i="3" s="1"/>
  <c r="M124" i="3" a="1"/>
  <c r="M124" i="3" s="1"/>
  <c r="J116" i="3" a="1"/>
  <c r="J116" i="3" s="1"/>
  <c r="M111" i="3"/>
  <c r="J123" i="3" a="1"/>
  <c r="J123" i="3" s="1"/>
  <c r="M122" i="3" a="1"/>
  <c r="M122" i="3" s="1"/>
  <c r="J117" i="3" a="1"/>
  <c r="J117" i="3" s="1"/>
  <c r="M116" i="3" a="1"/>
  <c r="M116" i="3" s="1"/>
  <c r="M112" i="3"/>
  <c r="J124" i="3" a="1"/>
  <c r="J124" i="3" s="1"/>
  <c r="J111" i="3"/>
  <c r="J118" i="3" a="1"/>
  <c r="J118" i="3" s="1"/>
  <c r="J112" i="3"/>
  <c r="O121" i="3" a="1"/>
  <c r="O121" i="3" s="1"/>
  <c r="N111" i="3"/>
  <c r="M115" i="3" a="1"/>
  <c r="M115" i="3" s="1"/>
  <c r="J110" i="12"/>
  <c r="K110" i="12"/>
  <c r="L110" i="12"/>
  <c r="M110" i="12"/>
  <c r="N110" i="12"/>
  <c r="O110" i="12"/>
  <c r="P110" i="12"/>
  <c r="Q110" i="12"/>
  <c r="R110" i="12"/>
  <c r="T110" i="12"/>
  <c r="F110" i="12"/>
  <c r="E110" i="12"/>
  <c r="N112" i="3" l="1"/>
  <c r="K121" i="3" a="1"/>
  <c r="K121" i="3" s="1"/>
  <c r="K112" i="3"/>
  <c r="K115" i="3" a="1"/>
  <c r="K115" i="3" s="1"/>
  <c r="K110" i="3"/>
  <c r="K118" i="3" a="1"/>
  <c r="K118" i="3" s="1"/>
  <c r="K124" i="3" a="1"/>
  <c r="K124" i="3" s="1"/>
  <c r="K122" i="3" a="1"/>
  <c r="K122" i="3" s="1"/>
  <c r="K111" i="3"/>
  <c r="K117" i="3" a="1"/>
  <c r="K117" i="3" s="1"/>
  <c r="K123" i="3" a="1"/>
  <c r="K123" i="3" s="1"/>
  <c r="K116" i="3" a="1"/>
  <c r="K116" i="3" s="1"/>
  <c r="P116" i="3" a="1"/>
  <c r="P116" i="3" s="1"/>
  <c r="P122" i="3" a="1"/>
  <c r="P122" i="3" s="1"/>
  <c r="P115" i="3" a="1"/>
  <c r="P115" i="3" s="1"/>
  <c r="P121" i="3" a="1"/>
  <c r="P121" i="3" s="1"/>
  <c r="P117" i="3" a="1"/>
  <c r="P117" i="3" s="1"/>
  <c r="P118" i="3" a="1"/>
  <c r="P118" i="3" s="1"/>
  <c r="P111" i="3"/>
  <c r="P124" i="3" a="1"/>
  <c r="P124" i="3" s="1"/>
  <c r="P112" i="3"/>
  <c r="P123" i="3" a="1"/>
  <c r="P123" i="3" s="1"/>
  <c r="N123" i="3" a="1"/>
  <c r="N123" i="3" s="1"/>
  <c r="O118" i="3" a="1"/>
  <c r="O118" i="3" s="1"/>
  <c r="N117" i="3" a="1"/>
  <c r="N117" i="3" s="1"/>
  <c r="P110" i="3"/>
  <c r="N110" i="3"/>
  <c r="O117" i="3" a="1"/>
  <c r="O117" i="3" s="1"/>
  <c r="O123" i="3" a="1"/>
  <c r="O123" i="3" s="1"/>
  <c r="N124" i="3" a="1"/>
  <c r="N124" i="3" s="1"/>
  <c r="O115" i="3" a="1"/>
  <c r="O115" i="3" s="1"/>
  <c r="N118" i="3" a="1"/>
  <c r="N118" i="3" s="1"/>
  <c r="O112" i="3"/>
  <c r="O116" i="3" a="1"/>
  <c r="O116" i="3" s="1"/>
  <c r="O111" i="3"/>
  <c r="N115" i="3" a="1"/>
  <c r="N115" i="3" s="1"/>
  <c r="N122" i="3" a="1"/>
  <c r="N122" i="3" s="1"/>
  <c r="N121" i="3" a="1"/>
  <c r="N121" i="3" s="1"/>
  <c r="N116" i="3" a="1"/>
  <c r="N116" i="3" s="1"/>
  <c r="O122" i="3" a="1"/>
  <c r="O122" i="3" s="1"/>
  <c r="H110" i="12"/>
  <c r="L122" i="3" l="1" a="1"/>
  <c r="L122" i="3" s="1"/>
  <c r="L116" i="3" a="1"/>
  <c r="L116" i="3" s="1"/>
  <c r="L111" i="3"/>
  <c r="L115" i="3" a="1"/>
  <c r="L115" i="3" s="1"/>
  <c r="L121" i="3" a="1"/>
  <c r="L121" i="3" s="1"/>
  <c r="L110" i="3"/>
  <c r="L123" i="3" a="1"/>
  <c r="L123" i="3" s="1"/>
  <c r="L118" i="3" a="1"/>
  <c r="L118" i="3" s="1"/>
  <c r="L124" i="3" a="1"/>
  <c r="L124" i="3" s="1"/>
  <c r="L117" i="3" a="1"/>
  <c r="L117" i="3" s="1"/>
  <c r="L112" i="3"/>
</calcChain>
</file>

<file path=xl/sharedStrings.xml><?xml version="1.0" encoding="utf-8"?>
<sst xmlns="http://schemas.openxmlformats.org/spreadsheetml/2006/main" count="4043" uniqueCount="1314">
  <si>
    <t>Place Name</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</si>
  <si>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</si>
  <si>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</si>
  <si>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</si>
  <si>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</si>
  <si>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</si>
  <si>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</si>
  <si>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</si>
  <si>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</si>
  <si>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</si>
  <si>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</si>
  <si>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</si>
  <si>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</si>
  <si>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</si>
  <si>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</si>
  <si>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</si>
  <si>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</si>
  <si>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</si>
  <si>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</si>
  <si>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</si>
  <si>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</si>
  <si>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</si>
  <si>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</si>
  <si>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</si>
  <si>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</si>
  <si>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</si>
  <si>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</si>
  <si>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Des Moines, IA</t>
  </si>
  <si>
    <t>Detroit, MI</t>
  </si>
  <si>
    <t>Durham, NC</t>
  </si>
  <si>
    <t>El Paso, TX</t>
  </si>
  <si>
    <t>Fort Worth, TX</t>
  </si>
  <si>
    <t>Fremont, CA</t>
  </si>
  <si>
    <t>Fresno, CA</t>
  </si>
  <si>
    <t>Garland, TX</t>
  </si>
  <si>
    <t>Gilbert, AZ</t>
  </si>
  <si>
    <t>Glendale, AZ</t>
  </si>
  <si>
    <t>Greensboro, NC</t>
  </si>
  <si>
    <t>Henderson, NV</t>
  </si>
  <si>
    <t>Hialeah, FL</t>
  </si>
  <si>
    <t>Honolulu, HI</t>
  </si>
  <si>
    <t>Houston, TX</t>
  </si>
  <si>
    <t>Irvine, CA</t>
  </si>
  <si>
    <t>Irving, TX</t>
  </si>
  <si>
    <t>Jacksonville, FL</t>
  </si>
  <si>
    <t>Jersey City, NJ</t>
  </si>
  <si>
    <t>Kansas City, MO</t>
  </si>
  <si>
    <t>Laredo, TX</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</si>
  <si>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</si>
  <si>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</si>
  <si>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</si>
  <si>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</si>
  <si>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</si>
  <si>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</si>
  <si>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</si>
  <si>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</si>
  <si>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</si>
  <si>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</si>
  <si>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</si>
  <si>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</si>
  <si>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</si>
  <si>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Orleans, LA</t>
  </si>
  <si>
    <t>New York, NY</t>
  </si>
  <si>
    <t>Newark, NJ</t>
  </si>
  <si>
    <t>Norfolk, VA</t>
  </si>
  <si>
    <t>North Las Vegas, NV</t>
  </si>
  <si>
    <t>Oakland, CA</t>
  </si>
  <si>
    <t>Oklahoma City, OK</t>
  </si>
  <si>
    <t>Omaha, NE</t>
  </si>
  <si>
    <t>Orlando, FL</t>
  </si>
  <si>
    <t>Philadelphia, PA</t>
  </si>
  <si>
    <t>Phoenix, AZ</t>
  </si>
  <si>
    <t>Pittsburgh, PA</t>
  </si>
  <si>
    <t>Plano, TX</t>
  </si>
  <si>
    <t>Portland, OR</t>
  </si>
  <si>
    <t>Raleigh, NC</t>
  </si>
  <si>
    <t>Reno, NV</t>
  </si>
  <si>
    <t>Richmond, VA</t>
  </si>
  <si>
    <t>Riverside, CA</t>
  </si>
  <si>
    <t>Sacramento, CA</t>
  </si>
  <si>
    <t>San Antonio, TX</t>
  </si>
  <si>
    <t>San Diego, CA</t>
  </si>
  <si>
    <t>San Francisco, CA</t>
  </si>
  <si>
    <t>San Jose, CA</t>
  </si>
  <si>
    <t>Santa Ana, CA</t>
  </si>
  <si>
    <t>Scottsdale, AZ</t>
  </si>
  <si>
    <t>Seattle, WA</t>
  </si>
  <si>
    <t>Spokane, WA</t>
  </si>
  <si>
    <t>St. Louis, MO</t>
  </si>
  <si>
    <t>St. Paul, MN</t>
  </si>
  <si>
    <t>St. Petersburg, FL</t>
  </si>
  <si>
    <t>Stockton, CA</t>
  </si>
  <si>
    <t>Tampa, FL</t>
  </si>
  <si>
    <t>Toledo, OH</t>
  </si>
  <si>
    <t>Tucson, AZ</t>
  </si>
  <si>
    <t>Tulsa, OK</t>
  </si>
  <si>
    <t>Virginia Beach, VA</t>
  </si>
  <si>
    <t>Washington, DC</t>
  </si>
  <si>
    <t>Wichita, KS</t>
  </si>
  <si>
    <t>Winston-Salem, NC</t>
  </si>
  <si>
    <t>Agency Name</t>
  </si>
  <si>
    <t>Albuquerque Parks and Recreation Department</t>
  </si>
  <si>
    <t>Bernalillo County Parks and Recreation Department (within Albuquerque)</t>
  </si>
  <si>
    <t>Total</t>
  </si>
  <si>
    <t>Anaheim Community Services Department</t>
  </si>
  <si>
    <t>California Department of Parks and Recreation (within Anaheim)</t>
  </si>
  <si>
    <t>Orange County Parks (within Anaheim)</t>
  </si>
  <si>
    <t>Alaska Fish and Game (within Anchorage)</t>
  </si>
  <si>
    <t>Anchorage Parks and Recreation Department</t>
  </si>
  <si>
    <t>Chugach National Forest (within Anchorage)</t>
  </si>
  <si>
    <t>Chugach State Park (within Anchorage)</t>
  </si>
  <si>
    <t>Arlington, Texas, Parks and Recreation Department</t>
  </si>
  <si>
    <t>Arlington County Department of Parks and Recreation</t>
  </si>
  <si>
    <t>National Park Service (within Arlington, Virginia)</t>
  </si>
  <si>
    <t>Northern Virginia Regional Park Authority (within Arlington)</t>
  </si>
  <si>
    <t>Atlanta Department of Parks and Recreation</t>
  </si>
  <si>
    <t>Centennial Olympic Park (Atlanta)</t>
  </si>
  <si>
    <t>National Park Service (within Atlanta)</t>
  </si>
  <si>
    <t>Aurora Parks, Recreation and Open Space</t>
  </si>
  <si>
    <t>Colorado Parks &amp; Wildlife (Aurora)</t>
  </si>
  <si>
    <t>Austin Parks and Recreation Department</t>
  </si>
  <si>
    <t>Texas Parks and Wildlife Department (within Austin)</t>
  </si>
  <si>
    <t>Travis County Parks (within Austin)</t>
  </si>
  <si>
    <t>Bakersfield Department of Recreation and Parks</t>
  </si>
  <si>
    <t>Kern County General Services Division - Parks (within Bakersfield)</t>
  </si>
  <si>
    <t>North of the River Recreation and Park District (within Bakersfield)</t>
  </si>
  <si>
    <t>Baltimore City Department of Recreation and Parks</t>
  </si>
  <si>
    <t>Fort McHenry National Monument and Historic Shrine (within Baltimore)</t>
  </si>
  <si>
    <t>Recreation and Park Commission for the Parish of East Baton Rouge</t>
  </si>
  <si>
    <t>Boise Parks and Recreation</t>
  </si>
  <si>
    <t>Boston Conservation Commission</t>
  </si>
  <si>
    <t>Boston National Historical Park</t>
  </si>
  <si>
    <t>Boston Parks and Recreation Department</t>
  </si>
  <si>
    <t>Massachusetts Department of Conservation and Recreation (within Boston)</t>
  </si>
  <si>
    <t>Massachusetts Port Authority (within Boston)</t>
  </si>
  <si>
    <t>Buffalo Division of Parks and Recreation</t>
  </si>
  <si>
    <t>Erie County Department of Parks, Recreation and Forestry (within Buffalo)</t>
  </si>
  <si>
    <t>New York State Office of Parks, Recreation &amp; Historic Preservation (within Buffalo)</t>
  </si>
  <si>
    <t>Erie Canal Harbor Development Corporation (Outer Harbor)</t>
  </si>
  <si>
    <t>Chandler Community Services Department</t>
  </si>
  <si>
    <t>Mecklenburg County Park and Recreation</t>
  </si>
  <si>
    <t>Chesapeake Department of Parks, Recreation, and Tourism</t>
  </si>
  <si>
    <t>Great Dismal Swamp National Wildlife Refuge (within Chesapeake)</t>
  </si>
  <si>
    <t>Virginia Department of Game and Inland Fisheries (within Chesapeake)</t>
  </si>
  <si>
    <t>Chicago Park District</t>
  </si>
  <si>
    <t>Forest Preserve District of Cook County (within Chicago)</t>
  </si>
  <si>
    <t>Illinois Department of Natural Resources (within Chicago)</t>
  </si>
  <si>
    <t>Illinois International Port District (within Chicago)</t>
  </si>
  <si>
    <t>Joint-Use Schools (within Chicago) -- All schools, Campus Parks, Space to Grow schools</t>
  </si>
  <si>
    <t>City of Chula Vista Community Services Department - Parks &amp; Recreation Division</t>
  </si>
  <si>
    <t>San Diego County Parks and Recreation (within Chula Vista)</t>
  </si>
  <si>
    <t>USFWS, San Diego Bay National Wildlife Refuge and San Diego National Wildlife Refuge</t>
  </si>
  <si>
    <t>Cincinnati Park Board</t>
  </si>
  <si>
    <t>Cincinnati Recreation Commission</t>
  </si>
  <si>
    <t>Great Parks of Hamilton County (within Cincinnati)</t>
  </si>
  <si>
    <t>William Howard Taft National Historic Site (within Cincinnati)</t>
  </si>
  <si>
    <t>Cleveland Department of Public Works</t>
  </si>
  <si>
    <t>Cleveland Metroparks (within Cleveland)</t>
  </si>
  <si>
    <t>Colorado Parks and Wildlife (CO Springs), Cheyenne Mountain State Park</t>
  </si>
  <si>
    <t>Colorado Springs Parks, Recreation and Cultural Services</t>
  </si>
  <si>
    <t>El Paso County Parks (within the City of Colorado Springs only)</t>
  </si>
  <si>
    <t>Columbus and Franklin County Metro Park District (within Columbus)</t>
  </si>
  <si>
    <t>Columbus Recreation and Parks Department</t>
  </si>
  <si>
    <t>Corpus Christi Parks and Recreation Department</t>
  </si>
  <si>
    <t>Nueces County Coastal Parks (within Corpus Christi)</t>
  </si>
  <si>
    <t>Texas Parks and Wildlife Department (within Corpus Christi)</t>
  </si>
  <si>
    <t>Dallas Park and Recreation Department</t>
  </si>
  <si>
    <t>Denver Parks and Recreation</t>
  </si>
  <si>
    <t>Department of Natural Resources, State of Iowa</t>
  </si>
  <si>
    <t>Des Moines Parks and Recreation Department</t>
  </si>
  <si>
    <t>Polk County Conservation Board</t>
  </si>
  <si>
    <t>Detroit Recreation Department</t>
  </si>
  <si>
    <t>William G. Milliken State Park and Harbor (Detroit)</t>
  </si>
  <si>
    <t>Durham Parks and Recreation Department</t>
  </si>
  <si>
    <t>Eno River State Park (within Durham)</t>
  </si>
  <si>
    <t>Chamizal National Memorial (within El Paso)</t>
  </si>
  <si>
    <t>El Paso County Department of Parks and Recreation (within El Paso City)</t>
  </si>
  <si>
    <t>El Paso Parks and Recreation Department</t>
  </si>
  <si>
    <t>Texas Parks and Wildlife Department (within El Paso)</t>
  </si>
  <si>
    <t>Fort Worth Park &amp; Recreation Department</t>
  </si>
  <si>
    <t>Don Edwards San Francisco Bay National Wildlife Refuge (within Fremont)</t>
  </si>
  <si>
    <t>East Bay Regional Park District (within Fremont)</t>
  </si>
  <si>
    <t>Fremont Community Services Department</t>
  </si>
  <si>
    <t>Calwa Recreation and Park District</t>
  </si>
  <si>
    <t>Fresno Metropolitan Flood Control District</t>
  </si>
  <si>
    <t>Fresno Parks, After School, Recreation and Community Services Department</t>
  </si>
  <si>
    <t>San Joaquin River Conservancy (State of California)</t>
  </si>
  <si>
    <t>Garland Parks and Recreation</t>
  </si>
  <si>
    <t>Gilbert Parks and Recreation</t>
  </si>
  <si>
    <t>Glendale Parks and Recreation Division</t>
  </si>
  <si>
    <t>Greensboro Parks and Recreation Department</t>
  </si>
  <si>
    <t>Guilford Courthouse National Military Park (within Greensboro)</t>
  </si>
  <si>
    <t>Bureau of Land Management</t>
  </si>
  <si>
    <t>Henderson Parks and Recreation Department</t>
  </si>
  <si>
    <t>Hialeah Parks and Recreation Department</t>
  </si>
  <si>
    <t>Hawaii Division of Forestry and Wildlife (within Urban Honolulu)</t>
  </si>
  <si>
    <t>Honolulu Department of Parks and Recreation</t>
  </si>
  <si>
    <t>US FWS - Honolulu</t>
  </si>
  <si>
    <t>Clear Lake City Community Association</t>
  </si>
  <si>
    <t>Clear Lake City Water Authority</t>
  </si>
  <si>
    <t>Fort Bend County Parks and Recreation Department (within Houston)</t>
  </si>
  <si>
    <t>Houston Heights Association</t>
  </si>
  <si>
    <t>Houston Parks and Recreation Department</t>
  </si>
  <si>
    <t>Houston Parks Board</t>
  </si>
  <si>
    <t>MMDs (Municipal Management Districts)</t>
  </si>
  <si>
    <t>SPARK</t>
  </si>
  <si>
    <t>Texas Historical Commission (San Jacinto)</t>
  </si>
  <si>
    <t>City of Irvine Community Services Department</t>
  </si>
  <si>
    <t>Orange County Parks (within Irvine)</t>
  </si>
  <si>
    <t>Irving Parks and Recreation</t>
  </si>
  <si>
    <t>Florida Forest Service (within Jacksonville)</t>
  </si>
  <si>
    <t>Florida Park Service (within Jacksonville) Talbot Islands State Park</t>
  </si>
  <si>
    <t>Jacksonville Parks, Recreation, and Community Services Department</t>
  </si>
  <si>
    <t>St. Johns River Water Management District (within City of Jacksonville)</t>
  </si>
  <si>
    <t>Timucuan Ecological and Historic Preserve and Fort Caroline Memorial (NPS within Jacksonville)</t>
  </si>
  <si>
    <t>Hudson County Division of Parks (within Jersey City)</t>
  </si>
  <si>
    <t>Jersey City Division of Parks and Forestry</t>
  </si>
  <si>
    <t>New Jersey Division of Parks and Forestry (within Jersey City)</t>
  </si>
  <si>
    <t>Jackson County Parks + Rec (within Kansas City)</t>
  </si>
  <si>
    <t>Kansas City, Missouri Parks and Recreation</t>
  </si>
  <si>
    <t>Laredo Parks and Recreation Department</t>
  </si>
  <si>
    <t>Texas Parks and Wildlife Department  (Laredo)</t>
  </si>
  <si>
    <t>Kentucky Department of Parks (within Lexington)</t>
  </si>
  <si>
    <t>Lexington-Fayette Urban County Government Division of Parks and Recreation</t>
  </si>
  <si>
    <t>Lincoln Parks and Recreation Department</t>
  </si>
  <si>
    <t>Long Beach Department of Parks, Recreation and Marine</t>
  </si>
  <si>
    <t>Angeles National Forest</t>
  </si>
  <si>
    <t>California Department of Parks and Recreation (within Los Angeles)</t>
  </si>
  <si>
    <t>County of Los Angeles Department of Parks and Recreation (within Los Angeles City)</t>
  </si>
  <si>
    <t>Los Angeles Department of Recreation and Parks</t>
  </si>
  <si>
    <t>Los Angeles Department of Water and Power (within Los Angeles City)</t>
  </si>
  <si>
    <t>Mountains Recreation and Conservation Authority (within Los Angeles)</t>
  </si>
  <si>
    <t>Port of Los Angeles</t>
  </si>
  <si>
    <t>21st Century Parks, Inc. dba The Parklands of Floyds Fork</t>
  </si>
  <si>
    <t>E.P. "Tom" Sawyer State Park</t>
  </si>
  <si>
    <t>Louisville Parks and Recreation</t>
  </si>
  <si>
    <t>Louisville Waterfront Park</t>
  </si>
  <si>
    <t>Lubbock Parks and Recreation</t>
  </si>
  <si>
    <t>Dane County Parks Division (within Madison)</t>
  </si>
  <si>
    <t>Madison Parks Division</t>
  </si>
  <si>
    <t>City of Memphis Division of Parks and Neighborhoods</t>
  </si>
  <si>
    <t>Memphis River Parks Partnership</t>
  </si>
  <si>
    <t>Shelby Farms Park Conservancy</t>
  </si>
  <si>
    <t>T.O. Fuller State Park</t>
  </si>
  <si>
    <t>Mesa Parks, Recreation and Community Facilities Department</t>
  </si>
  <si>
    <t>Bayfront Park Management Trust</t>
  </si>
  <si>
    <t>Miami Department of Parks and Recreation</t>
  </si>
  <si>
    <t>Miami-Dade County Parks, Recreation and Open Spaces Department</t>
  </si>
  <si>
    <t>Virginia Key Beach Park Trust</t>
  </si>
  <si>
    <t>Milwaukee County Department of Parks, Recreation and Culture (within City of Milwaukee)</t>
  </si>
  <si>
    <t>Milwaukee Department of Public Works</t>
  </si>
  <si>
    <t>Milwaukee Recreation</t>
  </si>
  <si>
    <t>Wisconsin Department of Natural Resources</t>
  </si>
  <si>
    <t>Minneapolis Park and Recreation Board</t>
  </si>
  <si>
    <t>Nashville/Davidson Metropolitan Board of Parks and Recreation</t>
  </si>
  <si>
    <t>Tennessee Department of Environment and Conservation (Nashville)</t>
  </si>
  <si>
    <t>Tennessee Wildlife Resource Agency (within Nashville/Davidson)</t>
  </si>
  <si>
    <t>U.S. Army Corps of Engineers (within Nashville/Davidson)</t>
  </si>
  <si>
    <t>Audubon Nature Institute</t>
  </si>
  <si>
    <t>Bayou Sauvage National Wildlife Refuge (within New Orleans)</t>
  </si>
  <si>
    <t>French Market Corporation</t>
  </si>
  <si>
    <t>Municipal Yacht Harbor</t>
  </si>
  <si>
    <t>New Orleans City Park Improvement Association</t>
  </si>
  <si>
    <t>New Orleans Department of Parks and Parkways</t>
  </si>
  <si>
    <t>New Orleans Recreation Development Commission</t>
  </si>
  <si>
    <t>Non-Flood Protection Asset Management Authority / Levee Board (within New Orleans)</t>
  </si>
  <si>
    <t>Gateway National Recreation Area (within New York City)</t>
  </si>
  <si>
    <t>National Park Service, Manhattan Sites</t>
  </si>
  <si>
    <t>New York City Department of Parks and Recreation</t>
  </si>
  <si>
    <t>New York State Department of Environmental Conservation (within New York City)</t>
  </si>
  <si>
    <t>New York State Office of Parks, Recreation and Historic Preservation (within New York City)</t>
  </si>
  <si>
    <t>Statue of Liberty National Monument and Ellis Island</t>
  </si>
  <si>
    <t>Essex County Department of Parks, Recreation, and Cultural Affairs</t>
  </si>
  <si>
    <t>Newark Department of Recreation, Cultural Affairs, and Senior Services</t>
  </si>
  <si>
    <t>Norfolk Department of Recreation, Parks and Open Space</t>
  </si>
  <si>
    <t>Bureau of Land Management (within North Las Vegas)</t>
  </si>
  <si>
    <t>North Las Vegas Department of Neighborhood and Lesiure Services</t>
  </si>
  <si>
    <t>East Bay Regional Park District (within Oakland)</t>
  </si>
  <si>
    <t>Oakland Office of Parks and Recreation</t>
  </si>
  <si>
    <t>Port of Oakland</t>
  </si>
  <si>
    <t>Oklahoma City Parks and Recreation Department</t>
  </si>
  <si>
    <t>Omaha Department of Parks, Recreation and Public Property</t>
  </si>
  <si>
    <t>Orange County Parks and Recreation Division (within Orlando)</t>
  </si>
  <si>
    <t>Orlando Families, Parks and Recreation Department</t>
  </si>
  <si>
    <t>Benjamin Rush State Park</t>
  </si>
  <si>
    <t>Independence National Historical Park</t>
  </si>
  <si>
    <t>John Heinz National Wildlife Refuge at Tinicum</t>
  </si>
  <si>
    <t>Philadelphia Parks &amp; Recreation</t>
  </si>
  <si>
    <t>University of Pennsylvania</t>
  </si>
  <si>
    <t>City of Phoenix Parks and Recreation Department</t>
  </si>
  <si>
    <t>Maricopa County Parks and Recreation Department (within Phoenix)</t>
  </si>
  <si>
    <t>Pittsburgh Departments of Public Works and Parks &amp; Recreation</t>
  </si>
  <si>
    <t>Point State Park</t>
  </si>
  <si>
    <t>Plano Parks and Recreation Department</t>
  </si>
  <si>
    <t>Metro Regional Parks and Greenspaces (within Portland)</t>
  </si>
  <si>
    <t>Oregon Parks and Recreation Department</t>
  </si>
  <si>
    <t>Portland Parks &amp; Recreation</t>
  </si>
  <si>
    <t>Raleigh Parks, Recreation and Cultural Resources Department</t>
  </si>
  <si>
    <t>Wake County Parks, Recreation and Open Space (within Raleigh)</t>
  </si>
  <si>
    <t>William B. Umstead State Park (within Raleigh)</t>
  </si>
  <si>
    <t>Reno Parks and Recreation Department</t>
  </si>
  <si>
    <t>Washoe County Regional Parks and Open Space (within Reno)</t>
  </si>
  <si>
    <t>Richmond Department of Parks, Recreation and Community Facilities</t>
  </si>
  <si>
    <t>California Department of Parks and Recreation (within Riverside)</t>
  </si>
  <si>
    <t>Riverside County Regional Park and Open-Space District (Countywide Agency w/ no authority within Cities)</t>
  </si>
  <si>
    <t>Riverside Parks, Recreation and Community Services Department</t>
  </si>
  <si>
    <t>California Department of Parks and Recreation (within Sacramento)</t>
  </si>
  <si>
    <t>Department of Youth, Parks, and Community Enrichment</t>
  </si>
  <si>
    <t>Sacramento County Department of Regional Parks (within Sacramento city)</t>
  </si>
  <si>
    <t>Bexar Heritage Department (within San Antonio)</t>
  </si>
  <si>
    <t>San Antonio Missions National Historical Park</t>
  </si>
  <si>
    <t>San Antonio Parks and Recreation Department</t>
  </si>
  <si>
    <t>San Antonio River Authority</t>
  </si>
  <si>
    <t>Texas Parks and Wildlife Department (San Antonio)</t>
  </si>
  <si>
    <t>Cabrillo National Monument</t>
  </si>
  <si>
    <t>California Department of Parks and Recreation (within San Diego)</t>
  </si>
  <si>
    <t>City of San Diego Parks and Recreation Department</t>
  </si>
  <si>
    <t>Port of San Diego (San Diego Unified Port District)</t>
  </si>
  <si>
    <t>San Diego County Parks and Recreation (within San Diego city)</t>
  </si>
  <si>
    <t>USFWS, San Diego Bay National Wildlife Refuge and San Diego National Wildlife Refuge (within San Diego)</t>
  </si>
  <si>
    <t>California Department of Parks and Recreation (within San Francisco)</t>
  </si>
  <si>
    <t>Golden Gate National Recreation Area (within San Francisco)</t>
  </si>
  <si>
    <t>Presidio Trust (within San Francisco)</t>
  </si>
  <si>
    <t>San Francisco Maritime National Historical Park</t>
  </si>
  <si>
    <t>San Francisco Recreation and Parks Department</t>
  </si>
  <si>
    <t>Don Edwards San Francisco Bay National Wildlife Refuge (within San Jose)</t>
  </si>
  <si>
    <t>San Jose Department of Parks, Recreation and Neighborhood Services</t>
  </si>
  <si>
    <t>Santa Clara County Parks and Recreation (within San Jose)</t>
  </si>
  <si>
    <t>Santa Clara Valley Open Space Authority</t>
  </si>
  <si>
    <t>Orange County Parks (within Santa Ana)</t>
  </si>
  <si>
    <t>Santa Ana Parks, Recreation and Community Services</t>
  </si>
  <si>
    <t>Scottsdale Parks and Recreation Division</t>
  </si>
  <si>
    <t>Seattle Parks and Recreation</t>
  </si>
  <si>
    <t>The Port of Seattle</t>
  </si>
  <si>
    <t>Avista Corporation</t>
  </si>
  <si>
    <t>Spokane Parks and Recreation Department</t>
  </si>
  <si>
    <t>Gateway Arch National Park</t>
  </si>
  <si>
    <t>St. Louis Department of Parks, Recreation and Forestry</t>
  </si>
  <si>
    <t>The Great Rivers Greenway District (within St. Louis)</t>
  </si>
  <si>
    <t>Tower Grove Park Commission</t>
  </si>
  <si>
    <t>Minnesota DNR Division of Parks and Trails (within St. Paul) - only undeveloped land, no data</t>
  </si>
  <si>
    <t>Ramsey County Parks and Recreation Department (Parks within the City of Saint Paul)</t>
  </si>
  <si>
    <t>Saint Paul Parks and Recreation Department</t>
  </si>
  <si>
    <t>Pinellas County Parks &amp; Conservation Resources (within St. Petersburg)</t>
  </si>
  <si>
    <t>St. Petersburg Parks &amp; Recreation Department</t>
  </si>
  <si>
    <t>Stockton Community Services Dept  (CSD) Stockton Public Works Dept(PW)</t>
  </si>
  <si>
    <t>Hillsborough County Conservation and Environmental Lands Management (within Tampa)</t>
  </si>
  <si>
    <t>Hillsborough County Parks and Recreation Dept. (within Tampa)</t>
  </si>
  <si>
    <t>Tampa Parks and Recreation Department</t>
  </si>
  <si>
    <t>Tampa Sports Authority</t>
  </si>
  <si>
    <t>Metroparks of the Toledo Area</t>
  </si>
  <si>
    <t>Toledo Division of Parks, Recreation and Forestry</t>
  </si>
  <si>
    <t>Pima County Natural Resources, Parks and Recreation Department (within Tucson)</t>
  </si>
  <si>
    <t>Tucson Parks and Recreation Department</t>
  </si>
  <si>
    <t>City of Tulsa Park &amp; Recreation Department</t>
  </si>
  <si>
    <t>River Parks Authority</t>
  </si>
  <si>
    <t>Tulsa County Parks (within city of Tulsa)</t>
  </si>
  <si>
    <t>Back Bay National Wildlife Refuge (within Virginia Beach)</t>
  </si>
  <si>
    <t>Mackay Island National Wildlife Refuge (within Virginia Beach)</t>
  </si>
  <si>
    <t>Virginia Beach Department of Parks and Recreation</t>
  </si>
  <si>
    <t>Virginia Department of Conservation and Recreation  (within Virginia Beach)</t>
  </si>
  <si>
    <t>District of Columbia Department of Parks and Recreation</t>
  </si>
  <si>
    <t>National Arboretum</t>
  </si>
  <si>
    <t>National Park Service, Region 1 - National Capital Area</t>
  </si>
  <si>
    <t>Wichita Park and Recreation Department</t>
  </si>
  <si>
    <t>Winston-Salem Recreation and Parks</t>
  </si>
  <si>
    <t>Designed Acres</t>
  </si>
  <si>
    <t>Total Acres</t>
  </si>
  <si>
    <t>Natural &amp;  Undeveloped Acres</t>
  </si>
  <si>
    <t>Number Parks</t>
  </si>
  <si>
    <t>Water Acres</t>
  </si>
  <si>
    <t>Non-parkland Acres</t>
  </si>
  <si>
    <t>Within city limits</t>
  </si>
  <si>
    <t>Outside city limits</t>
  </si>
  <si>
    <t>City Name</t>
  </si>
  <si>
    <t>Density</t>
  </si>
  <si>
    <t>% Natural</t>
  </si>
  <si>
    <t>% Designed</t>
  </si>
  <si>
    <t>Total Park Units</t>
  </si>
  <si>
    <t>Population</t>
  </si>
  <si>
    <t>Population Growth</t>
  </si>
  <si>
    <t>Shooting Range West Mesa Grasslands</t>
  </si>
  <si>
    <t>River Legacy</t>
  </si>
  <si>
    <t>Atlanta Beltline</t>
  </si>
  <si>
    <t>City Park</t>
  </si>
  <si>
    <t>Aurora Reservoir</t>
  </si>
  <si>
    <t>Back Bay National Wildlife Refuge</t>
  </si>
  <si>
    <t>Gwynns Falls Leakin Park</t>
  </si>
  <si>
    <t>Military Reserve</t>
  </si>
  <si>
    <t>Franklin Park</t>
  </si>
  <si>
    <t>Topanga State Park</t>
  </si>
  <si>
    <t>Old Sacramento State Historic Park</t>
  </si>
  <si>
    <t>Tumbleweed Park</t>
  </si>
  <si>
    <t>Lincoln Park</t>
  </si>
  <si>
    <t>Rocky River Reservation</t>
  </si>
  <si>
    <t>Cheyenne Mountain State Park</t>
  </si>
  <si>
    <t>Three Creeks Park</t>
  </si>
  <si>
    <t>Trinity River Greenbelt</t>
  </si>
  <si>
    <t>Ewing Park</t>
  </si>
  <si>
    <t>Rouge Park</t>
  </si>
  <si>
    <t>West Point on the Eno</t>
  </si>
  <si>
    <t>Ohlone Wilderness Regional Preserve</t>
  </si>
  <si>
    <t>Branch Brook Park</t>
  </si>
  <si>
    <t>Cary State Forest</t>
  </si>
  <si>
    <t>Fort Worth Nature Center &amp; Refuge</t>
  </si>
  <si>
    <t>Woodward Park</t>
  </si>
  <si>
    <t>Rowlett Creek Greenbelt</t>
  </si>
  <si>
    <t>Water Ranch at the Riparian Preserve</t>
  </si>
  <si>
    <t>Thunderbird Conservation Park</t>
  </si>
  <si>
    <t>Great Dismal Swamp NWR</t>
  </si>
  <si>
    <t>Honolulu Watershed Forest Reserve</t>
  </si>
  <si>
    <t>Heritage Park</t>
  </si>
  <si>
    <t>Babcock Park</t>
  </si>
  <si>
    <t>Cullen Park</t>
  </si>
  <si>
    <t>Sam Houston Trail Park</t>
  </si>
  <si>
    <t>Wilderness Park</t>
  </si>
  <si>
    <t>Jefferson Memorial Forest</t>
  </si>
  <si>
    <t>Cherokee Marsh</t>
  </si>
  <si>
    <t>Red Mountain Park</t>
  </si>
  <si>
    <t>Swan Creek Preserve Metropark</t>
  </si>
  <si>
    <t>Brown Deer Park</t>
  </si>
  <si>
    <t>Theodore Wirth</t>
  </si>
  <si>
    <t>Warner Parks</t>
  </si>
  <si>
    <t>Rock Creek Park</t>
  </si>
  <si>
    <t>Stinchcomb Wildlife Refuge</t>
  </si>
  <si>
    <t>Glenn Cunningham Lake</t>
  </si>
  <si>
    <t>Gypsum Canyon Nature Preserve</t>
  </si>
  <si>
    <t>Santa Ana River Greenbelt</t>
  </si>
  <si>
    <t>Bill Frederick Park at Turkey Lake</t>
  </si>
  <si>
    <t>Frick Park</t>
  </si>
  <si>
    <t>Oak Point Park &amp; Nature Preserve</t>
  </si>
  <si>
    <t>Forest Park</t>
  </si>
  <si>
    <t>Sycamore Canyon Wilderness Park</t>
  </si>
  <si>
    <t>Golden Gate Park</t>
  </si>
  <si>
    <t>McDowell Sonoran Preserve</t>
  </si>
  <si>
    <t>Discovery Park</t>
  </si>
  <si>
    <t>Picnic Island Bayou</t>
  </si>
  <si>
    <t>Lake Casa Blanca State Park</t>
  </si>
  <si>
    <t>Government Canyon State Natural Area</t>
  </si>
  <si>
    <t>Mustang Island State Park</t>
  </si>
  <si>
    <t>Franklin Mountains State Park</t>
  </si>
  <si>
    <t>Lincoln Regional Park</t>
  </si>
  <si>
    <t>Pawnee Prairie Park</t>
  </si>
  <si>
    <t>Mt. Airy Forest</t>
  </si>
  <si>
    <t>Irvine Open Space Preserve</t>
  </si>
  <si>
    <t>Mohawk Park</t>
  </si>
  <si>
    <t>Mission Peak</t>
  </si>
  <si>
    <t>Bryan Park</t>
  </si>
  <si>
    <t>Latta Nature Preserve</t>
  </si>
  <si>
    <t>Pelham Bay Park</t>
  </si>
  <si>
    <t>Salem Lake Park</t>
  </si>
  <si>
    <t>Glencarlyn Park</t>
  </si>
  <si>
    <t>Blue River Parkway (within KC city limits)</t>
  </si>
  <si>
    <t>Kern River County (Regional) Park</t>
  </si>
  <si>
    <t>El Dorado Park</t>
  </si>
  <si>
    <t>Mackenzie Park</t>
  </si>
  <si>
    <t>Craig Ranch Regional Park</t>
  </si>
  <si>
    <t>Wissahickon Valley Park</t>
  </si>
  <si>
    <t>Sierra Vista Park</t>
  </si>
  <si>
    <t>James River Park System</t>
  </si>
  <si>
    <t>Rancho Canada Del Oro</t>
  </si>
  <si>
    <t>Hangman Park Conservation Area</t>
  </si>
  <si>
    <t>Lexington, KY</t>
  </si>
  <si>
    <t>Nashville, TN</t>
  </si>
  <si>
    <t>Charlotte/Mecklenburg County, NC</t>
  </si>
  <si>
    <t>Pig's Eye Lake</t>
  </si>
  <si>
    <t>Mission Trails Regional Park</t>
  </si>
  <si>
    <t>Maggiore Park</t>
  </si>
  <si>
    <t>Bayou Sauvage National Wildlife Refuge</t>
  </si>
  <si>
    <t>Lake Wheeler Park</t>
  </si>
  <si>
    <t>Walter E. Long Park</t>
  </si>
  <si>
    <t>Chugach State Park</t>
  </si>
  <si>
    <t>Delaware Park</t>
  </si>
  <si>
    <t>Lafayette Park and Zoo</t>
  </si>
  <si>
    <t>Raven Run Park</t>
  </si>
  <si>
    <t xml:space="preserve">Viriginia Key </t>
  </si>
  <si>
    <t>Rohr Park</t>
  </si>
  <si>
    <t>Louis Park</t>
  </si>
  <si>
    <t>Shelby Farms Park</t>
  </si>
  <si>
    <t>City Brooks Community Park</t>
  </si>
  <si>
    <t>South Mountain Park and Preserve</t>
  </si>
  <si>
    <t>3502000</t>
  </si>
  <si>
    <t>0602000</t>
  </si>
  <si>
    <t>0203000</t>
  </si>
  <si>
    <t>4804000</t>
  </si>
  <si>
    <t>5103000</t>
  </si>
  <si>
    <t>1304000</t>
  </si>
  <si>
    <t>0804000</t>
  </si>
  <si>
    <t>4805000</t>
  </si>
  <si>
    <t>0603526</t>
  </si>
  <si>
    <t>2404000</t>
  </si>
  <si>
    <t>2205000</t>
  </si>
  <si>
    <t>PS1608830</t>
  </si>
  <si>
    <t>2507000</t>
  </si>
  <si>
    <t>3611000</t>
  </si>
  <si>
    <t>0412000</t>
  </si>
  <si>
    <t>PS3712000</t>
  </si>
  <si>
    <t>5116000</t>
  </si>
  <si>
    <t>1714000</t>
  </si>
  <si>
    <t>0613392</t>
  </si>
  <si>
    <t>3915000</t>
  </si>
  <si>
    <t>3916000</t>
  </si>
  <si>
    <t>0816000</t>
  </si>
  <si>
    <t>3918000</t>
  </si>
  <si>
    <t>4817000</t>
  </si>
  <si>
    <t>4819000</t>
  </si>
  <si>
    <t>0820000</t>
  </si>
  <si>
    <t>1921000</t>
  </si>
  <si>
    <t>2622000</t>
  </si>
  <si>
    <t>3719000</t>
  </si>
  <si>
    <t>4824000</t>
  </si>
  <si>
    <t>4827000</t>
  </si>
  <si>
    <t>0626000</t>
  </si>
  <si>
    <t>0627000</t>
  </si>
  <si>
    <t>4829000</t>
  </si>
  <si>
    <t>0427820</t>
  </si>
  <si>
    <t>PS3728000</t>
  </si>
  <si>
    <t>3231900</t>
  </si>
  <si>
    <t>1230000</t>
  </si>
  <si>
    <t>PS1571550</t>
  </si>
  <si>
    <t>PS4835000</t>
  </si>
  <si>
    <t>0636770</t>
  </si>
  <si>
    <t>4837000</t>
  </si>
  <si>
    <t>1235000</t>
  </si>
  <si>
    <t>3436000</t>
  </si>
  <si>
    <t>2938000</t>
  </si>
  <si>
    <t>4841464</t>
  </si>
  <si>
    <t>3240000</t>
  </si>
  <si>
    <t>2146027</t>
  </si>
  <si>
    <t>PS3128000</t>
  </si>
  <si>
    <t>0643000</t>
  </si>
  <si>
    <t>0644000</t>
  </si>
  <si>
    <t>2148006</t>
  </si>
  <si>
    <t>4845000</t>
  </si>
  <si>
    <t>5548000</t>
  </si>
  <si>
    <t>4748000</t>
  </si>
  <si>
    <t>0446000</t>
  </si>
  <si>
    <t>1245000</t>
  </si>
  <si>
    <t>5553000</t>
  </si>
  <si>
    <t>2743000</t>
  </si>
  <si>
    <t>4752006</t>
  </si>
  <si>
    <t>2255000</t>
  </si>
  <si>
    <t>3651000</t>
  </si>
  <si>
    <t>3451000</t>
  </si>
  <si>
    <t>5157000</t>
  </si>
  <si>
    <t>3251800</t>
  </si>
  <si>
    <t>0653000</t>
  </si>
  <si>
    <t>PS4055000</t>
  </si>
  <si>
    <t>PS3137000</t>
  </si>
  <si>
    <t>1253000</t>
  </si>
  <si>
    <t>4260000</t>
  </si>
  <si>
    <t>0455000</t>
  </si>
  <si>
    <t>4261000</t>
  </si>
  <si>
    <t>4858016</t>
  </si>
  <si>
    <t>4159000</t>
  </si>
  <si>
    <t>3755000</t>
  </si>
  <si>
    <t>3260600</t>
  </si>
  <si>
    <t>0662000</t>
  </si>
  <si>
    <t>PS0664000</t>
  </si>
  <si>
    <t>4865000</t>
  </si>
  <si>
    <t>0666000</t>
  </si>
  <si>
    <t>PS0667000</t>
  </si>
  <si>
    <t>0668000</t>
  </si>
  <si>
    <t>0669000</t>
  </si>
  <si>
    <t>0465000</t>
  </si>
  <si>
    <t>5363000</t>
  </si>
  <si>
    <t>2965000</t>
  </si>
  <si>
    <t>2758000</t>
  </si>
  <si>
    <t>1263000</t>
  </si>
  <si>
    <t>0675000</t>
  </si>
  <si>
    <t>1271000</t>
  </si>
  <si>
    <t>3977000</t>
  </si>
  <si>
    <t>PS0477000</t>
  </si>
  <si>
    <t>4075000</t>
  </si>
  <si>
    <t>5182000</t>
  </si>
  <si>
    <t>1150000</t>
  </si>
  <si>
    <t>2079000</t>
  </si>
  <si>
    <t>3775000</t>
  </si>
  <si>
    <t>0427400</t>
  </si>
  <si>
    <t>5367000</t>
  </si>
  <si>
    <t>5167000</t>
  </si>
  <si>
    <t>n.a.</t>
  </si>
  <si>
    <t>2000 Population</t>
  </si>
  <si>
    <t>FIPS</t>
  </si>
  <si>
    <t>Density Classification</t>
  </si>
  <si>
    <t>Population Growth Classification</t>
  </si>
  <si>
    <t>Very Fast</t>
  </si>
  <si>
    <t>Medium Slow</t>
  </si>
  <si>
    <t>High</t>
  </si>
  <si>
    <t>Low</t>
  </si>
  <si>
    <t>Medium-High</t>
  </si>
  <si>
    <t>Medium-Low</t>
  </si>
  <si>
    <t>Medium Fast</t>
  </si>
  <si>
    <t>Limited or Decline</t>
  </si>
  <si>
    <t>Adjusted Land Area (acres)</t>
  </si>
  <si>
    <t>Growth</t>
  </si>
  <si>
    <t>Acres per 1,000 people</t>
  </si>
  <si>
    <t>Parks per 10,000 residents</t>
  </si>
  <si>
    <t>Parks as % City Area</t>
  </si>
  <si>
    <t>City Characteristics</t>
  </si>
  <si>
    <t>Murphy Square</t>
  </si>
  <si>
    <t>1857</t>
  </si>
  <si>
    <t>National Mall</t>
  </si>
  <si>
    <t>1791</t>
  </si>
  <si>
    <t>Rice Park</t>
  </si>
  <si>
    <t>1849</t>
  </si>
  <si>
    <t>1940</t>
  </si>
  <si>
    <t>Piatt Park</t>
  </si>
  <si>
    <t>Chapman Park</t>
  </si>
  <si>
    <t>1852</t>
  </si>
  <si>
    <t>Willows Park</t>
  </si>
  <si>
    <t>1970</t>
  </si>
  <si>
    <t>Portsmouth Square</t>
  </si>
  <si>
    <t>1847</t>
  </si>
  <si>
    <t>Boston Common</t>
  </si>
  <si>
    <t>1634</t>
  </si>
  <si>
    <t>Grant Park</t>
  </si>
  <si>
    <t>1837</t>
  </si>
  <si>
    <t>Bowling Green</t>
  </si>
  <si>
    <t>1733</t>
  </si>
  <si>
    <t>Orton Park</t>
  </si>
  <si>
    <t>1850</t>
  </si>
  <si>
    <t>Gravois Park</t>
  </si>
  <si>
    <t>1812</t>
  </si>
  <si>
    <t>Denny Park</t>
  </si>
  <si>
    <t>1884</t>
  </si>
  <si>
    <t>Highland Park</t>
  </si>
  <si>
    <t>1889</t>
  </si>
  <si>
    <t>East Fairmount Park</t>
  </si>
  <si>
    <t>1844</t>
  </si>
  <si>
    <t>Harrington Park</t>
  </si>
  <si>
    <t>1897</t>
  </si>
  <si>
    <t>Pantoja Park</t>
  </si>
  <si>
    <t>1870</t>
  </si>
  <si>
    <t>Williams Park</t>
  </si>
  <si>
    <t>1910</t>
  </si>
  <si>
    <t>Jackson Square</t>
  </si>
  <si>
    <t>1721</t>
  </si>
  <si>
    <t>Julia Davis Park</t>
  </si>
  <si>
    <t>1907</t>
  </si>
  <si>
    <t xml:space="preserve">Mestizo Curtis Park </t>
  </si>
  <si>
    <t>1868</t>
  </si>
  <si>
    <t>1880</t>
  </si>
  <si>
    <t>1926</t>
  </si>
  <si>
    <t>Cooper Park</t>
  </si>
  <si>
    <t>1867</t>
  </si>
  <si>
    <t>First Landing State Park</t>
  </si>
  <si>
    <t>1936</t>
  </si>
  <si>
    <t>Downtown Park</t>
  </si>
  <si>
    <t>1953</t>
  </si>
  <si>
    <t>Cathedral Square Park</t>
  </si>
  <si>
    <t>1835</t>
  </si>
  <si>
    <t>Settlers Landing</t>
  </si>
  <si>
    <t>1796</t>
  </si>
  <si>
    <t>Sutter Land Grants</t>
  </si>
  <si>
    <t>Moore Square &amp; Nash Square</t>
  </si>
  <si>
    <t>1792</t>
  </si>
  <si>
    <t>Drips Park</t>
  </si>
  <si>
    <t>1882</t>
  </si>
  <si>
    <t>Coyote Hills</t>
  </si>
  <si>
    <t>Greenwood Park</t>
  </si>
  <si>
    <t>1894</t>
  </si>
  <si>
    <t>Robinson Park</t>
  </si>
  <si>
    <t>1899</t>
  </si>
  <si>
    <t>Saint James Park</t>
  </si>
  <si>
    <t>Pease Park</t>
  </si>
  <si>
    <t>1876</t>
  </si>
  <si>
    <t>Hanscom Park</t>
  </si>
  <si>
    <t>1872</t>
  </si>
  <si>
    <t>Delaney Park</t>
  </si>
  <si>
    <t>1920</t>
  </si>
  <si>
    <t>Oakland Cemetery</t>
  </si>
  <si>
    <t>Thomas Square</t>
  </si>
  <si>
    <t>1887</t>
  </si>
  <si>
    <t>1921</t>
  </si>
  <si>
    <t>Market Square</t>
  </si>
  <si>
    <t>Eldorado Park</t>
  </si>
  <si>
    <t>1967</t>
  </si>
  <si>
    <t>Pearson Park</t>
  </si>
  <si>
    <t>1927</t>
  </si>
  <si>
    <t>Lakeside Park</t>
  </si>
  <si>
    <t>1937</t>
  </si>
  <si>
    <t>Van Vorst Park</t>
  </si>
  <si>
    <t>Lafayette Park</t>
  </si>
  <si>
    <t>Pershing Square</t>
  </si>
  <si>
    <t>1866</t>
  </si>
  <si>
    <t>Goodale Park</t>
  </si>
  <si>
    <t>1851</t>
  </si>
  <si>
    <t>DeFremery Park</t>
  </si>
  <si>
    <t>Dickson-Azalea Park</t>
  </si>
  <si>
    <t>Acacia Park</t>
  </si>
  <si>
    <t>1871</t>
  </si>
  <si>
    <t>Owen Park</t>
  </si>
  <si>
    <t>1913</t>
  </si>
  <si>
    <t>Plant Park</t>
  </si>
  <si>
    <t>1905</t>
  </si>
  <si>
    <t>Verde Park</t>
  </si>
  <si>
    <t>Patterson Park</t>
  </si>
  <si>
    <t>1827</t>
  </si>
  <si>
    <t>Meadowbrook Park</t>
  </si>
  <si>
    <t>1924</t>
  </si>
  <si>
    <t>White Park</t>
  </si>
  <si>
    <t>1883</t>
  </si>
  <si>
    <t>City View</t>
  </si>
  <si>
    <t>Woodland Park</t>
  </si>
  <si>
    <t>1902</t>
  </si>
  <si>
    <t>Beale Park</t>
  </si>
  <si>
    <t>1908</t>
  </si>
  <si>
    <t>Lummus Park</t>
  </si>
  <si>
    <t>1912</t>
  </si>
  <si>
    <t>Dr. A.J. Chandler Park</t>
  </si>
  <si>
    <t>Country Park</t>
  </si>
  <si>
    <t>1934</t>
  </si>
  <si>
    <t>San Jacinto Plaza</t>
  </si>
  <si>
    <t>1858</t>
  </si>
  <si>
    <t>Wingfield Park</t>
  </si>
  <si>
    <t>Military Park</t>
  </si>
  <si>
    <t>1775</t>
  </si>
  <si>
    <t>Watkins Park</t>
  </si>
  <si>
    <t>1901</t>
  </si>
  <si>
    <t>Eucalyptus Park</t>
  </si>
  <si>
    <t>Duke Park</t>
  </si>
  <si>
    <t>Belle Isle Park</t>
  </si>
  <si>
    <t>Murphy Park</t>
  </si>
  <si>
    <t>1909</t>
  </si>
  <si>
    <t>San Pedro Springs Park</t>
  </si>
  <si>
    <t>1729</t>
  </si>
  <si>
    <t>Artesian Park</t>
  </si>
  <si>
    <t>1854</t>
  </si>
  <si>
    <t>Savage Park</t>
  </si>
  <si>
    <t>1877</t>
  </si>
  <si>
    <t>Sam Houston Park</t>
  </si>
  <si>
    <t>Hemming Park</t>
  </si>
  <si>
    <t>Hyde Park</t>
  </si>
  <si>
    <t>Baxter Square</t>
  </si>
  <si>
    <t>Washington Park</t>
  </si>
  <si>
    <t>1892</t>
  </si>
  <si>
    <t>Central Park</t>
  </si>
  <si>
    <t>1948</t>
  </si>
  <si>
    <t>Armory Park</t>
  </si>
  <si>
    <t>1874</t>
  </si>
  <si>
    <t>Birch Park</t>
  </si>
  <si>
    <t>San Augustin Plaza</t>
  </si>
  <si>
    <t>1767</t>
  </si>
  <si>
    <t>Fremont Park</t>
  </si>
  <si>
    <t>Columbus Park</t>
  </si>
  <si>
    <t>1819</t>
  </si>
  <si>
    <t>Luzon Park</t>
  </si>
  <si>
    <t>1947</t>
  </si>
  <si>
    <t>1943</t>
  </si>
  <si>
    <t>City-Brooks Community Park</t>
  </si>
  <si>
    <t>Roeding Park</t>
  </si>
  <si>
    <t>1904</t>
  </si>
  <si>
    <t>Pioneer Park</t>
  </si>
  <si>
    <t>1923</t>
  </si>
  <si>
    <t>1873</t>
  </si>
  <si>
    <t>Independence Park</t>
  </si>
  <si>
    <t>Stiles Circle</t>
  </si>
  <si>
    <t>Coeur d'Alene Park</t>
  </si>
  <si>
    <t>Vaughn</t>
  </si>
  <si>
    <t>Monroe Park</t>
  </si>
  <si>
    <t>Newark Department of Public Works</t>
  </si>
  <si>
    <t>Pullen Park</t>
  </si>
  <si>
    <t>Chain of Lakes Regional Park</t>
  </si>
  <si>
    <t>Lincoln Memorial</t>
  </si>
  <si>
    <t>Como Regional Park</t>
  </si>
  <si>
    <t>Long Bridge Park</t>
  </si>
  <si>
    <t>Fernbank Park</t>
  </si>
  <si>
    <t>Orange County Great Park</t>
  </si>
  <si>
    <t>Warner Park</t>
  </si>
  <si>
    <t>Green Lake Park</t>
  </si>
  <si>
    <t>Schenley Park &amp; Plaza</t>
  </si>
  <si>
    <t>Independence National Historic Park</t>
  </si>
  <si>
    <t>Russell Creek Park</t>
  </si>
  <si>
    <t>Mission Bay Park</t>
  </si>
  <si>
    <t>North Straub</t>
  </si>
  <si>
    <t xml:space="preserve">City Park </t>
  </si>
  <si>
    <t>Pioneers Park</t>
  </si>
  <si>
    <t xml:space="preserve">First Landing State Park </t>
  </si>
  <si>
    <t>Mission Hills Park</t>
  </si>
  <si>
    <t>Veterans Park</t>
  </si>
  <si>
    <t>Swope Park</t>
  </si>
  <si>
    <t>Gray's Lake Park</t>
  </si>
  <si>
    <t>Balloon Fiesta Park</t>
  </si>
  <si>
    <t>Happy Hollow Park &amp; Zoo</t>
  </si>
  <si>
    <t>Zilker Park</t>
  </si>
  <si>
    <t>Memorial Park</t>
  </si>
  <si>
    <t>Kincaid Park</t>
  </si>
  <si>
    <t>Piedmont Park</t>
  </si>
  <si>
    <t>Ala Moana Regional Park</t>
  </si>
  <si>
    <t>McCormick-Stillman Park</t>
  </si>
  <si>
    <t>Yorba Regional Park</t>
  </si>
  <si>
    <t>Chesapeake City Park</t>
  </si>
  <si>
    <t>Pershing Field</t>
  </si>
  <si>
    <t>Town Point Park</t>
  </si>
  <si>
    <t>Griffith Park</t>
  </si>
  <si>
    <t>Berliner Sports Park</t>
  </si>
  <si>
    <t>Lake Eola</t>
  </si>
  <si>
    <t>Garden of the Gods Park</t>
  </si>
  <si>
    <t>Fair Park</t>
  </si>
  <si>
    <t>River Parks</t>
  </si>
  <si>
    <t>Bayshore Boulevard Linear Park</t>
  </si>
  <si>
    <t>South Mountain Park / Preserve</t>
  </si>
  <si>
    <t>Fort McHenry National Monument and Historic Shrine</t>
  </si>
  <si>
    <t>Harold Patterson Sports Center</t>
  </si>
  <si>
    <t>Fairmount Park</t>
  </si>
  <si>
    <t>Jacobson Park</t>
  </si>
  <si>
    <t xml:space="preserve">The Park at River Walk </t>
  </si>
  <si>
    <t>Grapeland Water Park</t>
  </si>
  <si>
    <t>Desert Breeze Park</t>
  </si>
  <si>
    <t>Country/Jaycee Park</t>
  </si>
  <si>
    <t>Eastwood Park</t>
  </si>
  <si>
    <t>Centennial Park</t>
  </si>
  <si>
    <t>San Antonio Riverwalk</t>
  </si>
  <si>
    <t>Cole Park</t>
  </si>
  <si>
    <t>Toledo Botanical Garden</t>
  </si>
  <si>
    <t>Hermann Park</t>
  </si>
  <si>
    <t>Drew Field</t>
  </si>
  <si>
    <t>Central Riverside Park</t>
  </si>
  <si>
    <t>Salem Lake</t>
  </si>
  <si>
    <t>Audubon Park</t>
  </si>
  <si>
    <t>Gene C. Reid Park</t>
  </si>
  <si>
    <t>Victory Park</t>
  </si>
  <si>
    <t>Overton Park</t>
  </si>
  <si>
    <t>Trinity View Park</t>
  </si>
  <si>
    <t>Milander Park</t>
  </si>
  <si>
    <t>Perkins Community Park</t>
  </si>
  <si>
    <t>Trinity Park</t>
  </si>
  <si>
    <t>Mecklenburg County Sportsplex</t>
  </si>
  <si>
    <t>Riverview Park</t>
  </si>
  <si>
    <t>Scissortail park</t>
  </si>
  <si>
    <t>Riverfront Park</t>
  </si>
  <si>
    <t>Freestone Park</t>
  </si>
  <si>
    <t>James River Park</t>
  </si>
  <si>
    <t>City name</t>
  </si>
  <si>
    <t>Park Name</t>
  </si>
  <si>
    <t>Annual Visitation</t>
  </si>
  <si>
    <t>Park Agency</t>
  </si>
  <si>
    <t>Most Visited Park in Each City</t>
  </si>
  <si>
    <t>Visitation estimates are provided by agencies from the most recent year available, which may or may not reflect impacts of COVID-19. Blanks or zero values indicate data not available</t>
  </si>
  <si>
    <t>Oldest Park in Each City</t>
  </si>
  <si>
    <t>Year Established</t>
  </si>
  <si>
    <t xml:space="preserve">These are the oldest U.S. city parks within the 100 largest cities based on best available survey data. The date refers to the year of initial creation or acquisition; in the case of parks whose names have changed, the modern name is given. </t>
  </si>
  <si>
    <t>Park Size (Acres)</t>
  </si>
  <si>
    <t>Largest Parks in Each City</t>
  </si>
  <si>
    <t>These are the largest parks located within the boundaries of the 100 largest U.S. cities. Most are owned by the municipality, but some are owned by a state, a county, a regional agency, or the federal government. If a park extends beyond the boundary of the city, only the acreage within the city is noted here.</t>
  </si>
  <si>
    <t>Walkable Park Access</t>
  </si>
  <si>
    <t>Parkland by City and Agency</t>
  </si>
  <si>
    <t>Percent of residents within half-mile walkable route of park</t>
  </si>
  <si>
    <t>All Residents</t>
  </si>
  <si>
    <t>Black</t>
  </si>
  <si>
    <t>By Age</t>
  </si>
  <si>
    <t>White</t>
  </si>
  <si>
    <t>Other race</t>
  </si>
  <si>
    <t>Multiple races</t>
  </si>
  <si>
    <t>Pacific Islander</t>
  </si>
  <si>
    <t>American Indian/ Alaska Native</t>
  </si>
  <si>
    <t>Asian</t>
  </si>
  <si>
    <t>All People of color</t>
  </si>
  <si>
    <t>Low (&lt;75% city income)</t>
  </si>
  <si>
    <t>Middle</t>
  </si>
  <si>
    <t>High (&gt;125% city median income)</t>
  </si>
  <si>
    <t>Children (U19)</t>
  </si>
  <si>
    <t>Seniors (65+)</t>
  </si>
  <si>
    <t>Hispanic/ Latnix</t>
  </si>
  <si>
    <t xml:space="preserve">For every park in a city, a 10-minute walkable service area was created using a nationwide walkable road network dataset provided by Esri. The analysis identifies physical barriers such as highways, train tracks, and rivers without bridges and chooses routes without barriers. </t>
  </si>
  <si>
    <t>Adjusted Land Area</t>
  </si>
  <si>
    <t>Parkland Stats by City</t>
  </si>
  <si>
    <t xml:space="preserve">Includes all publicly accessible parkland within a city's boundaries (city, county, state, federal, metro) </t>
  </si>
  <si>
    <t>Definitions</t>
  </si>
  <si>
    <t>Normalized Park Statistics</t>
  </si>
  <si>
    <t>Acreages reflect the most recently reported values from this year's City Park Facts survey</t>
  </si>
  <si>
    <t>Population Growth Since 2000</t>
  </si>
  <si>
    <t>Density per Adjusted Area</t>
  </si>
  <si>
    <t>Density (People/ Acre)</t>
  </si>
  <si>
    <t>City Population Statistics</t>
  </si>
  <si>
    <t>Median City</t>
  </si>
  <si>
    <t>Tables contained as separate tabs in the files are:</t>
  </si>
  <si>
    <t>Parkland Inventory by Agency</t>
  </si>
  <si>
    <t>City Population Stats</t>
  </si>
  <si>
    <t>Distribution of Park Space</t>
  </si>
  <si>
    <t>Most Visited Parks</t>
  </si>
  <si>
    <t>Oldest Parks</t>
  </si>
  <si>
    <t>Largest Parks</t>
  </si>
  <si>
    <t>Inventory of park acreages inside and outside of city boundaries</t>
  </si>
  <si>
    <t>Population and land area for each city to classify cities by density and population growth</t>
  </si>
  <si>
    <t>Per capita acreage; % designed vs. % natural acreage; parkland as % of city area. All stats provided by a city's density and population growth</t>
  </si>
  <si>
    <t>Percentage of a city's residents within a half-mile walkable route to a park, by race, income, and age</t>
  </si>
  <si>
    <t>The park with the highest reported visitation in each city</t>
  </si>
  <si>
    <t>The oldest park in each city</t>
  </si>
  <si>
    <t>The largest park in each city</t>
  </si>
  <si>
    <t>High-Income</t>
  </si>
  <si>
    <t>Neighborhoods of color</t>
  </si>
  <si>
    <t>Distribution of park space by race and income within each city</t>
  </si>
  <si>
    <t>Low- Income</t>
  </si>
  <si>
    <t>Negative values indicate relatively less park space (e.g. 3% less park space relative to city median), while positive values indicate relatively more park space (e.g. 90% more park space relative to city median)</t>
  </si>
  <si>
    <t>Totals</t>
  </si>
  <si>
    <t>By Density (Median City)</t>
  </si>
  <si>
    <t>By Growth (Median City)</t>
  </si>
  <si>
    <t>Average City</t>
  </si>
  <si>
    <t>Among all 100 cities</t>
  </si>
  <si>
    <t>Residents in ___ income neighborhoods have access to ____% (more/less) park space per person relative to the city median</t>
  </si>
  <si>
    <t>Residents in ___ (race/ethnicity) neighborhoods have access to ____% (more/less) park space per person relative to the city median</t>
  </si>
  <si>
    <t>Blank values indicate not enough population for the given demographic group to conduct the analysis</t>
  </si>
  <si>
    <t>Comparison of available park space within each city by race and income</t>
  </si>
  <si>
    <t>Parkland within city limits*</t>
  </si>
  <si>
    <t>Other Parkland*</t>
  </si>
  <si>
    <t>*Definitions for each parkland category are provided at the bottom</t>
  </si>
  <si>
    <t>Natural Lands</t>
  </si>
  <si>
    <t>Designed lands</t>
  </si>
  <si>
    <t xml:space="preserve">Natural lands are either pristine or reclaimed areas that are open to the public and left largely undisturbed and managed for their conservation and ecological value (i.e., wetlands, forests, deserts). While they may have trails and occasional benches, they are not developed for any recreation activities beyond walking, running, and cycling. </t>
  </si>
  <si>
    <t>Designed lands are parklands that have been created, constructed, planted, and managed primarily for human use. They include playgrounds, neighborhood parks, mini-parks, picnic meadows, sports fields, plazas, boulevards, municipal golf courses, municipal cemeteries, and all areas served by roadways, parking lots and service buildings and facilities.</t>
  </si>
  <si>
    <t>Undeveloped</t>
  </si>
  <si>
    <t>This is land owned by your agency but that has not yet been formally opened or developed for public use and is not managed or patrolled.</t>
  </si>
  <si>
    <t>Water</t>
  </si>
  <si>
    <t>Water consists of lakes, rivers, streams, bays, oceans, and wetlands, measured up to the high tide mark.</t>
  </si>
  <si>
    <t>Non-parkland</t>
  </si>
  <si>
    <t>Non-parkland is land owned and/or managed by your agency that does not fit into the categories in above questions. It might include right-of-ways, medians, etc.</t>
  </si>
  <si>
    <t>Land Acres (all types)</t>
  </si>
  <si>
    <t>Adjusted land areas are based on GIS data received from each city and remove unpopulated land area such as that from railyards, airports, and large water bodies.</t>
  </si>
  <si>
    <t>See definitions at bottom of page</t>
  </si>
  <si>
    <t>This is land owned by the agency but that has not yet been formally opened or developed for public use and is not managed or patrolled.</t>
  </si>
  <si>
    <t>Adjusted city area</t>
  </si>
  <si>
    <t>Walkable access by income (%)</t>
  </si>
  <si>
    <t>Walkable access by race/ethnicity (%)</t>
  </si>
  <si>
    <t>Adults (19-64)</t>
  </si>
  <si>
    <t>Overall walkable access (%)</t>
  </si>
  <si>
    <t>On a per person basis, the stats below compare the available park space to residents in neighborhoods with the highest concentrations of the specified demographic group relative to the median city neighborhood, with two exceptions that don't compare to the city median (highlighted in gray)</t>
  </si>
  <si>
    <t>Distribution of park space by income</t>
  </si>
  <si>
    <t>Distribution of park space by race/ethnicity</t>
  </si>
  <si>
    <t>Residents in low-income neighborhoods have access to ___% (more/less) park space per peson compared to those in high-income neighborhoods</t>
  </si>
  <si>
    <t>Residents in neighborhoods of color have access to ___% (more/less) park space per peson compared to those in white neighborhoods</t>
  </si>
  <si>
    <t>91</t>
  </si>
  <si>
    <t>295</t>
  </si>
  <si>
    <t>259</t>
  </si>
  <si>
    <t>4</t>
  </si>
  <si>
    <t>325</t>
  </si>
  <si>
    <t>481</t>
  </si>
  <si>
    <t>326</t>
  </si>
  <si>
    <t>589</t>
  </si>
  <si>
    <t>344</t>
  </si>
  <si>
    <t>224</t>
  </si>
  <si>
    <t>BLM / National Park Service (within Anchorage)</t>
  </si>
  <si>
    <t>590</t>
  </si>
  <si>
    <t>585</t>
  </si>
  <si>
    <t>367</t>
  </si>
  <si>
    <t>19</t>
  </si>
  <si>
    <t>87</t>
  </si>
  <si>
    <t>99</t>
  </si>
  <si>
    <t>425</t>
  </si>
  <si>
    <t>426</t>
  </si>
  <si>
    <t>468</t>
  </si>
  <si>
    <t>3</t>
  </si>
  <si>
    <t>Atlanta Beltline Incorporated (ABI)</t>
  </si>
  <si>
    <t>994</t>
  </si>
  <si>
    <t/>
  </si>
  <si>
    <t>201</t>
  </si>
  <si>
    <t>City of Atlanta Department of Parks and Recreation</t>
  </si>
  <si>
    <t>13</t>
  </si>
  <si>
    <t>376</t>
  </si>
  <si>
    <t>DeKalb County Recreation, Parks &amp; Cultural Affairs</t>
  </si>
  <si>
    <t>979</t>
  </si>
  <si>
    <t>Department of Watershed Management</t>
  </si>
  <si>
    <t>1009</t>
  </si>
  <si>
    <t>Midtown Alliance</t>
  </si>
  <si>
    <t>992</t>
  </si>
  <si>
    <t>9</t>
  </si>
  <si>
    <t>207</t>
  </si>
  <si>
    <t>South Fork Conservancy</t>
  </si>
  <si>
    <t>978</t>
  </si>
  <si>
    <t>436</t>
  </si>
  <si>
    <t>115</t>
  </si>
  <si>
    <t>631</t>
  </si>
  <si>
    <t>City of Austin Parks and Recreation Department</t>
  </si>
  <si>
    <t>60</t>
  </si>
  <si>
    <t>316</t>
  </si>
  <si>
    <t>113</t>
  </si>
  <si>
    <t>114</t>
  </si>
  <si>
    <t>328</t>
  </si>
  <si>
    <t>329</t>
  </si>
  <si>
    <t>7</t>
  </si>
  <si>
    <t>334</t>
  </si>
  <si>
    <t>17</t>
  </si>
  <si>
    <t>321</t>
  </si>
  <si>
    <t>212</t>
  </si>
  <si>
    <t>390</t>
  </si>
  <si>
    <t>92</t>
  </si>
  <si>
    <t>433</t>
  </si>
  <si>
    <t>Idaho Department of Parks and Recreation</t>
  </si>
  <si>
    <t>607</t>
  </si>
  <si>
    <t>239</t>
  </si>
  <si>
    <t>214</t>
  </si>
  <si>
    <t>Forest Hills Cemetery</t>
  </si>
  <si>
    <t>1003</t>
  </si>
  <si>
    <t>31</t>
  </si>
  <si>
    <t>311</t>
  </si>
  <si>
    <t>345</t>
  </si>
  <si>
    <t>208</t>
  </si>
  <si>
    <t>Buffalo Museum of Science (Tifft Nature Preserve)</t>
  </si>
  <si>
    <t>941</t>
  </si>
  <si>
    <t>940</t>
  </si>
  <si>
    <t>402</t>
  </si>
  <si>
    <t>6</t>
  </si>
  <si>
    <t>368</t>
  </si>
  <si>
    <t>384</t>
  </si>
  <si>
    <t>68</t>
  </si>
  <si>
    <t>69</t>
  </si>
  <si>
    <t>Town of Cornelius</t>
  </si>
  <si>
    <t>974</t>
  </si>
  <si>
    <t>11</t>
  </si>
  <si>
    <t>Town of Davidson</t>
  </si>
  <si>
    <t>971</t>
  </si>
  <si>
    <t>Town of Huntersville</t>
  </si>
  <si>
    <t>972</t>
  </si>
  <si>
    <t>8</t>
  </si>
  <si>
    <t>Town of Matthews Parks, Recreation and Cultural Resource Department</t>
  </si>
  <si>
    <t>969</t>
  </si>
  <si>
    <t>Town of Mint Hill</t>
  </si>
  <si>
    <t>970</t>
  </si>
  <si>
    <t>Town of Pineville</t>
  </si>
  <si>
    <t>973</t>
  </si>
  <si>
    <t>417</t>
  </si>
  <si>
    <t>418</t>
  </si>
  <si>
    <t>The Nature Conservancy (within Chesapeake)</t>
  </si>
  <si>
    <t>998</t>
  </si>
  <si>
    <t>434</t>
  </si>
  <si>
    <t>41</t>
  </si>
  <si>
    <t>238</t>
  </si>
  <si>
    <t>467</t>
  </si>
  <si>
    <t>487</t>
  </si>
  <si>
    <t>414</t>
  </si>
  <si>
    <t>64</t>
  </si>
  <si>
    <t>415</t>
  </si>
  <si>
    <t>416</t>
  </si>
  <si>
    <t>21</t>
  </si>
  <si>
    <t>14</t>
  </si>
  <si>
    <t>230</t>
  </si>
  <si>
    <t>Spring Grove Cemetery &amp; Arboretum</t>
  </si>
  <si>
    <t>1004</t>
  </si>
  <si>
    <t>209</t>
  </si>
  <si>
    <t>117</t>
  </si>
  <si>
    <t>Cuyahoga County Department of Public Works (Towpath Trail)</t>
  </si>
  <si>
    <t>936</t>
  </si>
  <si>
    <t>255</t>
  </si>
  <si>
    <t>78</t>
  </si>
  <si>
    <t>245</t>
  </si>
  <si>
    <t>289</t>
  </si>
  <si>
    <t>262</t>
  </si>
  <si>
    <t>5</t>
  </si>
  <si>
    <t>70</t>
  </si>
  <si>
    <t>342</t>
  </si>
  <si>
    <t>359</t>
  </si>
  <si>
    <t>479</t>
  </si>
  <si>
    <t>24</t>
  </si>
  <si>
    <t>397</t>
  </si>
  <si>
    <t>18</t>
  </si>
  <si>
    <t>802</t>
  </si>
  <si>
    <t>801</t>
  </si>
  <si>
    <t>77</t>
  </si>
  <si>
    <t>829</t>
  </si>
  <si>
    <t>Detroit Parks &amp; Recreation</t>
  </si>
  <si>
    <t>401</t>
  </si>
  <si>
    <t>Duke University</t>
  </si>
  <si>
    <t>1000</t>
  </si>
  <si>
    <t>391</t>
  </si>
  <si>
    <t>263</t>
  </si>
  <si>
    <t>291</t>
  </si>
  <si>
    <t>89</t>
  </si>
  <si>
    <t>304</t>
  </si>
  <si>
    <t>94</t>
  </si>
  <si>
    <t>444</t>
  </si>
  <si>
    <t>445</t>
  </si>
  <si>
    <t>441</t>
  </si>
  <si>
    <t>838</t>
  </si>
  <si>
    <t>839</t>
  </si>
  <si>
    <t>23</t>
  </si>
  <si>
    <t>82</t>
  </si>
  <si>
    <t>67</t>
  </si>
  <si>
    <t>594</t>
  </si>
  <si>
    <t>420</t>
  </si>
  <si>
    <t>419</t>
  </si>
  <si>
    <t>352</t>
  </si>
  <si>
    <t>72</t>
  </si>
  <si>
    <t>382</t>
  </si>
  <si>
    <t>383</t>
  </si>
  <si>
    <t>356</t>
  </si>
  <si>
    <t>424</t>
  </si>
  <si>
    <t>477</t>
  </si>
  <si>
    <t>306</t>
  </si>
  <si>
    <t>Kōkua Kalihi Valley Comprehensive Family Services (KKV)</t>
  </si>
  <si>
    <t>1010</t>
  </si>
  <si>
    <t>266</t>
  </si>
  <si>
    <t>26</t>
  </si>
  <si>
    <t>907</t>
  </si>
  <si>
    <t>916</t>
  </si>
  <si>
    <t>919</t>
  </si>
  <si>
    <t>333</t>
  </si>
  <si>
    <t>Harris County - Precinct 1 (within Houston)</t>
  </si>
  <si>
    <t>952</t>
  </si>
  <si>
    <t>Harris County - Precinct 2 (within Houston)</t>
  </si>
  <si>
    <t>951</t>
  </si>
  <si>
    <t>Harris County - Precinct 3 (within Houston)</t>
  </si>
  <si>
    <t>953</t>
  </si>
  <si>
    <t>Harris County - Precinct 4 (within Houston)</t>
  </si>
  <si>
    <t>954</t>
  </si>
  <si>
    <t>920</t>
  </si>
  <si>
    <t>20</t>
  </si>
  <si>
    <t>336</t>
  </si>
  <si>
    <t>LGCs (Local Government Corporations)</t>
  </si>
  <si>
    <t>927</t>
  </si>
  <si>
    <t>906</t>
  </si>
  <si>
    <t>485</t>
  </si>
  <si>
    <t>924</t>
  </si>
  <si>
    <t>427</t>
  </si>
  <si>
    <t>428</t>
  </si>
  <si>
    <t>University of California Irvine</t>
  </si>
  <si>
    <t>965</t>
  </si>
  <si>
    <t>437</t>
  </si>
  <si>
    <t>103</t>
  </si>
  <si>
    <t>474</t>
  </si>
  <si>
    <t>305</t>
  </si>
  <si>
    <t>56</t>
  </si>
  <si>
    <t>405</t>
  </si>
  <si>
    <t>North Florida Land Trust (Bogey Creek Preserve)</t>
  </si>
  <si>
    <t>966</t>
  </si>
  <si>
    <t>313</t>
  </si>
  <si>
    <t>267</t>
  </si>
  <si>
    <t>University of North Florida (Sawmill Slough Preserve)</t>
  </si>
  <si>
    <t>967</t>
  </si>
  <si>
    <t>364</t>
  </si>
  <si>
    <t>353</t>
  </si>
  <si>
    <t>373</t>
  </si>
  <si>
    <t>225</t>
  </si>
  <si>
    <t>221</t>
  </si>
  <si>
    <t>409</t>
  </si>
  <si>
    <t>90</t>
  </si>
  <si>
    <t>411</t>
  </si>
  <si>
    <t>Las Vegas, NV</t>
  </si>
  <si>
    <t>623</t>
  </si>
  <si>
    <t>Las Vegas Department of Parks and Recreation</t>
  </si>
  <si>
    <t>116</t>
  </si>
  <si>
    <t>Nevada Division of State Parks (within Las Vegas)</t>
  </si>
  <si>
    <t>Private parks (within Las Vegas)</t>
  </si>
  <si>
    <t>610</t>
  </si>
  <si>
    <t>371</t>
  </si>
  <si>
    <t>347</t>
  </si>
  <si>
    <t>102</t>
  </si>
  <si>
    <t>355</t>
  </si>
  <si>
    <t>85</t>
  </si>
  <si>
    <t>476</t>
  </si>
  <si>
    <t>216</t>
  </si>
  <si>
    <t>244</t>
  </si>
  <si>
    <t>16</t>
  </si>
  <si>
    <t>217</t>
  </si>
  <si>
    <t>448</t>
  </si>
  <si>
    <t>449</t>
  </si>
  <si>
    <t>52</t>
  </si>
  <si>
    <t>307</t>
  </si>
  <si>
    <t>412</t>
  </si>
  <si>
    <t>81</t>
  </si>
  <si>
    <t>392</t>
  </si>
  <si>
    <t>387</t>
  </si>
  <si>
    <t>University of Wisconsin - Madison</t>
  </si>
  <si>
    <t>608</t>
  </si>
  <si>
    <t>Memphis Parks</t>
  </si>
  <si>
    <t>59</t>
  </si>
  <si>
    <t>465</t>
  </si>
  <si>
    <t>Shelby County Department of Public Works (Shelby Farms)</t>
  </si>
  <si>
    <t>933</t>
  </si>
  <si>
    <t>271</t>
  </si>
  <si>
    <t>Wolf River Conservancy - Acreage Only</t>
  </si>
  <si>
    <t>1001</t>
  </si>
  <si>
    <t>107</t>
  </si>
  <si>
    <t>231</t>
  </si>
  <si>
    <t>483</t>
  </si>
  <si>
    <t>74</t>
  </si>
  <si>
    <t>457</t>
  </si>
  <si>
    <t>451</t>
  </si>
  <si>
    <t>455</t>
  </si>
  <si>
    <t>22</t>
  </si>
  <si>
    <t>453</t>
  </si>
  <si>
    <t>452</t>
  </si>
  <si>
    <t>454</t>
  </si>
  <si>
    <t>104</t>
  </si>
  <si>
    <t>319</t>
  </si>
  <si>
    <t>297</t>
  </si>
  <si>
    <t>296</t>
  </si>
  <si>
    <t>55</t>
  </si>
  <si>
    <t>480</t>
  </si>
  <si>
    <t>Brooklyn Bridge Park</t>
  </si>
  <si>
    <t>961</t>
  </si>
  <si>
    <t>48</t>
  </si>
  <si>
    <t>Hudson River Park Trust</t>
  </si>
  <si>
    <t>959</t>
  </si>
  <si>
    <t>338</t>
  </si>
  <si>
    <t>254</t>
  </si>
  <si>
    <t>206</t>
  </si>
  <si>
    <t>298</t>
  </si>
  <si>
    <t>360</t>
  </si>
  <si>
    <t>343</t>
  </si>
  <si>
    <t>88</t>
  </si>
  <si>
    <t>Norfolk Department of Parks &amp; Recreation</t>
  </si>
  <si>
    <t>386</t>
  </si>
  <si>
    <t>609</t>
  </si>
  <si>
    <t>City of North Las Vegas Department of Neighborhood and Lesiure Services</t>
  </si>
  <si>
    <t>413</t>
  </si>
  <si>
    <t>276</t>
  </si>
  <si>
    <t>Oakland Parks, Recreation &amp; Youth Development</t>
  </si>
  <si>
    <t>79</t>
  </si>
  <si>
    <t>459</t>
  </si>
  <si>
    <t>314</t>
  </si>
  <si>
    <t>393</t>
  </si>
  <si>
    <t>388</t>
  </si>
  <si>
    <t>220</t>
  </si>
  <si>
    <t>213</t>
  </si>
  <si>
    <t>440</t>
  </si>
  <si>
    <t>435</t>
  </si>
  <si>
    <t>458</t>
  </si>
  <si>
    <t>City of Glendale (Acreage within Phoenix)</t>
  </si>
  <si>
    <t>1002</t>
  </si>
  <si>
    <t>28</t>
  </si>
  <si>
    <t>223</t>
  </si>
  <si>
    <t>35</t>
  </si>
  <si>
    <t>City of Allen (within Plano)</t>
  </si>
  <si>
    <t>993</t>
  </si>
  <si>
    <t>348</t>
  </si>
  <si>
    <t>200</t>
  </si>
  <si>
    <t>320</t>
  </si>
  <si>
    <t>322</t>
  </si>
  <si>
    <t>422</t>
  </si>
  <si>
    <t>423</t>
  </si>
  <si>
    <t>490</t>
  </si>
  <si>
    <t>366</t>
  </si>
  <si>
    <t>357</t>
  </si>
  <si>
    <t>340</t>
  </si>
  <si>
    <t>279</t>
  </si>
  <si>
    <t>84</t>
  </si>
  <si>
    <t>407</t>
  </si>
  <si>
    <t>280</t>
  </si>
  <si>
    <t>584</t>
  </si>
  <si>
    <t>403</t>
  </si>
  <si>
    <t>235</t>
  </si>
  <si>
    <t>218</t>
  </si>
  <si>
    <t>27</t>
  </si>
  <si>
    <t>318</t>
  </si>
  <si>
    <t>252</t>
  </si>
  <si>
    <t>375</t>
  </si>
  <si>
    <t>233</t>
  </si>
  <si>
    <t>City and County of San Francisco (Housing, Mayor, Public Library, SFPUC)</t>
  </si>
  <si>
    <t>942</t>
  </si>
  <si>
    <t>49</t>
  </si>
  <si>
    <t>Office of Community Investment and Infrastructure (Mission Bay)</t>
  </si>
  <si>
    <t>903</t>
  </si>
  <si>
    <t>Port of San Francisco</t>
  </si>
  <si>
    <t>944</t>
  </si>
  <si>
    <t>Real Estate Division (Plazas + Twin Peaks Viewing)</t>
  </si>
  <si>
    <t>996</t>
  </si>
  <si>
    <t>473</t>
  </si>
  <si>
    <t>SF Municipal Transit Agency (MTA)</t>
  </si>
  <si>
    <t>904</t>
  </si>
  <si>
    <t>Transbay JPA</t>
  </si>
  <si>
    <t>945</t>
  </si>
  <si>
    <t>Treasure Island Development Authority</t>
  </si>
  <si>
    <t>946</t>
  </si>
  <si>
    <t>Yerba Buena Garden Conservancy</t>
  </si>
  <si>
    <t>997</t>
  </si>
  <si>
    <t>75</t>
  </si>
  <si>
    <t>281</t>
  </si>
  <si>
    <t>317</t>
  </si>
  <si>
    <t>482</t>
  </si>
  <si>
    <t>323</t>
  </si>
  <si>
    <t>385</t>
  </si>
  <si>
    <t>471</t>
  </si>
  <si>
    <t>931</t>
  </si>
  <si>
    <t>443</t>
  </si>
  <si>
    <t>370</t>
  </si>
  <si>
    <t>361</t>
  </si>
  <si>
    <t>346</t>
  </si>
  <si>
    <t>363</t>
  </si>
  <si>
    <t>350</t>
  </si>
  <si>
    <t>Stockton Public Works Department and Community Services Department</t>
  </si>
  <si>
    <t>381</t>
  </si>
  <si>
    <t>637</t>
  </si>
  <si>
    <t>246</t>
  </si>
  <si>
    <t>45</t>
  </si>
  <si>
    <t>478</t>
  </si>
  <si>
    <t>Toledo Department of Parks &amp; Youth Services</t>
  </si>
  <si>
    <t>76</t>
  </si>
  <si>
    <t>283</t>
  </si>
  <si>
    <t>Sonoran Desert Mountain Bicyclists (Fantasy Island)</t>
  </si>
  <si>
    <t>999</t>
  </si>
  <si>
    <t>Gathering Place</t>
  </si>
  <si>
    <t>958</t>
  </si>
  <si>
    <t>284</t>
  </si>
  <si>
    <t>303</t>
  </si>
  <si>
    <t>399</t>
  </si>
  <si>
    <t>400</t>
  </si>
  <si>
    <t>86</t>
  </si>
  <si>
    <t>285</t>
  </si>
  <si>
    <t>Virginia Department of Wildlife Resources</t>
  </si>
  <si>
    <t>398</t>
  </si>
  <si>
    <t>95</t>
  </si>
  <si>
    <t>462</t>
  </si>
  <si>
    <t>98</t>
  </si>
  <si>
    <t>408</t>
  </si>
  <si>
    <t>2021 Statistics</t>
  </si>
  <si>
    <t>2021 population totals are based on 2021 US Census Block Group estimates provided by Esri; 2000 population totals are from U.S. Census</t>
  </si>
  <si>
    <t>Hawaii Division of Forestry and Wildlife (within O'ahu)</t>
  </si>
  <si>
    <t>State of Hawaii, Derpartment of Land and Natural Resources, Division of State Parks, "Hawaii State Parks"</t>
  </si>
  <si>
    <t>Conservation Acres</t>
  </si>
  <si>
    <t>City Park Facts 2022 - Acreage and Park System Data</t>
  </si>
  <si>
    <t xml:space="preserve">All calculated population statistics are based on 2021 US Census Block Group estimates provided by Esri. </t>
  </si>
  <si>
    <t xml:space="preserve">All information is collected directly from each agency included in this report. This is done via Trust for Public Land's annual City Park Survey. </t>
  </si>
  <si>
    <t>When using the data, please cite Trust for Public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</si>
</sst>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8" x14ac:knownFonts="1">
    <font>
      <sz val="11"/>
      <color theme="1"/>
      <name val="Calibri"/>
      <family val="2"/>
      <scheme val="minor"/>
    </font>
    <font>
      <sz val="11"/>
      <color theme="1"/>
      <name val="Calibri"/>
      <family val="2"/>
      <scheme val="minor"/>
    </font>
    <font>
      <sz val="10"/>
      <color theme="1"/>
      <name val="Arial Narrow"/>
      <family val="2"/>
    </font>
    <font>
      <b/>
      <sz val="10"/>
      <color theme="1"/>
      <name val="Arial Narrow"/>
      <family val="2"/>
    </font>
    <font>
      <i/>
      <sz val="10"/>
      <color theme="1"/>
      <name val="Arial Narrow"/>
      <family val="2"/>
    </font>
    <font>
      <b/>
      <sz val="12"/>
      <name val="Calibri"/>
      <family val="2"/>
    </font>
    <font>
      <sz val="10"/>
      <color indexed="8"/>
      <name val="Arial"/>
      <family val="2"/>
    </font>
    <font>
      <sz val="10"/>
      <color indexed="8"/>
      <name val="Arial Narrow"/>
      <family val="2"/>
    </font>
    <font>
      <sz val="10"/>
      <name val="Arial"/>
      <family val="2"/>
    </font>
    <font>
      <u/>
      <sz val="11"/>
      <color theme="10"/>
      <name val="Calibri"/>
      <family val="2"/>
      <scheme val="minor"/>
    </font>
    <font>
      <sz val="10"/>
      <name val="Verdana"/>
      <family val="2"/>
    </font>
    <font>
      <b/>
      <sz val="10"/>
      <color indexed="8"/>
      <name val="Arial Narrow"/>
      <family val="2"/>
    </font>
    <font>
      <sz val="12"/>
      <color theme="1"/>
      <name val="Calibri"/>
      <family val="2"/>
      <scheme val="minor"/>
    </font>
    <font>
      <b/>
      <sz val="12"/>
      <color theme="1"/>
      <name val="Arial"/>
      <family val="2"/>
    </font>
    <font>
      <b/>
      <i/>
      <sz val="10"/>
      <color theme="1"/>
      <name val="Arial Narrow"/>
      <family val="2"/>
    </font>
    <font>
      <u/>
      <sz val="10"/>
      <color theme="10"/>
      <name val="Arial Narrow"/>
      <family val="2"/>
    </font>
    <font>
      <b/>
      <u/>
      <sz val="10"/>
      <color theme="1"/>
      <name val="Arial Narrow"/>
      <family val="2"/>
    </font>
    <font>
      <sz val="10"/>
      <color rgb="FF000000"/>
      <name val="Arial Narrow"/>
      <family val="2"/>
    </font>
  </fonts>
  <fills count="4">
    <fill>
      <patternFill patternType="none"/>
    </fill>
    <fill>
      <patternFill patternType="gray125"/>
    </fill>
    <fill>
      <patternFill patternType="solid">
        <fgColor rgb="FFE6E6E6"/>
        <bgColor rgb="FFE6E6E6"/>
      </patternFill>
    </fill>
    <fill>
      <patternFill patternType="solid">
        <fgColor theme="2" tint="-9.9978637043366805E-2"/>
        <bgColor indexed="64"/>
      </patternFill>
    </fill>
  </fills>
  <borders count="30">
    <border>
      <left/>
      <right/>
      <top/>
      <bottom/>
      <diagonal/>
    </border>
    <border>
      <left/>
      <right/>
      <top style="thin">
        <color theme="0" tint="-0.34998626667073579"/>
      </top>
      <bottom style="thin">
        <color theme="0" tint="-0.34998626667073579"/>
      </bottom>
      <diagonal/>
    </border>
    <border>
      <left/>
      <right/>
      <top style="thin">
        <color indexed="64"/>
      </top>
      <bottom/>
      <diagonal/>
    </border>
    <border>
      <left/>
      <right/>
      <top style="thin">
        <color theme="0" tint="-0.34998626667073579"/>
      </top>
      <bottom/>
      <diagonal/>
    </border>
    <border>
      <left/>
      <right/>
      <top/>
      <bottom style="thin">
        <color indexed="64"/>
      </bottom>
      <diagonal/>
    </border>
    <border>
      <left/>
      <right/>
      <top/>
      <bottom style="medium">
        <color rgb="FF000000"/>
      </bottom>
      <diagonal/>
    </border>
    <border>
      <left/>
      <right/>
      <top/>
      <bottom style="medium">
        <color indexed="64"/>
      </bottom>
      <diagonal/>
    </border>
    <border>
      <left/>
      <right/>
      <top/>
      <bottom style="thin">
        <color theme="0"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thin">
        <color theme="0" tint="-0.34998626667073579"/>
      </bottom>
      <diagonal/>
    </border>
    <border>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style="thin">
        <color theme="0" tint="-0.34998626667073579"/>
      </top>
      <bottom style="medium">
        <color indexed="64"/>
      </bottom>
      <diagonal/>
    </border>
    <border>
      <left/>
      <right/>
      <top style="thin">
        <color theme="0" tint="-0.34998626667073579"/>
      </top>
      <bottom style="medium">
        <color indexed="64"/>
      </bottom>
      <diagonal/>
    </border>
    <border>
      <left/>
      <right style="medium">
        <color indexed="64"/>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s>
  <cellStyleXfs count="16">
    <xf numFmtId="0" fontId="0" fillId="0" borderId="0"/>
    <xf numFmtId="43" fontId="1" fillId="0" borderId="0" applyFont="0" applyFill="0" applyBorder="0" applyAlignment="0" applyProtection="0"/>
    <xf numFmtId="0" fontId="2" fillId="0" borderId="1" applyNumberFormat="0" applyFont="0" applyFill="0" applyAlignment="0" applyProtection="0"/>
    <xf numFmtId="0" fontId="5" fillId="2" borderId="5">
      <alignment horizontal="left"/>
    </xf>
    <xf numFmtId="9" fontId="1" fillId="0" borderId="0" applyFont="0" applyFill="0" applyBorder="0" applyAlignment="0" applyProtection="0"/>
    <xf numFmtId="43" fontId="8" fillId="0" borderId="0" applyFont="0" applyFill="0" applyBorder="0" applyAlignment="0" applyProtection="0"/>
    <xf numFmtId="0" fontId="9" fillId="0" borderId="0" applyNumberFormat="0" applyFill="0" applyBorder="0" applyAlignment="0" applyProtection="0"/>
    <xf numFmtId="0" fontId="10" fillId="0" borderId="0"/>
    <xf numFmtId="0" fontId="6" fillId="0" borderId="0"/>
    <xf numFmtId="0" fontId="8" fillId="0" borderId="0"/>
    <xf numFmtId="0" fontId="6"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12" fillId="0" borderId="0"/>
    <xf numFmtId="0" fontId="8" fillId="0" borderId="0" applyNumberFormat="0" applyFill="0" applyBorder="0" applyAlignment="0" applyProtection="0"/>
  </cellStyleXfs>
  <cellXfs count="140">
    <xf numFmtId="0" fontId="0" fillId="0" borderId="0" xfId="0"/>
    <xf numFmtId="0" fontId="2" fillId="0" borderId="0" xfId="0" applyFont="1"/>
    <xf numFmtId="0" fontId="2" fillId="0" borderId="1" xfId="2" applyFont="1"/>
    <xf numFmtId="0" fontId="3" fillId="0" borderId="2" xfId="0" applyFont="1" applyBorder="1"/>
    <xf numFmtId="0" fontId="3" fillId="0" borderId="0" xfId="0" applyFont="1"/>
    <xf numFmtId="164" fontId="2" fillId="0" borderId="1" xfId="1" applyNumberFormat="1" applyFont="1" applyBorder="1"/>
    <xf numFmtId="0" fontId="2" fillId="0" borderId="3" xfId="2" applyFont="1" applyBorder="1"/>
    <xf numFmtId="0" fontId="3" fillId="0" borderId="0" xfId="0" applyFont="1" applyAlignment="1">
      <alignment wrapText="1"/>
    </xf>
    <xf numFmtId="0" fontId="3" fillId="0" borderId="0" xfId="0" applyFont="1" applyBorder="1" applyAlignment="1">
      <alignment wrapText="1"/>
    </xf>
    <xf numFmtId="164" fontId="3" fillId="0" borderId="0" xfId="1" applyNumberFormat="1" applyFont="1" applyBorder="1"/>
    <xf numFmtId="164" fontId="2" fillId="0" borderId="0" xfId="1" applyNumberFormat="1" applyFont="1" applyBorder="1"/>
    <xf numFmtId="0" fontId="2" fillId="0" borderId="0" xfId="0" applyFont="1" applyBorder="1"/>
    <xf numFmtId="0" fontId="3" fillId="0" borderId="4" xfId="0" applyFont="1" applyBorder="1"/>
    <xf numFmtId="0" fontId="0" fillId="0" borderId="4" xfId="0" applyBorder="1"/>
    <xf numFmtId="0" fontId="4" fillId="0" borderId="0" xfId="0" applyFont="1" applyBorder="1"/>
    <xf numFmtId="0" fontId="2" fillId="0" borderId="0" xfId="0" applyFont="1" applyFill="1" applyBorder="1"/>
    <xf numFmtId="164" fontId="2" fillId="0" borderId="0" xfId="1" applyNumberFormat="1" applyFont="1"/>
    <xf numFmtId="0" fontId="11" fillId="0" borderId="0" xfId="8" applyFont="1" applyFill="1" applyAlignment="1">
      <alignment horizontal="left" wrapText="1"/>
    </xf>
    <xf numFmtId="0" fontId="7" fillId="0" borderId="0" xfId="8" applyFont="1" applyFill="1" applyAlignment="1">
      <alignment horizontal="left"/>
    </xf>
    <xf numFmtId="3" fontId="7" fillId="0" borderId="0" xfId="8" applyNumberFormat="1" applyFont="1" applyFill="1" applyAlignment="1">
      <alignment horizontal="right"/>
    </xf>
    <xf numFmtId="0" fontId="3" fillId="0" borderId="0" xfId="0" applyFont="1" applyFill="1" applyBorder="1"/>
    <xf numFmtId="0" fontId="2" fillId="0" borderId="0" xfId="14" applyNumberFormat="1" applyFont="1" applyBorder="1"/>
    <xf numFmtId="9" fontId="2" fillId="0" borderId="0" xfId="4" applyFont="1"/>
    <xf numFmtId="0" fontId="13" fillId="0" borderId="0" xfId="0" applyFont="1"/>
    <xf numFmtId="0" fontId="4" fillId="0" borderId="0" xfId="0" applyFont="1"/>
    <xf numFmtId="164" fontId="2" fillId="0" borderId="1" xfId="2" applyNumberFormat="1" applyFont="1"/>
    <xf numFmtId="0" fontId="3" fillId="0" borderId="1" xfId="2" applyFont="1"/>
    <xf numFmtId="49" fontId="2" fillId="0" borderId="1" xfId="2" applyNumberFormat="1" applyFont="1"/>
    <xf numFmtId="0" fontId="2" fillId="0" borderId="0" xfId="2" applyFont="1" applyBorder="1"/>
    <xf numFmtId="0" fontId="2" fillId="0" borderId="1" xfId="0" applyFont="1" applyBorder="1"/>
    <xf numFmtId="0" fontId="3" fillId="0" borderId="0" xfId="2" applyFont="1" applyBorder="1"/>
    <xf numFmtId="0" fontId="3" fillId="0" borderId="1" xfId="0" applyFont="1" applyBorder="1"/>
    <xf numFmtId="49" fontId="2" fillId="0" borderId="0" xfId="2" applyNumberFormat="1" applyFont="1" applyBorder="1"/>
    <xf numFmtId="49" fontId="2" fillId="0" borderId="1" xfId="1" applyNumberFormat="1" applyFont="1" applyBorder="1"/>
    <xf numFmtId="164" fontId="2" fillId="0" borderId="0" xfId="2" applyNumberFormat="1" applyFont="1" applyBorder="1"/>
    <xf numFmtId="0" fontId="2" fillId="0" borderId="6" xfId="0" applyFont="1" applyBorder="1"/>
    <xf numFmtId="0" fontId="3" fillId="0" borderId="6" xfId="0" applyFont="1" applyBorder="1"/>
    <xf numFmtId="0" fontId="3" fillId="0" borderId="4" xfId="0" applyFont="1" applyBorder="1" applyAlignment="1">
      <alignment wrapText="1"/>
    </xf>
    <xf numFmtId="0" fontId="4" fillId="0" borderId="0" xfId="0" applyFont="1" applyAlignment="1"/>
    <xf numFmtId="0" fontId="3" fillId="0" borderId="4" xfId="0" applyFont="1" applyBorder="1" applyAlignment="1">
      <alignment horizontal="center" wrapText="1"/>
    </xf>
    <xf numFmtId="0" fontId="3" fillId="0" borderId="0" xfId="0" applyFont="1" applyBorder="1" applyAlignment="1">
      <alignment horizontal="center" wrapText="1"/>
    </xf>
    <xf numFmtId="0" fontId="2" fillId="0" borderId="0" xfId="0" applyFont="1" applyBorder="1" applyAlignment="1">
      <alignment horizontal="center"/>
    </xf>
    <xf numFmtId="0" fontId="2" fillId="0" borderId="1" xfId="2" applyFont="1" applyAlignment="1">
      <alignment horizontal="center"/>
    </xf>
    <xf numFmtId="0" fontId="2" fillId="0" borderId="0" xfId="2" applyFont="1" applyBorder="1" applyAlignment="1">
      <alignment horizontal="center"/>
    </xf>
    <xf numFmtId="0" fontId="2" fillId="0" borderId="7" xfId="2" applyFont="1" applyBorder="1"/>
    <xf numFmtId="0" fontId="3" fillId="0" borderId="4" xfId="0" applyFont="1" applyBorder="1" applyAlignment="1">
      <alignment horizontal="right" wrapText="1"/>
    </xf>
    <xf numFmtId="164" fontId="2" fillId="0" borderId="7" xfId="1" applyNumberFormat="1" applyFont="1" applyBorder="1" applyAlignment="1">
      <alignment horizontal="right"/>
    </xf>
    <xf numFmtId="9" fontId="2" fillId="0" borderId="7" xfId="4" applyFont="1" applyBorder="1" applyAlignment="1">
      <alignment horizontal="right"/>
    </xf>
    <xf numFmtId="165" fontId="2" fillId="0" borderId="7" xfId="1" applyNumberFormat="1" applyFont="1" applyBorder="1" applyAlignment="1">
      <alignment horizontal="right"/>
    </xf>
    <xf numFmtId="164" fontId="2" fillId="0" borderId="1" xfId="1" applyNumberFormat="1" applyFont="1" applyBorder="1" applyAlignment="1">
      <alignment horizontal="right"/>
    </xf>
    <xf numFmtId="9" fontId="2" fillId="0" borderId="1" xfId="4" applyFont="1" applyBorder="1" applyAlignment="1">
      <alignment horizontal="right"/>
    </xf>
    <xf numFmtId="165" fontId="2" fillId="0" borderId="1" xfId="1" applyNumberFormat="1" applyFont="1" applyBorder="1" applyAlignment="1">
      <alignment horizontal="right"/>
    </xf>
    <xf numFmtId="164" fontId="2" fillId="0" borderId="7" xfId="1" applyNumberFormat="1" applyFont="1" applyBorder="1" applyAlignment="1">
      <alignment horizontal="center"/>
    </xf>
    <xf numFmtId="0" fontId="2" fillId="0" borderId="7" xfId="2" applyFont="1" applyBorder="1" applyAlignment="1">
      <alignment horizontal="center"/>
    </xf>
    <xf numFmtId="164" fontId="2" fillId="0" borderId="1" xfId="1" applyNumberFormat="1" applyFont="1" applyBorder="1" applyAlignment="1">
      <alignment horizontal="center"/>
    </xf>
    <xf numFmtId="0" fontId="13" fillId="0" borderId="0" xfId="0" applyFont="1" applyBorder="1"/>
    <xf numFmtId="0" fontId="3" fillId="0" borderId="0" xfId="0" applyFont="1" applyBorder="1"/>
    <xf numFmtId="165" fontId="2" fillId="0" borderId="1" xfId="2" applyNumberFormat="1" applyFont="1"/>
    <xf numFmtId="9" fontId="2" fillId="0" borderId="1" xfId="2" applyNumberFormat="1" applyFont="1"/>
    <xf numFmtId="0" fontId="2" fillId="0" borderId="11" xfId="0" applyFont="1" applyBorder="1"/>
    <xf numFmtId="0" fontId="2" fillId="0" borderId="12" xfId="0" applyFont="1" applyBorder="1"/>
    <xf numFmtId="0" fontId="2" fillId="0" borderId="13" xfId="0" applyFont="1" applyBorder="1"/>
    <xf numFmtId="164" fontId="2" fillId="0" borderId="7" xfId="2" applyNumberFormat="1" applyFont="1" applyBorder="1"/>
    <xf numFmtId="9" fontId="2" fillId="0" borderId="7" xfId="2" applyNumberFormat="1" applyFont="1" applyBorder="1"/>
    <xf numFmtId="165" fontId="2" fillId="0" borderId="7" xfId="2" applyNumberFormat="1" applyFont="1" applyBorder="1"/>
    <xf numFmtId="164" fontId="2" fillId="0" borderId="3" xfId="2" applyNumberFormat="1" applyFont="1" applyBorder="1"/>
    <xf numFmtId="9" fontId="2" fillId="0" borderId="3" xfId="2" applyNumberFormat="1" applyFont="1" applyBorder="1"/>
    <xf numFmtId="165" fontId="2" fillId="0" borderId="3" xfId="2" applyNumberFormat="1" applyFont="1" applyBorder="1"/>
    <xf numFmtId="0" fontId="2" fillId="0" borderId="4" xfId="2" applyFont="1" applyBorder="1"/>
    <xf numFmtId="9" fontId="2" fillId="0" borderId="16" xfId="2" applyNumberFormat="1" applyFont="1" applyBorder="1"/>
    <xf numFmtId="0" fontId="3" fillId="0" borderId="11" xfId="2" applyFont="1" applyBorder="1"/>
    <xf numFmtId="0" fontId="2" fillId="0" borderId="12" xfId="2" applyFont="1" applyBorder="1"/>
    <xf numFmtId="0" fontId="3" fillId="0" borderId="17" xfId="2" applyFont="1" applyBorder="1"/>
    <xf numFmtId="0" fontId="2" fillId="0" borderId="18" xfId="2" applyFont="1" applyBorder="1"/>
    <xf numFmtId="0" fontId="2" fillId="0" borderId="19" xfId="2" applyFont="1" applyBorder="1" applyAlignment="1">
      <alignment horizontal="right"/>
    </xf>
    <xf numFmtId="9" fontId="2" fillId="0" borderId="20" xfId="2" applyNumberFormat="1" applyFont="1" applyBorder="1"/>
    <xf numFmtId="0" fontId="2" fillId="0" borderId="21" xfId="2" applyFont="1" applyBorder="1" applyAlignment="1">
      <alignment horizontal="right"/>
    </xf>
    <xf numFmtId="0" fontId="2" fillId="0" borderId="1" xfId="2" applyFont="1" applyBorder="1"/>
    <xf numFmtId="164" fontId="2" fillId="0" borderId="1" xfId="2" applyNumberFormat="1" applyFont="1" applyBorder="1"/>
    <xf numFmtId="9" fontId="2" fillId="0" borderId="1" xfId="2" applyNumberFormat="1" applyFont="1" applyBorder="1"/>
    <xf numFmtId="165" fontId="2" fillId="0" borderId="1" xfId="2" applyNumberFormat="1" applyFont="1" applyBorder="1"/>
    <xf numFmtId="9" fontId="2" fillId="0" borderId="22" xfId="2" applyNumberFormat="1" applyFont="1" applyBorder="1"/>
    <xf numFmtId="0" fontId="2" fillId="0" borderId="15" xfId="2" applyFont="1" applyBorder="1" applyAlignment="1">
      <alignment horizontal="right"/>
    </xf>
    <xf numFmtId="0" fontId="2" fillId="0" borderId="11" xfId="2" applyFont="1" applyBorder="1" applyAlignment="1">
      <alignment horizontal="right"/>
    </xf>
    <xf numFmtId="0" fontId="2" fillId="0" borderId="23" xfId="2" applyFont="1" applyBorder="1" applyAlignment="1">
      <alignment horizontal="right"/>
    </xf>
    <xf numFmtId="0" fontId="2" fillId="0" borderId="24" xfId="2" applyFont="1" applyBorder="1"/>
    <xf numFmtId="164" fontId="2" fillId="0" borderId="24" xfId="2" applyNumberFormat="1" applyFont="1" applyBorder="1"/>
    <xf numFmtId="9" fontId="2" fillId="0" borderId="24" xfId="2" applyNumberFormat="1" applyFont="1" applyBorder="1"/>
    <xf numFmtId="165" fontId="2" fillId="0" borderId="24" xfId="2" applyNumberFormat="1" applyFont="1" applyBorder="1"/>
    <xf numFmtId="9" fontId="2" fillId="0" borderId="25" xfId="2" applyNumberFormat="1" applyFont="1" applyBorder="1"/>
    <xf numFmtId="0" fontId="3" fillId="0" borderId="11" xfId="0" applyFont="1" applyBorder="1"/>
    <xf numFmtId="0" fontId="3" fillId="0" borderId="26" xfId="0" applyFont="1" applyBorder="1"/>
    <xf numFmtId="0" fontId="3" fillId="0" borderId="27" xfId="0" applyFont="1" applyBorder="1"/>
    <xf numFmtId="0" fontId="3" fillId="0" borderId="27" xfId="0" applyFont="1" applyBorder="1" applyAlignment="1">
      <alignment horizontal="right" wrapText="1"/>
    </xf>
    <xf numFmtId="0" fontId="3" fillId="0" borderId="28" xfId="0" applyFont="1" applyBorder="1" applyAlignment="1">
      <alignment horizontal="right" wrapText="1"/>
    </xf>
    <xf numFmtId="0" fontId="14" fillId="0" borderId="0" xfId="0" applyFont="1" applyAlignment="1"/>
    <xf numFmtId="0" fontId="3" fillId="0" borderId="0" xfId="0" applyFont="1" applyAlignment="1"/>
    <xf numFmtId="0" fontId="2" fillId="0" borderId="9" xfId="0" applyFont="1" applyBorder="1"/>
    <xf numFmtId="0" fontId="2" fillId="0" borderId="10" xfId="0" applyFont="1" applyBorder="1"/>
    <xf numFmtId="0" fontId="15" fillId="0" borderId="0" xfId="6" applyFont="1" applyBorder="1"/>
    <xf numFmtId="0" fontId="15" fillId="0" borderId="6" xfId="6" applyFont="1" applyBorder="1"/>
    <xf numFmtId="0" fontId="2" fillId="0" borderId="14" xfId="0" applyFont="1" applyBorder="1"/>
    <xf numFmtId="9" fontId="2" fillId="0" borderId="0" xfId="4" applyFont="1" applyAlignment="1">
      <alignment horizontal="center"/>
    </xf>
    <xf numFmtId="9" fontId="2" fillId="0" borderId="1" xfId="2" applyNumberFormat="1" applyFont="1" applyAlignment="1">
      <alignment horizontal="center"/>
    </xf>
    <xf numFmtId="0" fontId="3" fillId="0" borderId="0" xfId="0" applyFont="1" applyBorder="1" applyAlignment="1">
      <alignment horizontal="center"/>
    </xf>
    <xf numFmtId="43" fontId="2" fillId="0" borderId="0" xfId="1" applyFont="1"/>
    <xf numFmtId="0" fontId="3" fillId="0" borderId="27" xfId="0" applyFont="1" applyBorder="1" applyAlignment="1">
      <alignment horizontal="center" wrapText="1"/>
    </xf>
    <xf numFmtId="9" fontId="2" fillId="3" borderId="0" xfId="4" applyFont="1" applyFill="1" applyAlignment="1">
      <alignment horizontal="center"/>
    </xf>
    <xf numFmtId="9" fontId="2" fillId="3" borderId="1" xfId="2" applyNumberFormat="1" applyFont="1" applyFill="1" applyAlignment="1">
      <alignment horizontal="center"/>
    </xf>
    <xf numFmtId="0" fontId="3" fillId="0" borderId="0" xfId="0" applyFont="1" applyBorder="1" applyAlignment="1">
      <alignment horizontal="right"/>
    </xf>
    <xf numFmtId="0" fontId="2" fillId="0" borderId="4" xfId="0" applyFont="1" applyBorder="1"/>
    <xf numFmtId="0" fontId="2" fillId="0" borderId="2" xfId="0" applyFont="1" applyBorder="1"/>
    <xf numFmtId="0" fontId="4" fillId="0" borderId="0" xfId="0" applyFont="1" applyBorder="1" applyAlignment="1"/>
    <xf numFmtId="164" fontId="2" fillId="0" borderId="0" xfId="0" applyNumberFormat="1" applyFont="1"/>
    <xf numFmtId="0" fontId="16" fillId="0" borderId="0" xfId="0" applyFont="1"/>
    <xf numFmtId="0" fontId="17" fillId="0" borderId="0" xfId="0" applyFont="1"/>
    <xf numFmtId="0" fontId="17" fillId="0" borderId="0" xfId="0" applyFont="1" applyAlignment="1">
      <alignment vertical="center"/>
    </xf>
    <xf numFmtId="0" fontId="2" fillId="0" borderId="0" xfId="0" applyFont="1" applyAlignment="1">
      <alignment horizontal="center" vertical="center"/>
    </xf>
    <xf numFmtId="9" fontId="2" fillId="0" borderId="0" xfId="4" applyFont="1" applyAlignment="1">
      <alignment horizontal="center" vertical="center"/>
    </xf>
    <xf numFmtId="9" fontId="2" fillId="0" borderId="0" xfId="4" applyFont="1" applyBorder="1" applyAlignment="1">
      <alignment horizontal="center"/>
    </xf>
    <xf numFmtId="9" fontId="2" fillId="0" borderId="1" xfId="4" applyFont="1" applyBorder="1" applyAlignment="1">
      <alignment horizontal="center" vertical="center"/>
    </xf>
    <xf numFmtId="9" fontId="2" fillId="0" borderId="1" xfId="4" applyFont="1" applyBorder="1" applyAlignment="1">
      <alignment horizontal="center"/>
    </xf>
    <xf numFmtId="9" fontId="2" fillId="0" borderId="0" xfId="4" applyFont="1" applyBorder="1"/>
    <xf numFmtId="9" fontId="2" fillId="0" borderId="4" xfId="4" applyFont="1" applyBorder="1" applyAlignment="1">
      <alignment horizontal="center" vertical="center"/>
    </xf>
    <xf numFmtId="9" fontId="2" fillId="0" borderId="4" xfId="4" applyFont="1" applyBorder="1" applyAlignment="1">
      <alignment horizontal="center"/>
    </xf>
    <xf numFmtId="0" fontId="3" fillId="0" borderId="6" xfId="0" applyFont="1" applyBorder="1" applyAlignment="1">
      <alignment horizontal="left" wrapText="1"/>
    </xf>
    <xf numFmtId="0" fontId="3" fillId="0" borderId="29" xfId="0" applyFont="1" applyBorder="1"/>
    <xf numFmtId="9" fontId="3" fillId="0" borderId="29" xfId="0" applyNumberFormat="1" applyFont="1" applyBorder="1" applyAlignment="1">
      <alignment horizontal="center"/>
    </xf>
    <xf numFmtId="43" fontId="3" fillId="0" borderId="29" xfId="0" applyNumberFormat="1" applyFont="1" applyBorder="1"/>
    <xf numFmtId="0" fontId="0" fillId="0" borderId="0" xfId="0"/>
    <xf numFmtId="165" fontId="2" fillId="0" borderId="0" xfId="1" applyNumberFormat="1" applyFont="1" applyBorder="1"/>
    <xf numFmtId="164" fontId="3" fillId="0" borderId="2" xfId="1" applyNumberFormat="1" applyFont="1" applyBorder="1"/>
    <xf numFmtId="0" fontId="3" fillId="0" borderId="6" xfId="0" applyFont="1" applyBorder="1" applyAlignment="1">
      <alignment wrapText="1"/>
    </xf>
    <xf numFmtId="0" fontId="0" fillId="0" borderId="6" xfId="0" applyBorder="1"/>
    <xf numFmtId="0" fontId="3" fillId="0" borderId="8" xfId="0" applyFont="1" applyBorder="1" applyAlignment="1">
      <alignment horizontal="left"/>
    </xf>
    <xf numFmtId="0" fontId="3" fillId="0" borderId="9" xfId="0" applyFont="1" applyBorder="1" applyAlignment="1">
      <alignment horizontal="left"/>
    </xf>
    <xf numFmtId="0" fontId="14" fillId="0" borderId="0" xfId="0" applyFont="1" applyAlignment="1">
      <alignment horizontal="left"/>
    </xf>
    <xf numFmtId="0" fontId="4" fillId="0" borderId="27" xfId="0" applyFont="1" applyBorder="1" applyAlignment="1">
      <alignment horizontal="center" wrapText="1"/>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cellXfs>
  <cellStyles count="16">
    <cellStyle name="Comma" xfId="1" builtinId="3"/>
    <cellStyle name="Comma 2" xfId="5" xr:uid="{00000000-0005-0000-0000-000001000000}"/>
    <cellStyle name="Hyperlink" xfId="6" builtinId="8"/>
    <cellStyle name="Normal" xfId="0" builtinId="0"/>
    <cellStyle name="Normal 10" xfId="7" xr:uid="{00000000-0005-0000-0000-000004000000}"/>
    <cellStyle name="Normal 2" xfId="8" xr:uid="{00000000-0005-0000-0000-000005000000}"/>
    <cellStyle name="Normal 2 2" xfId="9" xr:uid="{00000000-0005-0000-0000-000006000000}"/>
    <cellStyle name="Normal 2_Sheet8" xfId="15" xr:uid="{00000000-0005-0000-0000-000007000000}"/>
    <cellStyle name="Normal 3" xfId="10" xr:uid="{00000000-0005-0000-0000-000008000000}"/>
    <cellStyle name="Normal 4" xfId="11" xr:uid="{00000000-0005-0000-0000-000009000000}"/>
    <cellStyle name="Normal 5" xfId="12" xr:uid="{00000000-0005-0000-0000-00000A000000}"/>
    <cellStyle name="Normal 6" xfId="13" xr:uid="{00000000-0005-0000-0000-00000B000000}"/>
    <cellStyle name="Normal_Scores_1920" xfId="14" xr:uid="{00000000-0005-0000-0000-00000C000000}"/>
    <cellStyle name="Percent" xfId="4" builtinId="5"/>
    <cellStyle name="Style 1" xfId="2" xr:uid="{00000000-0005-0000-0000-00000E000000}"/>
    <cellStyle name="Style0" xfId="3"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
  <sheetViews>
    <sheetView showGridLines="0" tabSelected="1" workbookViewId="0"/>
  </sheetViews>
  <sheetFormatPr defaultColWidth="9.140625" defaultRowHeight="12.75" x14ac:dyDescent="0.2"/>
  <cols>
    <col min="1" max="16384" width="9.140625" style="1"/>
  </cols>
  <sheetData>
    <row r="1" spans="1:15" x14ac:dyDescent="0.2">
      <c r="A1" s="4" t="s">
        <v>1310</v>
      </c>
    </row>
    <row r="2" spans="1:15" ht="13.5" thickBot="1" x14ac:dyDescent="0.25"/>
    <row r="3" spans="1:15" x14ac:dyDescent="0.2">
      <c r="A3" s="134" t="s">
        <v>877</v>
      </c>
      <c r="B3" s="135"/>
      <c r="C3" s="135"/>
      <c r="D3" s="135"/>
      <c r="E3" s="135"/>
      <c r="F3" s="135"/>
      <c r="G3" s="97"/>
      <c r="H3" s="97"/>
      <c r="I3" s="97"/>
      <c r="J3" s="97"/>
      <c r="K3" s="97"/>
      <c r="L3" s="97"/>
      <c r="M3" s="97"/>
      <c r="N3" s="97"/>
      <c r="O3" s="98"/>
    </row>
    <row r="4" spans="1:15" x14ac:dyDescent="0.2">
      <c r="A4" s="59"/>
      <c r="B4" s="99" t="s">
        <v>878</v>
      </c>
      <c r="C4" s="11"/>
      <c r="D4" s="11"/>
      <c r="E4" s="11" t="s">
        <v>884</v>
      </c>
      <c r="F4" s="11"/>
      <c r="G4" s="11"/>
      <c r="H4" s="11"/>
      <c r="I4" s="11"/>
      <c r="J4" s="11"/>
      <c r="K4" s="11"/>
      <c r="L4" s="11"/>
      <c r="M4" s="11"/>
      <c r="N4" s="11"/>
      <c r="O4" s="60"/>
    </row>
    <row r="5" spans="1:15" x14ac:dyDescent="0.2">
      <c r="A5" s="59"/>
      <c r="B5" s="99" t="s">
        <v>879</v>
      </c>
      <c r="C5" s="11"/>
      <c r="D5" s="11"/>
      <c r="E5" s="11" t="s">
        <v>885</v>
      </c>
      <c r="F5" s="11"/>
      <c r="G5" s="11"/>
      <c r="H5" s="11"/>
      <c r="I5" s="11"/>
      <c r="J5" s="11"/>
      <c r="K5" s="11"/>
      <c r="L5" s="11"/>
      <c r="M5" s="11"/>
      <c r="N5" s="11"/>
      <c r="O5" s="60"/>
    </row>
    <row r="6" spans="1:15" x14ac:dyDescent="0.2">
      <c r="A6" s="59"/>
      <c r="B6" s="99" t="s">
        <v>867</v>
      </c>
      <c r="C6" s="11"/>
      <c r="D6" s="11"/>
      <c r="E6" s="11" t="s">
        <v>886</v>
      </c>
      <c r="F6" s="11"/>
      <c r="G6" s="11"/>
      <c r="H6" s="11"/>
      <c r="I6" s="11"/>
      <c r="J6" s="11"/>
      <c r="K6" s="11"/>
      <c r="L6" s="11"/>
      <c r="M6" s="11"/>
      <c r="N6" s="11"/>
      <c r="O6" s="60"/>
    </row>
    <row r="7" spans="1:15" x14ac:dyDescent="0.2">
      <c r="A7" s="59"/>
      <c r="B7" s="99" t="s">
        <v>846</v>
      </c>
      <c r="C7" s="11"/>
      <c r="D7" s="11"/>
      <c r="E7" s="11" t="s">
        <v>887</v>
      </c>
      <c r="F7" s="11"/>
      <c r="G7" s="11"/>
      <c r="H7" s="11"/>
      <c r="I7" s="11"/>
      <c r="J7" s="11"/>
      <c r="K7" s="11"/>
      <c r="L7" s="11"/>
      <c r="M7" s="11"/>
      <c r="N7" s="11"/>
      <c r="O7" s="60"/>
    </row>
    <row r="8" spans="1:15" x14ac:dyDescent="0.2">
      <c r="A8" s="59"/>
      <c r="B8" s="99" t="s">
        <v>880</v>
      </c>
      <c r="C8" s="11"/>
      <c r="D8" s="11"/>
      <c r="E8" s="11" t="s">
        <v>904</v>
      </c>
      <c r="F8" s="11"/>
      <c r="G8" s="11"/>
      <c r="H8" s="11"/>
      <c r="I8" s="11"/>
      <c r="J8" s="11"/>
      <c r="K8" s="11"/>
      <c r="L8" s="11"/>
      <c r="M8" s="11"/>
      <c r="N8" s="11"/>
      <c r="O8" s="60"/>
    </row>
    <row r="9" spans="1:15" x14ac:dyDescent="0.2">
      <c r="A9" s="59"/>
      <c r="B9" s="99" t="s">
        <v>881</v>
      </c>
      <c r="C9" s="11"/>
      <c r="D9" s="11"/>
      <c r="E9" s="11" t="s">
        <v>888</v>
      </c>
      <c r="F9" s="11"/>
      <c r="G9" s="11"/>
      <c r="H9" s="11"/>
      <c r="I9" s="11"/>
      <c r="J9" s="11"/>
      <c r="K9" s="11"/>
      <c r="L9" s="11"/>
      <c r="M9" s="11"/>
      <c r="N9" s="11"/>
      <c r="O9" s="60"/>
    </row>
    <row r="10" spans="1:15" x14ac:dyDescent="0.2">
      <c r="A10" s="59"/>
      <c r="B10" s="99" t="s">
        <v>882</v>
      </c>
      <c r="C10" s="11"/>
      <c r="D10" s="11"/>
      <c r="E10" s="11" t="s">
        <v>889</v>
      </c>
      <c r="F10" s="11"/>
      <c r="G10" s="11"/>
      <c r="H10" s="11"/>
      <c r="I10" s="11"/>
      <c r="J10" s="11"/>
      <c r="K10" s="11"/>
      <c r="L10" s="11"/>
      <c r="M10" s="11"/>
      <c r="N10" s="11"/>
      <c r="O10" s="60"/>
    </row>
    <row r="11" spans="1:15" ht="13.5" thickBot="1" x14ac:dyDescent="0.25">
      <c r="A11" s="61"/>
      <c r="B11" s="100" t="s">
        <v>883</v>
      </c>
      <c r="C11" s="35"/>
      <c r="D11" s="35"/>
      <c r="E11" s="35" t="s">
        <v>890</v>
      </c>
      <c r="F11" s="35"/>
      <c r="G11" s="35"/>
      <c r="H11" s="35"/>
      <c r="I11" s="35"/>
      <c r="J11" s="35"/>
      <c r="K11" s="35"/>
      <c r="L11" s="35"/>
      <c r="M11" s="35"/>
      <c r="N11" s="35"/>
      <c r="O11" s="101"/>
    </row>
    <row r="13" spans="1:15" x14ac:dyDescent="0.2">
      <c r="A13" s="96" t="s">
        <v>1312</v>
      </c>
      <c r="B13" s="96"/>
      <c r="C13" s="96"/>
      <c r="D13" s="96"/>
      <c r="E13" s="96"/>
      <c r="F13" s="96"/>
      <c r="G13" s="96"/>
      <c r="H13" s="96"/>
      <c r="I13" s="95"/>
      <c r="J13" s="95"/>
    </row>
    <row r="15" spans="1:15" x14ac:dyDescent="0.2">
      <c r="A15" s="136" t="s">
        <v>1313</v>
      </c>
      <c r="B15" s="136"/>
      <c r="C15" s="136"/>
      <c r="D15" s="136"/>
      <c r="E15" s="136"/>
      <c r="F15" s="136"/>
      <c r="G15" s="136"/>
      <c r="H15" s="136"/>
      <c r="I15" s="136"/>
    </row>
  </sheetData>
  <mergeCells count="2">
    <mergeCell ref="A3:F3"/>
    <mergeCell ref="A15:I15"/>
  </mergeCells>
  <hyperlinks>
    <hyperlink ref="B4" location="'Parkland Inventory by Agency'!A1" display="Parkland Inventory by Agency" xr:uid="{00000000-0004-0000-0000-000000000000}"/>
    <hyperlink ref="B5" location="'City Population Stats'!A1" display="City Population Stats" xr:uid="{00000000-0004-0000-0000-000001000000}"/>
    <hyperlink ref="B6" location="'Parkland Stats by City'!A1" display="Parkland Stats by City" xr:uid="{00000000-0004-0000-0000-000002000000}"/>
    <hyperlink ref="B7" location="'Walkable Park Access'!A1" display="Walkable Park Access" xr:uid="{00000000-0004-0000-0000-000003000000}"/>
    <hyperlink ref="B8" location="'Distribution of Park Space'!A1" display="Distribution of Park Space" xr:uid="{00000000-0004-0000-0000-000004000000}"/>
    <hyperlink ref="B9" location="'Most Visited Parks'!A1" display="Most Visited Parks" xr:uid="{00000000-0004-0000-0000-000005000000}"/>
    <hyperlink ref="B10" location="'Oldest Parks'!A1" display="Oldest Parks" xr:uid="{00000000-0004-0000-0000-000006000000}"/>
    <hyperlink ref="B11" location="'Largest Parks'!A1" display="Largest Parks" xr:uid="{00000000-0004-0000-0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427"/>
  <sheetViews>
    <sheetView showGridLines="0" workbookViewId="0"/>
  </sheetViews>
  <sheetFormatPr defaultColWidth="8.85546875" defaultRowHeight="12.75" x14ac:dyDescent="0.2"/>
  <cols>
    <col min="1" max="1" width="8.85546875" style="1"/>
    <col min="2" max="2" width="0" style="1" hidden="1" customWidth="1"/>
    <col min="3" max="3" width="19.7109375" style="1" customWidth="1"/>
    <col min="4" max="4" width="52.7109375" style="1" customWidth="1"/>
    <col min="5" max="5" width="0" style="1" hidden="1" customWidth="1"/>
    <col min="6" max="6" width="9.85546875" style="16" bestFit="1" customWidth="1"/>
    <col min="7" max="7" width="9" style="16" bestFit="1" customWidth="1"/>
    <col min="8" max="8" width="11" style="16" customWidth="1"/>
    <col min="9" max="9" width="9" style="16" bestFit="1" customWidth="1"/>
    <col min="10" max="10" width="1.7109375" style="10" customWidth="1"/>
    <col min="11" max="12" width="9" style="16" bestFit="1" customWidth="1"/>
    <col min="13" max="13" width="11.28515625" style="16" customWidth="1"/>
    <col min="14" max="14" width="8.85546875" style="16"/>
    <col min="15" max="15" width="11.28515625" style="16" bestFit="1" customWidth="1"/>
    <col min="16" max="16384" width="8.85546875" style="1"/>
  </cols>
  <sheetData>
    <row r="1" spans="2:15" s="129" customFormat="1" ht="15.75" x14ac:dyDescent="0.25">
      <c r="B1" s="1"/>
      <c r="C1" s="23" t="s">
        <v>847</v>
      </c>
      <c r="D1" s="1"/>
      <c r="E1" s="1"/>
      <c r="F1" s="1"/>
      <c r="G1" s="1"/>
      <c r="H1" s="1"/>
      <c r="I1" s="1"/>
      <c r="J1" s="11"/>
      <c r="K1" s="1"/>
      <c r="L1" s="1"/>
      <c r="M1" s="11"/>
      <c r="N1" s="1"/>
    </row>
    <row r="2" spans="2:15" s="129" customFormat="1" ht="15" x14ac:dyDescent="0.25">
      <c r="B2" s="1"/>
      <c r="C2" s="24" t="s">
        <v>871</v>
      </c>
      <c r="D2" s="1"/>
      <c r="E2" s="1"/>
      <c r="F2" s="1"/>
      <c r="G2" s="1"/>
      <c r="H2" s="1"/>
      <c r="I2" s="1"/>
      <c r="J2" s="11"/>
      <c r="K2" s="1"/>
      <c r="L2" s="1"/>
      <c r="M2" s="11"/>
      <c r="N2" s="1"/>
    </row>
    <row r="3" spans="2:15" s="129" customFormat="1" ht="15" x14ac:dyDescent="0.25">
      <c r="B3" s="1"/>
      <c r="C3" s="24" t="s">
        <v>907</v>
      </c>
      <c r="D3" s="1"/>
      <c r="E3" s="1"/>
      <c r="F3" s="1"/>
      <c r="G3" s="1"/>
      <c r="H3" s="1"/>
      <c r="I3" s="1"/>
      <c r="J3" s="11"/>
      <c r="K3" s="1"/>
      <c r="L3" s="1"/>
      <c r="M3" s="11"/>
      <c r="N3" s="1"/>
    </row>
    <row r="4" spans="2:15" s="129" customFormat="1" ht="15" x14ac:dyDescent="0.25">
      <c r="B4" s="1"/>
      <c r="C4" s="1"/>
      <c r="D4" s="1"/>
      <c r="E4" s="1"/>
      <c r="F4" s="12" t="s">
        <v>905</v>
      </c>
      <c r="G4" s="12"/>
      <c r="H4" s="12"/>
      <c r="I4" s="12"/>
      <c r="J4" s="11"/>
      <c r="K4" s="12" t="s">
        <v>906</v>
      </c>
      <c r="L4" s="12"/>
      <c r="M4" s="12"/>
      <c r="N4" s="12"/>
      <c r="O4" s="13"/>
    </row>
    <row r="5" spans="2:15" s="129" customFormat="1" ht="15" x14ac:dyDescent="0.25">
      <c r="B5" s="1"/>
      <c r="C5" s="1"/>
      <c r="D5" s="1"/>
      <c r="E5" s="1"/>
      <c r="F5" s="1"/>
      <c r="G5" s="1"/>
      <c r="H5" s="1"/>
      <c r="I5" s="1"/>
      <c r="J5" s="11"/>
      <c r="K5" s="14" t="s">
        <v>372</v>
      </c>
      <c r="L5" s="14"/>
      <c r="M5" s="14"/>
      <c r="O5" s="14" t="s">
        <v>373</v>
      </c>
    </row>
    <row r="6" spans="2:15" s="129" customFormat="1" ht="39.75" thickBot="1" x14ac:dyDescent="0.3">
      <c r="B6" s="36" t="s">
        <v>583</v>
      </c>
      <c r="C6" s="36" t="s">
        <v>0</v>
      </c>
      <c r="D6" s="36" t="s">
        <v>100</v>
      </c>
      <c r="E6" s="36"/>
      <c r="F6" s="132" t="s">
        <v>367</v>
      </c>
      <c r="G6" s="132" t="s">
        <v>366</v>
      </c>
      <c r="H6" s="132" t="s">
        <v>368</v>
      </c>
      <c r="I6" s="132" t="s">
        <v>369</v>
      </c>
      <c r="J6" s="8"/>
      <c r="K6" s="132" t="s">
        <v>370</v>
      </c>
      <c r="L6" s="132" t="s">
        <v>371</v>
      </c>
      <c r="M6" s="132" t="s">
        <v>1309</v>
      </c>
      <c r="N6" s="133"/>
      <c r="O6" s="132" t="s">
        <v>918</v>
      </c>
    </row>
    <row r="7" spans="2:15" x14ac:dyDescent="0.2">
      <c r="B7" s="56" t="str">
        <f>B8</f>
        <v>3502000</v>
      </c>
      <c r="C7" s="56" t="str">
        <f>C8</f>
        <v>Albuquerque, NM</v>
      </c>
      <c r="D7" s="56" t="s">
        <v>103</v>
      </c>
      <c r="E7" s="56"/>
      <c r="F7" s="9">
        <v>33446</v>
      </c>
      <c r="G7" s="9">
        <v>2968</v>
      </c>
      <c r="H7" s="9">
        <v>30478</v>
      </c>
      <c r="I7" s="9">
        <v>299</v>
      </c>
      <c r="J7" s="9"/>
      <c r="K7" s="9">
        <v>0</v>
      </c>
      <c r="L7" s="9">
        <v>0</v>
      </c>
      <c r="M7" s="9">
        <v>0</v>
      </c>
      <c r="N7" s="9"/>
      <c r="O7" s="9">
        <v>11974</v>
      </c>
    </row>
    <row r="8" spans="2:15" x14ac:dyDescent="0.2">
      <c r="B8" s="2" t="s">
        <v>481</v>
      </c>
      <c r="C8" s="2" t="s">
        <v>1</v>
      </c>
      <c r="D8" s="2" t="s">
        <v>101</v>
      </c>
      <c r="E8" s="2" t="s">
        <v>932</v>
      </c>
      <c r="F8" s="25">
        <v>32742</v>
      </c>
      <c r="G8" s="25">
        <v>2801</v>
      </c>
      <c r="H8" s="25">
        <v>29941</v>
      </c>
      <c r="I8" s="25">
        <v>295</v>
      </c>
      <c r="J8" s="34"/>
      <c r="K8" s="25"/>
      <c r="L8" s="25"/>
      <c r="M8" s="25"/>
      <c r="N8" s="25"/>
      <c r="O8" s="25">
        <v>10497</v>
      </c>
    </row>
    <row r="9" spans="2:15" x14ac:dyDescent="0.2">
      <c r="B9" s="2" t="s">
        <v>481</v>
      </c>
      <c r="C9" s="2" t="s">
        <v>1</v>
      </c>
      <c r="D9" s="2" t="s">
        <v>102</v>
      </c>
      <c r="E9" s="2" t="s">
        <v>934</v>
      </c>
      <c r="F9" s="25">
        <v>704</v>
      </c>
      <c r="G9" s="25">
        <v>167</v>
      </c>
      <c r="H9" s="25">
        <v>537</v>
      </c>
      <c r="I9" s="25">
        <v>4</v>
      </c>
      <c r="J9" s="34"/>
      <c r="K9" s="25"/>
      <c r="L9" s="25"/>
      <c r="M9" s="25"/>
      <c r="N9" s="25"/>
      <c r="O9" s="25">
        <v>1477</v>
      </c>
    </row>
    <row r="10" spans="2:15" x14ac:dyDescent="0.2">
      <c r="B10" s="3" t="str">
        <f>B11</f>
        <v>0602000</v>
      </c>
      <c r="C10" s="3" t="str">
        <f>C11</f>
        <v>Anaheim, CA</v>
      </c>
      <c r="D10" s="3" t="s">
        <v>103</v>
      </c>
      <c r="E10" s="3"/>
      <c r="F10" s="131">
        <v>4584</v>
      </c>
      <c r="G10" s="131">
        <v>648</v>
      </c>
      <c r="H10" s="131">
        <v>3936</v>
      </c>
      <c r="I10" s="131">
        <v>70</v>
      </c>
      <c r="J10" s="9"/>
      <c r="K10" s="131">
        <v>17</v>
      </c>
      <c r="L10" s="131">
        <v>17</v>
      </c>
      <c r="M10" s="131">
        <v>0</v>
      </c>
      <c r="N10" s="131"/>
      <c r="O10" s="131">
        <v>57000</v>
      </c>
    </row>
    <row r="11" spans="2:15" x14ac:dyDescent="0.2">
      <c r="B11" s="2" t="s">
        <v>482</v>
      </c>
      <c r="C11" s="2" t="s">
        <v>2</v>
      </c>
      <c r="D11" s="2" t="s">
        <v>104</v>
      </c>
      <c r="E11" s="2" t="s">
        <v>936</v>
      </c>
      <c r="F11" s="25">
        <v>694</v>
      </c>
      <c r="G11" s="25">
        <v>445</v>
      </c>
      <c r="H11" s="25">
        <v>249</v>
      </c>
      <c r="I11" s="25">
        <v>65</v>
      </c>
      <c r="J11" s="34"/>
      <c r="K11" s="25">
        <v>3</v>
      </c>
      <c r="L11" s="25"/>
      <c r="M11" s="25">
        <v>0</v>
      </c>
      <c r="N11" s="25"/>
      <c r="O11" s="25">
        <v>0</v>
      </c>
    </row>
    <row r="12" spans="2:15" x14ac:dyDescent="0.2">
      <c r="B12" s="2" t="s">
        <v>482</v>
      </c>
      <c r="C12" s="2" t="s">
        <v>2</v>
      </c>
      <c r="D12" s="2" t="s">
        <v>105</v>
      </c>
      <c r="E12" s="2" t="s">
        <v>937</v>
      </c>
      <c r="F12" s="25">
        <v>648</v>
      </c>
      <c r="G12" s="25"/>
      <c r="H12" s="25">
        <v>648</v>
      </c>
      <c r="I12" s="25">
        <v>1</v>
      </c>
      <c r="J12" s="34"/>
      <c r="K12" s="25"/>
      <c r="L12" s="25"/>
      <c r="M12" s="25"/>
      <c r="N12" s="25"/>
      <c r="O12" s="25"/>
    </row>
    <row r="13" spans="2:15" x14ac:dyDescent="0.2">
      <c r="B13" s="2" t="s">
        <v>482</v>
      </c>
      <c r="C13" s="2" t="s">
        <v>2</v>
      </c>
      <c r="D13" s="2" t="s">
        <v>106</v>
      </c>
      <c r="E13" s="2" t="s">
        <v>938</v>
      </c>
      <c r="F13" s="25">
        <v>3242</v>
      </c>
      <c r="G13" s="25">
        <v>203</v>
      </c>
      <c r="H13" s="25">
        <v>3039</v>
      </c>
      <c r="I13" s="25">
        <v>4</v>
      </c>
      <c r="J13" s="34"/>
      <c r="K13" s="25">
        <v>14</v>
      </c>
      <c r="L13" s="25">
        <v>17</v>
      </c>
      <c r="M13" s="25"/>
      <c r="N13" s="25"/>
      <c r="O13" s="25">
        <v>57000</v>
      </c>
    </row>
    <row r="14" spans="2:15" x14ac:dyDescent="0.2">
      <c r="B14" s="3" t="str">
        <f>B15</f>
        <v>0203000</v>
      </c>
      <c r="C14" s="3" t="str">
        <f>C15</f>
        <v>Anchorage, AK</v>
      </c>
      <c r="D14" s="3" t="s">
        <v>103</v>
      </c>
      <c r="E14" s="3"/>
      <c r="F14" s="131">
        <v>871794.8</v>
      </c>
      <c r="G14" s="131">
        <v>2417</v>
      </c>
      <c r="H14" s="131">
        <v>869377.8</v>
      </c>
      <c r="I14" s="131">
        <v>246</v>
      </c>
      <c r="J14" s="9"/>
      <c r="K14" s="131">
        <v>23221</v>
      </c>
      <c r="L14" s="131">
        <v>0</v>
      </c>
      <c r="M14" s="131">
        <v>0</v>
      </c>
      <c r="N14" s="131"/>
      <c r="O14" s="131">
        <v>0</v>
      </c>
    </row>
    <row r="15" spans="2:15" x14ac:dyDescent="0.2">
      <c r="B15" s="2" t="s">
        <v>483</v>
      </c>
      <c r="C15" s="2" t="s">
        <v>3</v>
      </c>
      <c r="D15" s="2" t="s">
        <v>107</v>
      </c>
      <c r="E15" s="2" t="s">
        <v>939</v>
      </c>
      <c r="F15" s="25">
        <v>521</v>
      </c>
      <c r="G15" s="25"/>
      <c r="H15" s="25">
        <v>521</v>
      </c>
      <c r="I15" s="25">
        <v>1</v>
      </c>
      <c r="J15" s="34"/>
      <c r="K15" s="25"/>
      <c r="L15" s="25"/>
      <c r="M15" s="25"/>
      <c r="N15" s="25"/>
      <c r="O15" s="25"/>
    </row>
    <row r="16" spans="2:15" x14ac:dyDescent="0.2">
      <c r="B16" s="2" t="s">
        <v>483</v>
      </c>
      <c r="C16" s="2" t="s">
        <v>3</v>
      </c>
      <c r="D16" s="2" t="s">
        <v>108</v>
      </c>
      <c r="E16" s="2" t="s">
        <v>940</v>
      </c>
      <c r="F16" s="25">
        <v>11454</v>
      </c>
      <c r="G16" s="25">
        <v>2417</v>
      </c>
      <c r="H16" s="25">
        <v>9037</v>
      </c>
      <c r="I16" s="25">
        <v>224</v>
      </c>
      <c r="J16" s="34"/>
      <c r="K16" s="25">
        <v>175</v>
      </c>
      <c r="L16" s="25"/>
      <c r="M16" s="25">
        <v>0</v>
      </c>
      <c r="N16" s="25"/>
      <c r="O16" s="25">
        <v>0</v>
      </c>
    </row>
    <row r="17" spans="2:15" x14ac:dyDescent="0.2">
      <c r="B17" s="2" t="s">
        <v>483</v>
      </c>
      <c r="C17" s="2" t="s">
        <v>3</v>
      </c>
      <c r="D17" s="2" t="s">
        <v>942</v>
      </c>
      <c r="E17" s="2" t="s">
        <v>943</v>
      </c>
      <c r="F17" s="25">
        <v>175849</v>
      </c>
      <c r="G17" s="25"/>
      <c r="H17" s="25">
        <v>175849</v>
      </c>
      <c r="I17" s="25">
        <v>1</v>
      </c>
      <c r="J17" s="34"/>
      <c r="K17" s="25">
        <v>14221</v>
      </c>
      <c r="L17" s="25"/>
      <c r="M17" s="25"/>
      <c r="N17" s="25"/>
      <c r="O17" s="25"/>
    </row>
    <row r="18" spans="2:15" x14ac:dyDescent="0.2">
      <c r="B18" s="2" t="s">
        <v>483</v>
      </c>
      <c r="C18" s="2" t="s">
        <v>3</v>
      </c>
      <c r="D18" s="2" t="s">
        <v>109</v>
      </c>
      <c r="E18" s="2" t="s">
        <v>944</v>
      </c>
      <c r="F18" s="25">
        <v>226735.8</v>
      </c>
      <c r="G18" s="25"/>
      <c r="H18" s="25">
        <v>226735.8</v>
      </c>
      <c r="I18" s="25">
        <v>1</v>
      </c>
      <c r="J18" s="34"/>
      <c r="K18" s="25">
        <v>4099</v>
      </c>
      <c r="L18" s="25"/>
      <c r="M18" s="25"/>
      <c r="N18" s="25"/>
      <c r="O18" s="25"/>
    </row>
    <row r="19" spans="2:15" x14ac:dyDescent="0.2">
      <c r="B19" s="2" t="s">
        <v>483</v>
      </c>
      <c r="C19" s="2" t="s">
        <v>3</v>
      </c>
      <c r="D19" s="2" t="s">
        <v>110</v>
      </c>
      <c r="E19" s="2" t="s">
        <v>945</v>
      </c>
      <c r="F19" s="25">
        <v>457235</v>
      </c>
      <c r="G19" s="25"/>
      <c r="H19" s="25">
        <v>457235</v>
      </c>
      <c r="I19" s="25">
        <v>19</v>
      </c>
      <c r="J19" s="34"/>
      <c r="K19" s="25">
        <v>4726</v>
      </c>
      <c r="L19" s="25"/>
      <c r="M19" s="25"/>
      <c r="N19" s="25"/>
      <c r="O19" s="25"/>
    </row>
    <row r="20" spans="2:15" x14ac:dyDescent="0.2">
      <c r="B20" s="3" t="str">
        <f>B21</f>
        <v>4804000</v>
      </c>
      <c r="C20" s="3" t="str">
        <f>C21</f>
        <v>Arlington, TX</v>
      </c>
      <c r="D20" s="3" t="s">
        <v>103</v>
      </c>
      <c r="E20" s="3"/>
      <c r="F20" s="131">
        <v>4792</v>
      </c>
      <c r="G20" s="131">
        <v>1963</v>
      </c>
      <c r="H20" s="131">
        <v>2829</v>
      </c>
      <c r="I20" s="131">
        <v>99</v>
      </c>
      <c r="J20" s="9"/>
      <c r="K20" s="131">
        <v>1990</v>
      </c>
      <c r="L20" s="131">
        <v>1227</v>
      </c>
      <c r="M20" s="131">
        <v>0</v>
      </c>
      <c r="N20" s="131"/>
      <c r="O20" s="131">
        <v>283</v>
      </c>
    </row>
    <row r="21" spans="2:15" x14ac:dyDescent="0.2">
      <c r="B21" s="2" t="s">
        <v>484</v>
      </c>
      <c r="C21" s="2" t="s">
        <v>4</v>
      </c>
      <c r="D21" s="2" t="s">
        <v>111</v>
      </c>
      <c r="E21" s="2" t="s">
        <v>947</v>
      </c>
      <c r="F21" s="25">
        <v>4792</v>
      </c>
      <c r="G21" s="25">
        <v>1963</v>
      </c>
      <c r="H21" s="25">
        <v>2829</v>
      </c>
      <c r="I21" s="25">
        <v>99</v>
      </c>
      <c r="J21" s="34"/>
      <c r="K21" s="25">
        <v>1990</v>
      </c>
      <c r="L21" s="25">
        <v>1227</v>
      </c>
      <c r="M21" s="25"/>
      <c r="N21" s="25"/>
      <c r="O21" s="25">
        <v>283</v>
      </c>
    </row>
    <row r="22" spans="2:15" x14ac:dyDescent="0.2">
      <c r="B22" s="3" t="str">
        <f>B23</f>
        <v>5103000</v>
      </c>
      <c r="C22" s="3" t="str">
        <f>C23</f>
        <v>Arlington, VA</v>
      </c>
      <c r="D22" s="3" t="s">
        <v>103</v>
      </c>
      <c r="E22" s="3"/>
      <c r="F22" s="131">
        <v>1759</v>
      </c>
      <c r="G22" s="131">
        <v>915</v>
      </c>
      <c r="H22" s="131">
        <v>844</v>
      </c>
      <c r="I22" s="131">
        <v>155</v>
      </c>
      <c r="J22" s="9"/>
      <c r="K22" s="131">
        <v>59</v>
      </c>
      <c r="L22" s="131">
        <v>0</v>
      </c>
      <c r="M22" s="131">
        <v>0</v>
      </c>
      <c r="N22" s="131"/>
      <c r="O22" s="131">
        <v>18805</v>
      </c>
    </row>
    <row r="23" spans="2:15" x14ac:dyDescent="0.2">
      <c r="B23" s="2" t="s">
        <v>485</v>
      </c>
      <c r="C23" s="2" t="s">
        <v>5</v>
      </c>
      <c r="D23" s="2" t="s">
        <v>112</v>
      </c>
      <c r="E23" s="2" t="s">
        <v>949</v>
      </c>
      <c r="F23" s="25">
        <v>924</v>
      </c>
      <c r="G23" s="25">
        <v>391</v>
      </c>
      <c r="H23" s="25">
        <v>533</v>
      </c>
      <c r="I23" s="25">
        <v>148</v>
      </c>
      <c r="J23" s="34"/>
      <c r="K23" s="25">
        <v>2</v>
      </c>
      <c r="L23" s="25"/>
      <c r="M23" s="25"/>
      <c r="N23" s="25"/>
      <c r="O23" s="25"/>
    </row>
    <row r="24" spans="2:15" x14ac:dyDescent="0.2">
      <c r="B24" s="2" t="s">
        <v>485</v>
      </c>
      <c r="C24" s="2" t="s">
        <v>5</v>
      </c>
      <c r="D24" s="2" t="s">
        <v>113</v>
      </c>
      <c r="E24" s="2" t="s">
        <v>950</v>
      </c>
      <c r="F24" s="25">
        <v>700</v>
      </c>
      <c r="G24" s="25">
        <v>450</v>
      </c>
      <c r="H24" s="25">
        <v>250</v>
      </c>
      <c r="I24" s="25">
        <v>4</v>
      </c>
      <c r="J24" s="34"/>
      <c r="K24" s="25">
        <v>57</v>
      </c>
      <c r="L24" s="25">
        <v>0</v>
      </c>
      <c r="M24" s="25">
        <v>0</v>
      </c>
      <c r="N24" s="25"/>
      <c r="O24" s="25">
        <v>6600</v>
      </c>
    </row>
    <row r="25" spans="2:15" x14ac:dyDescent="0.2">
      <c r="B25" s="2" t="s">
        <v>485</v>
      </c>
      <c r="C25" s="2" t="s">
        <v>5</v>
      </c>
      <c r="D25" s="2" t="s">
        <v>114</v>
      </c>
      <c r="E25" s="2" t="s">
        <v>951</v>
      </c>
      <c r="F25" s="25">
        <v>135</v>
      </c>
      <c r="G25" s="25">
        <v>74</v>
      </c>
      <c r="H25" s="25">
        <v>61</v>
      </c>
      <c r="I25" s="25">
        <v>3</v>
      </c>
      <c r="J25" s="34"/>
      <c r="K25" s="25"/>
      <c r="L25" s="25"/>
      <c r="M25" s="25"/>
      <c r="N25" s="25"/>
      <c r="O25" s="25">
        <v>12205</v>
      </c>
    </row>
    <row r="26" spans="2:15" x14ac:dyDescent="0.2">
      <c r="B26" s="3" t="str">
        <f>B27</f>
        <v>1304000</v>
      </c>
      <c r="C26" s="3" t="str">
        <f>C27</f>
        <v>Atlanta, GA</v>
      </c>
      <c r="D26" s="3" t="s">
        <v>103</v>
      </c>
      <c r="E26" s="3"/>
      <c r="F26" s="131">
        <v>5209.3999999999996</v>
      </c>
      <c r="G26" s="131">
        <v>3975.4</v>
      </c>
      <c r="H26" s="131">
        <v>1234</v>
      </c>
      <c r="I26" s="131">
        <v>389</v>
      </c>
      <c r="J26" s="9"/>
      <c r="K26" s="131">
        <v>56</v>
      </c>
      <c r="L26" s="131">
        <v>0</v>
      </c>
      <c r="M26" s="131">
        <v>0</v>
      </c>
      <c r="N26" s="131"/>
      <c r="O26" s="131">
        <v>209</v>
      </c>
    </row>
    <row r="27" spans="2:15" x14ac:dyDescent="0.2">
      <c r="B27" s="2" t="s">
        <v>486</v>
      </c>
      <c r="C27" s="2" t="s">
        <v>6</v>
      </c>
      <c r="D27" s="2" t="s">
        <v>953</v>
      </c>
      <c r="E27" s="2" t="s">
        <v>954</v>
      </c>
      <c r="F27" s="25">
        <v>422</v>
      </c>
      <c r="G27" s="25">
        <v>422</v>
      </c>
      <c r="H27" s="25">
        <v>0</v>
      </c>
      <c r="I27" s="25" t="s">
        <v>955</v>
      </c>
      <c r="J27" s="34"/>
      <c r="K27" s="25"/>
      <c r="L27" s="25"/>
      <c r="M27" s="25"/>
      <c r="N27" s="25"/>
      <c r="O27" s="25"/>
    </row>
    <row r="28" spans="2:15" x14ac:dyDescent="0.2">
      <c r="B28" s="2" t="s">
        <v>486</v>
      </c>
      <c r="C28" s="2" t="s">
        <v>6</v>
      </c>
      <c r="D28" s="2" t="s">
        <v>116</v>
      </c>
      <c r="E28" s="2" t="s">
        <v>956</v>
      </c>
      <c r="F28" s="25">
        <v>21</v>
      </c>
      <c r="G28" s="25">
        <v>21</v>
      </c>
      <c r="H28" s="25">
        <v>0</v>
      </c>
      <c r="I28" s="25">
        <v>1</v>
      </c>
      <c r="J28" s="34"/>
      <c r="K28" s="25">
        <v>1</v>
      </c>
      <c r="L28" s="25"/>
      <c r="M28" s="25"/>
      <c r="N28" s="25"/>
      <c r="O28" s="25"/>
    </row>
    <row r="29" spans="2:15" x14ac:dyDescent="0.2">
      <c r="B29" s="2" t="s">
        <v>486</v>
      </c>
      <c r="C29" s="2" t="s">
        <v>6</v>
      </c>
      <c r="D29" s="2" t="s">
        <v>957</v>
      </c>
      <c r="E29" s="2" t="s">
        <v>958</v>
      </c>
      <c r="F29" s="25">
        <v>4212</v>
      </c>
      <c r="G29" s="25">
        <v>3502</v>
      </c>
      <c r="H29" s="25">
        <v>710</v>
      </c>
      <c r="I29" s="25">
        <v>376</v>
      </c>
      <c r="J29" s="34"/>
      <c r="K29" s="25">
        <v>52</v>
      </c>
      <c r="L29" s="25">
        <v>0</v>
      </c>
      <c r="M29" s="25">
        <v>0</v>
      </c>
      <c r="N29" s="25"/>
      <c r="O29" s="25">
        <v>209</v>
      </c>
    </row>
    <row r="30" spans="2:15" x14ac:dyDescent="0.2">
      <c r="B30" s="2" t="s">
        <v>486</v>
      </c>
      <c r="C30" s="2" t="s">
        <v>6</v>
      </c>
      <c r="D30" s="2" t="s">
        <v>960</v>
      </c>
      <c r="E30" s="2" t="s">
        <v>961</v>
      </c>
      <c r="F30" s="25">
        <v>17</v>
      </c>
      <c r="G30" s="25"/>
      <c r="H30" s="25">
        <v>17</v>
      </c>
      <c r="I30" s="25">
        <v>1</v>
      </c>
      <c r="J30" s="34"/>
      <c r="K30" s="25">
        <v>3</v>
      </c>
      <c r="L30" s="25"/>
      <c r="M30" s="25"/>
      <c r="N30" s="25"/>
      <c r="O30" s="25"/>
    </row>
    <row r="31" spans="2:15" x14ac:dyDescent="0.2">
      <c r="B31" s="2" t="s">
        <v>486</v>
      </c>
      <c r="C31" s="2" t="s">
        <v>6</v>
      </c>
      <c r="D31" s="2" t="s">
        <v>962</v>
      </c>
      <c r="E31" s="2" t="s">
        <v>963</v>
      </c>
      <c r="F31" s="25">
        <v>356</v>
      </c>
      <c r="G31" s="25">
        <v>3</v>
      </c>
      <c r="H31" s="25">
        <v>353</v>
      </c>
      <c r="I31" s="25" t="s">
        <v>955</v>
      </c>
      <c r="J31" s="34"/>
      <c r="K31" s="25"/>
      <c r="L31" s="25"/>
      <c r="M31" s="25"/>
      <c r="N31" s="25"/>
      <c r="O31" s="25"/>
    </row>
    <row r="32" spans="2:15" x14ac:dyDescent="0.2">
      <c r="B32" s="2" t="s">
        <v>486</v>
      </c>
      <c r="C32" s="2" t="s">
        <v>6</v>
      </c>
      <c r="D32" s="2" t="s">
        <v>964</v>
      </c>
      <c r="E32" s="2" t="s">
        <v>965</v>
      </c>
      <c r="F32" s="25">
        <v>1.4</v>
      </c>
      <c r="G32" s="25">
        <v>1.4</v>
      </c>
      <c r="H32" s="25">
        <v>0</v>
      </c>
      <c r="I32" s="25">
        <v>9</v>
      </c>
      <c r="J32" s="34"/>
      <c r="K32" s="25"/>
      <c r="L32" s="25"/>
      <c r="M32" s="25"/>
      <c r="N32" s="25"/>
      <c r="O32" s="25"/>
    </row>
    <row r="33" spans="2:15" x14ac:dyDescent="0.2">
      <c r="B33" s="2" t="s">
        <v>486</v>
      </c>
      <c r="C33" s="2" t="s">
        <v>6</v>
      </c>
      <c r="D33" s="2" t="s">
        <v>117</v>
      </c>
      <c r="E33" s="2" t="s">
        <v>967</v>
      </c>
      <c r="F33" s="25">
        <v>160</v>
      </c>
      <c r="G33" s="25">
        <v>6</v>
      </c>
      <c r="H33" s="25">
        <v>154</v>
      </c>
      <c r="I33" s="25">
        <v>2</v>
      </c>
      <c r="J33" s="34"/>
      <c r="K33" s="25"/>
      <c r="L33" s="25"/>
      <c r="M33" s="25"/>
      <c r="N33" s="25"/>
      <c r="O33" s="25"/>
    </row>
    <row r="34" spans="2:15" x14ac:dyDescent="0.2">
      <c r="B34" s="2" t="s">
        <v>486</v>
      </c>
      <c r="C34" s="2" t="s">
        <v>6</v>
      </c>
      <c r="D34" s="2" t="s">
        <v>968</v>
      </c>
      <c r="E34" s="2" t="s">
        <v>969</v>
      </c>
      <c r="F34" s="25">
        <v>20</v>
      </c>
      <c r="G34" s="25">
        <v>20</v>
      </c>
      <c r="H34" s="25">
        <v>0</v>
      </c>
      <c r="I34" s="25">
        <v>0</v>
      </c>
      <c r="J34" s="34"/>
      <c r="K34" s="25"/>
      <c r="L34" s="25"/>
      <c r="M34" s="25"/>
      <c r="N34" s="25"/>
      <c r="O34" s="25"/>
    </row>
    <row r="35" spans="2:15" x14ac:dyDescent="0.2">
      <c r="B35" s="3" t="str">
        <f>B36</f>
        <v>0804000</v>
      </c>
      <c r="C35" s="3" t="str">
        <f>C36</f>
        <v>Aurora, CO</v>
      </c>
      <c r="D35" s="3" t="s">
        <v>103</v>
      </c>
      <c r="E35" s="3"/>
      <c r="F35" s="131">
        <v>10673</v>
      </c>
      <c r="G35" s="131">
        <v>2538</v>
      </c>
      <c r="H35" s="131">
        <v>8135</v>
      </c>
      <c r="I35" s="131">
        <v>116</v>
      </c>
      <c r="J35" s="9"/>
      <c r="K35" s="131">
        <v>850</v>
      </c>
      <c r="L35" s="131">
        <v>538</v>
      </c>
      <c r="M35" s="131">
        <v>1988</v>
      </c>
      <c r="N35" s="131"/>
      <c r="O35" s="131">
        <v>150</v>
      </c>
    </row>
    <row r="36" spans="2:15" x14ac:dyDescent="0.2">
      <c r="B36" s="2" t="s">
        <v>487</v>
      </c>
      <c r="C36" s="2" t="s">
        <v>7</v>
      </c>
      <c r="D36" s="2" t="s">
        <v>118</v>
      </c>
      <c r="E36" s="2" t="s">
        <v>970</v>
      </c>
      <c r="F36" s="25">
        <v>10665</v>
      </c>
      <c r="G36" s="25">
        <v>2538</v>
      </c>
      <c r="H36" s="25">
        <v>8127</v>
      </c>
      <c r="I36" s="25">
        <v>115</v>
      </c>
      <c r="J36" s="34"/>
      <c r="K36" s="25">
        <v>850</v>
      </c>
      <c r="L36" s="25">
        <v>538</v>
      </c>
      <c r="M36" s="25">
        <v>1988</v>
      </c>
      <c r="N36" s="25"/>
      <c r="O36" s="25">
        <v>150</v>
      </c>
    </row>
    <row r="37" spans="2:15" x14ac:dyDescent="0.2">
      <c r="B37" s="2" t="s">
        <v>487</v>
      </c>
      <c r="C37" s="2" t="s">
        <v>7</v>
      </c>
      <c r="D37" s="2" t="s">
        <v>119</v>
      </c>
      <c r="E37" s="2" t="s">
        <v>972</v>
      </c>
      <c r="F37" s="25">
        <v>8</v>
      </c>
      <c r="G37" s="25"/>
      <c r="H37" s="25">
        <v>8</v>
      </c>
      <c r="I37" s="25">
        <v>1</v>
      </c>
      <c r="J37" s="34"/>
      <c r="K37" s="25"/>
      <c r="L37" s="25"/>
      <c r="M37" s="25"/>
      <c r="N37" s="25"/>
      <c r="O37" s="25"/>
    </row>
    <row r="38" spans="2:15" x14ac:dyDescent="0.2">
      <c r="B38" s="3" t="str">
        <f>B39</f>
        <v>4805000</v>
      </c>
      <c r="C38" s="3" t="str">
        <f>C39</f>
        <v>Austin, TX</v>
      </c>
      <c r="D38" s="3" t="s">
        <v>103</v>
      </c>
      <c r="E38" s="3"/>
      <c r="F38" s="131">
        <v>18974.18</v>
      </c>
      <c r="G38" s="131">
        <v>4088.6</v>
      </c>
      <c r="H38" s="131">
        <v>14885.58</v>
      </c>
      <c r="I38" s="131">
        <v>319</v>
      </c>
      <c r="J38" s="9"/>
      <c r="K38" s="131">
        <v>1653.37</v>
      </c>
      <c r="L38" s="131">
        <v>178.98</v>
      </c>
      <c r="M38" s="131">
        <v>3694</v>
      </c>
      <c r="N38" s="131"/>
      <c r="O38" s="131">
        <v>254.77</v>
      </c>
    </row>
    <row r="39" spans="2:15" x14ac:dyDescent="0.2">
      <c r="B39" s="2" t="s">
        <v>488</v>
      </c>
      <c r="C39" s="2" t="s">
        <v>8</v>
      </c>
      <c r="D39" s="2" t="s">
        <v>973</v>
      </c>
      <c r="E39" s="2" t="s">
        <v>974</v>
      </c>
      <c r="F39" s="25">
        <v>18221.18</v>
      </c>
      <c r="G39" s="25">
        <v>3857.6</v>
      </c>
      <c r="H39" s="25">
        <v>14363.58</v>
      </c>
      <c r="I39" s="25">
        <v>316</v>
      </c>
      <c r="J39" s="34"/>
      <c r="K39" s="25">
        <v>1653.37</v>
      </c>
      <c r="L39" s="25">
        <v>178.98</v>
      </c>
      <c r="M39" s="25">
        <v>3694</v>
      </c>
      <c r="N39" s="25"/>
      <c r="O39" s="25">
        <v>254.77</v>
      </c>
    </row>
    <row r="40" spans="2:15" x14ac:dyDescent="0.2">
      <c r="B40" s="2" t="s">
        <v>488</v>
      </c>
      <c r="C40" s="2" t="s">
        <v>8</v>
      </c>
      <c r="D40" s="2" t="s">
        <v>121</v>
      </c>
      <c r="E40" s="2" t="s">
        <v>976</v>
      </c>
      <c r="F40" s="25">
        <v>678</v>
      </c>
      <c r="G40" s="25">
        <v>231</v>
      </c>
      <c r="H40" s="25">
        <v>447</v>
      </c>
      <c r="I40" s="25">
        <v>1</v>
      </c>
      <c r="J40" s="34"/>
      <c r="K40" s="25"/>
      <c r="L40" s="25"/>
      <c r="M40" s="25"/>
      <c r="N40" s="25"/>
      <c r="O40" s="25"/>
    </row>
    <row r="41" spans="2:15" x14ac:dyDescent="0.2">
      <c r="B41" s="2" t="s">
        <v>488</v>
      </c>
      <c r="C41" s="2" t="s">
        <v>8</v>
      </c>
      <c r="D41" s="2" t="s">
        <v>122</v>
      </c>
      <c r="E41" s="2" t="s">
        <v>977</v>
      </c>
      <c r="F41" s="25">
        <v>75</v>
      </c>
      <c r="G41" s="25"/>
      <c r="H41" s="25">
        <v>75</v>
      </c>
      <c r="I41" s="25">
        <v>2</v>
      </c>
      <c r="J41" s="34"/>
      <c r="K41" s="25"/>
      <c r="L41" s="25"/>
      <c r="M41" s="25"/>
      <c r="N41" s="25"/>
      <c r="O41" s="25"/>
    </row>
    <row r="42" spans="2:15" x14ac:dyDescent="0.2">
      <c r="B42" s="3" t="str">
        <f>B43</f>
        <v>0603526</v>
      </c>
      <c r="C42" s="3" t="str">
        <f>C43</f>
        <v>Bakersfield, CA</v>
      </c>
      <c r="D42" s="3" t="s">
        <v>103</v>
      </c>
      <c r="E42" s="3"/>
      <c r="F42" s="131">
        <v>5364</v>
      </c>
      <c r="G42" s="131">
        <v>1244</v>
      </c>
      <c r="H42" s="131">
        <v>4120</v>
      </c>
      <c r="I42" s="131">
        <v>78</v>
      </c>
      <c r="J42" s="9"/>
      <c r="K42" s="131">
        <v>5</v>
      </c>
      <c r="L42" s="131">
        <v>0</v>
      </c>
      <c r="M42" s="131">
        <v>0</v>
      </c>
      <c r="N42" s="131"/>
      <c r="O42" s="131">
        <v>172</v>
      </c>
    </row>
    <row r="43" spans="2:15" x14ac:dyDescent="0.2">
      <c r="B43" s="2" t="s">
        <v>489</v>
      </c>
      <c r="C43" s="2" t="s">
        <v>9</v>
      </c>
      <c r="D43" s="2" t="s">
        <v>123</v>
      </c>
      <c r="E43" s="2" t="s">
        <v>978</v>
      </c>
      <c r="F43" s="25">
        <v>5016</v>
      </c>
      <c r="G43" s="25">
        <v>928</v>
      </c>
      <c r="H43" s="25">
        <v>4088</v>
      </c>
      <c r="I43" s="25">
        <v>61</v>
      </c>
      <c r="J43" s="34"/>
      <c r="K43" s="25">
        <v>5</v>
      </c>
      <c r="L43" s="25"/>
      <c r="M43" s="25"/>
      <c r="N43" s="25"/>
      <c r="O43" s="25"/>
    </row>
    <row r="44" spans="2:15" x14ac:dyDescent="0.2">
      <c r="B44" s="2" t="s">
        <v>489</v>
      </c>
      <c r="C44" s="2" t="s">
        <v>9</v>
      </c>
      <c r="D44" s="2" t="s">
        <v>124</v>
      </c>
      <c r="E44" s="2" t="s">
        <v>979</v>
      </c>
      <c r="F44" s="25">
        <v>185</v>
      </c>
      <c r="G44" s="25">
        <v>179</v>
      </c>
      <c r="H44" s="25">
        <v>6</v>
      </c>
      <c r="I44" s="25">
        <v>7</v>
      </c>
      <c r="J44" s="34"/>
      <c r="K44" s="25"/>
      <c r="L44" s="25"/>
      <c r="M44" s="25"/>
      <c r="N44" s="25"/>
      <c r="O44" s="25"/>
    </row>
    <row r="45" spans="2:15" x14ac:dyDescent="0.2">
      <c r="B45" s="2" t="s">
        <v>489</v>
      </c>
      <c r="C45" s="2" t="s">
        <v>9</v>
      </c>
      <c r="D45" s="2" t="s">
        <v>125</v>
      </c>
      <c r="E45" s="2" t="s">
        <v>981</v>
      </c>
      <c r="F45" s="25">
        <v>163</v>
      </c>
      <c r="G45" s="25">
        <v>137</v>
      </c>
      <c r="H45" s="25">
        <v>26</v>
      </c>
      <c r="I45" s="25">
        <v>10</v>
      </c>
      <c r="J45" s="34"/>
      <c r="K45" s="25">
        <v>0</v>
      </c>
      <c r="L45" s="25">
        <v>0</v>
      </c>
      <c r="M45" s="25">
        <v>0</v>
      </c>
      <c r="N45" s="25"/>
      <c r="O45" s="25">
        <v>172</v>
      </c>
    </row>
    <row r="46" spans="2:15" x14ac:dyDescent="0.2">
      <c r="B46" s="3" t="str">
        <f>B47</f>
        <v>2404000</v>
      </c>
      <c r="C46" s="3" t="str">
        <f>C47</f>
        <v>Baltimore, MD</v>
      </c>
      <c r="D46" s="3" t="s">
        <v>103</v>
      </c>
      <c r="E46" s="3"/>
      <c r="F46" s="131">
        <v>4923</v>
      </c>
      <c r="G46" s="131">
        <v>2581</v>
      </c>
      <c r="H46" s="131">
        <v>2342</v>
      </c>
      <c r="I46" s="131">
        <v>322</v>
      </c>
      <c r="J46" s="9"/>
      <c r="K46" s="131">
        <v>133</v>
      </c>
      <c r="L46" s="131">
        <v>0</v>
      </c>
      <c r="M46" s="131">
        <v>0</v>
      </c>
      <c r="N46" s="131"/>
      <c r="O46" s="131">
        <v>965</v>
      </c>
    </row>
    <row r="47" spans="2:15" x14ac:dyDescent="0.2">
      <c r="B47" s="2" t="s">
        <v>490</v>
      </c>
      <c r="C47" s="2" t="s">
        <v>10</v>
      </c>
      <c r="D47" s="2" t="s">
        <v>126</v>
      </c>
      <c r="E47" s="2" t="s">
        <v>982</v>
      </c>
      <c r="F47" s="25">
        <v>4880</v>
      </c>
      <c r="G47" s="25">
        <v>2538</v>
      </c>
      <c r="H47" s="25">
        <v>2342</v>
      </c>
      <c r="I47" s="25">
        <v>321</v>
      </c>
      <c r="J47" s="34"/>
      <c r="K47" s="25">
        <v>133</v>
      </c>
      <c r="L47" s="25"/>
      <c r="M47" s="25"/>
      <c r="N47" s="25"/>
      <c r="O47" s="25">
        <v>965</v>
      </c>
    </row>
    <row r="48" spans="2:15" x14ac:dyDescent="0.2">
      <c r="B48" s="2" t="s">
        <v>490</v>
      </c>
      <c r="C48" s="2" t="s">
        <v>10</v>
      </c>
      <c r="D48" s="2" t="s">
        <v>127</v>
      </c>
      <c r="E48" s="2" t="s">
        <v>984</v>
      </c>
      <c r="F48" s="25">
        <v>43</v>
      </c>
      <c r="G48" s="25">
        <v>43</v>
      </c>
      <c r="H48" s="25">
        <v>0</v>
      </c>
      <c r="I48" s="25">
        <v>1</v>
      </c>
      <c r="J48" s="34"/>
      <c r="K48" s="25"/>
      <c r="L48" s="25"/>
      <c r="M48" s="25"/>
      <c r="N48" s="25"/>
      <c r="O48" s="25"/>
    </row>
    <row r="49" spans="2:15" x14ac:dyDescent="0.2">
      <c r="B49" s="3" t="str">
        <f>B50</f>
        <v>2205000</v>
      </c>
      <c r="C49" s="3" t="str">
        <f>C50</f>
        <v>Baton Rouge, LA</v>
      </c>
      <c r="D49" s="3" t="s">
        <v>103</v>
      </c>
      <c r="E49" s="3"/>
      <c r="F49" s="131">
        <v>1455.1</v>
      </c>
      <c r="G49" s="131">
        <v>1317.46</v>
      </c>
      <c r="H49" s="131">
        <v>137.63999999999999</v>
      </c>
      <c r="I49" s="131">
        <v>92</v>
      </c>
      <c r="J49" s="9"/>
      <c r="K49" s="131">
        <v>70.48</v>
      </c>
      <c r="L49" s="131">
        <v>12</v>
      </c>
      <c r="M49" s="131">
        <v>107</v>
      </c>
      <c r="N49" s="131"/>
      <c r="O49" s="131">
        <v>4932.72</v>
      </c>
    </row>
    <row r="50" spans="2:15" x14ac:dyDescent="0.2">
      <c r="B50" s="2" t="s">
        <v>491</v>
      </c>
      <c r="C50" s="2" t="s">
        <v>11</v>
      </c>
      <c r="D50" s="2" t="s">
        <v>128</v>
      </c>
      <c r="E50" s="2" t="s">
        <v>985</v>
      </c>
      <c r="F50" s="25">
        <v>1455.1</v>
      </c>
      <c r="G50" s="25">
        <v>1317.46</v>
      </c>
      <c r="H50" s="25">
        <v>137.63999999999999</v>
      </c>
      <c r="I50" s="25">
        <v>92</v>
      </c>
      <c r="J50" s="34"/>
      <c r="K50" s="25">
        <v>70.48</v>
      </c>
      <c r="L50" s="25">
        <v>12</v>
      </c>
      <c r="M50" s="25">
        <v>107</v>
      </c>
      <c r="N50" s="25"/>
      <c r="O50" s="25">
        <v>4932.72</v>
      </c>
    </row>
    <row r="51" spans="2:15" x14ac:dyDescent="0.2">
      <c r="B51" s="3" t="str">
        <f>B52</f>
        <v>PS1608830</v>
      </c>
      <c r="C51" s="3" t="str">
        <f>C52</f>
        <v>Boise, ID</v>
      </c>
      <c r="D51" s="3" t="s">
        <v>103</v>
      </c>
      <c r="E51" s="3"/>
      <c r="F51" s="131">
        <v>4386</v>
      </c>
      <c r="G51" s="131">
        <v>1843</v>
      </c>
      <c r="H51" s="131">
        <v>2543</v>
      </c>
      <c r="I51" s="131">
        <v>140</v>
      </c>
      <c r="J51" s="9"/>
      <c r="K51" s="131">
        <v>150</v>
      </c>
      <c r="L51" s="131">
        <v>91</v>
      </c>
      <c r="M51" s="131">
        <v>0</v>
      </c>
      <c r="N51" s="131"/>
      <c r="O51" s="131">
        <v>63868</v>
      </c>
    </row>
    <row r="52" spans="2:15" x14ac:dyDescent="0.2">
      <c r="B52" s="2" t="s">
        <v>492</v>
      </c>
      <c r="C52" s="2" t="s">
        <v>12</v>
      </c>
      <c r="D52" s="2" t="s">
        <v>129</v>
      </c>
      <c r="E52" s="2" t="s">
        <v>987</v>
      </c>
      <c r="F52" s="25">
        <v>4297</v>
      </c>
      <c r="G52" s="25">
        <v>1843</v>
      </c>
      <c r="H52" s="25">
        <v>2454</v>
      </c>
      <c r="I52" s="25">
        <v>139</v>
      </c>
      <c r="J52" s="34"/>
      <c r="K52" s="25">
        <v>150</v>
      </c>
      <c r="L52" s="25">
        <v>91</v>
      </c>
      <c r="M52" s="25"/>
      <c r="N52" s="25"/>
      <c r="O52" s="25">
        <v>3868</v>
      </c>
    </row>
    <row r="53" spans="2:15" x14ac:dyDescent="0.2">
      <c r="B53" s="2" t="s">
        <v>492</v>
      </c>
      <c r="C53" s="2" t="s">
        <v>12</v>
      </c>
      <c r="D53" s="2" t="s">
        <v>988</v>
      </c>
      <c r="E53" s="2" t="s">
        <v>989</v>
      </c>
      <c r="F53" s="25">
        <v>89</v>
      </c>
      <c r="G53" s="25"/>
      <c r="H53" s="25">
        <v>89</v>
      </c>
      <c r="I53" s="25">
        <v>1</v>
      </c>
      <c r="J53" s="34"/>
      <c r="K53" s="25"/>
      <c r="L53" s="25"/>
      <c r="M53" s="25"/>
      <c r="N53" s="25"/>
      <c r="O53" s="25">
        <v>60000</v>
      </c>
    </row>
    <row r="54" spans="2:15" x14ac:dyDescent="0.2">
      <c r="B54" s="3" t="str">
        <f>B55</f>
        <v>2507000</v>
      </c>
      <c r="C54" s="3" t="str">
        <f>C55</f>
        <v>Boston, MA</v>
      </c>
      <c r="D54" s="3" t="s">
        <v>103</v>
      </c>
      <c r="E54" s="3"/>
      <c r="F54" s="131">
        <v>5048.5</v>
      </c>
      <c r="G54" s="131">
        <v>2606</v>
      </c>
      <c r="H54" s="131">
        <v>2442.5</v>
      </c>
      <c r="I54" s="131">
        <v>384</v>
      </c>
      <c r="J54" s="9"/>
      <c r="K54" s="131">
        <v>230</v>
      </c>
      <c r="L54" s="131">
        <v>275</v>
      </c>
      <c r="M54" s="131">
        <v>0</v>
      </c>
      <c r="N54" s="131"/>
      <c r="O54" s="131">
        <v>447484</v>
      </c>
    </row>
    <row r="55" spans="2:15" x14ac:dyDescent="0.2">
      <c r="B55" s="2" t="s">
        <v>493</v>
      </c>
      <c r="C55" s="2" t="s">
        <v>13</v>
      </c>
      <c r="D55" s="2" t="s">
        <v>130</v>
      </c>
      <c r="E55" s="2" t="s">
        <v>990</v>
      </c>
      <c r="F55" s="25">
        <v>145.5</v>
      </c>
      <c r="G55" s="25">
        <v>22</v>
      </c>
      <c r="H55" s="25">
        <v>123.5</v>
      </c>
      <c r="I55" s="25">
        <v>36</v>
      </c>
      <c r="J55" s="34"/>
      <c r="K55" s="25"/>
      <c r="L55" s="25"/>
      <c r="M55" s="25"/>
      <c r="N55" s="25"/>
      <c r="O55" s="25"/>
    </row>
    <row r="56" spans="2:15" x14ac:dyDescent="0.2">
      <c r="B56" s="2" t="s">
        <v>493</v>
      </c>
      <c r="C56" s="2" t="s">
        <v>13</v>
      </c>
      <c r="D56" s="2" t="s">
        <v>131</v>
      </c>
      <c r="E56" s="2" t="s">
        <v>991</v>
      </c>
      <c r="F56" s="25">
        <v>38</v>
      </c>
      <c r="G56" s="25">
        <v>38</v>
      </c>
      <c r="H56" s="25">
        <v>0</v>
      </c>
      <c r="I56" s="25">
        <v>3</v>
      </c>
      <c r="J56" s="34"/>
      <c r="K56" s="25">
        <v>6</v>
      </c>
      <c r="L56" s="25"/>
      <c r="M56" s="25"/>
      <c r="N56" s="25"/>
      <c r="O56" s="25"/>
    </row>
    <row r="57" spans="2:15" x14ac:dyDescent="0.2">
      <c r="B57" s="2" t="s">
        <v>493</v>
      </c>
      <c r="C57" s="2" t="s">
        <v>13</v>
      </c>
      <c r="D57" s="2" t="s">
        <v>132</v>
      </c>
      <c r="E57" s="2" t="s">
        <v>966</v>
      </c>
      <c r="F57" s="25">
        <v>2098</v>
      </c>
      <c r="G57" s="25">
        <v>1396</v>
      </c>
      <c r="H57" s="25">
        <v>702</v>
      </c>
      <c r="I57" s="25">
        <v>277</v>
      </c>
      <c r="J57" s="34"/>
      <c r="K57" s="25">
        <v>139</v>
      </c>
      <c r="L57" s="25">
        <v>275</v>
      </c>
      <c r="M57" s="25"/>
      <c r="N57" s="25"/>
      <c r="O57" s="25"/>
    </row>
    <row r="58" spans="2:15" x14ac:dyDescent="0.2">
      <c r="B58" s="2" t="s">
        <v>493</v>
      </c>
      <c r="C58" s="2" t="s">
        <v>13</v>
      </c>
      <c r="D58" s="2" t="s">
        <v>992</v>
      </c>
      <c r="E58" s="2" t="s">
        <v>993</v>
      </c>
      <c r="F58" s="25">
        <v>244</v>
      </c>
      <c r="G58" s="25">
        <v>244</v>
      </c>
      <c r="H58" s="25">
        <v>0</v>
      </c>
      <c r="I58" s="25">
        <v>1</v>
      </c>
      <c r="J58" s="34"/>
      <c r="K58" s="25"/>
      <c r="L58" s="25"/>
      <c r="M58" s="25"/>
      <c r="N58" s="25"/>
      <c r="O58" s="25"/>
    </row>
    <row r="59" spans="2:15" x14ac:dyDescent="0.2">
      <c r="B59" s="2" t="s">
        <v>493</v>
      </c>
      <c r="C59" s="2" t="s">
        <v>13</v>
      </c>
      <c r="D59" s="2" t="s">
        <v>133</v>
      </c>
      <c r="E59" s="2" t="s">
        <v>994</v>
      </c>
      <c r="F59" s="25">
        <v>2516</v>
      </c>
      <c r="G59" s="25">
        <v>905</v>
      </c>
      <c r="H59" s="25">
        <v>1611</v>
      </c>
      <c r="I59" s="25">
        <v>60</v>
      </c>
      <c r="J59" s="34"/>
      <c r="K59" s="25">
        <v>85</v>
      </c>
      <c r="L59" s="25"/>
      <c r="M59" s="25"/>
      <c r="N59" s="25"/>
      <c r="O59" s="25">
        <v>447484</v>
      </c>
    </row>
    <row r="60" spans="2:15" x14ac:dyDescent="0.2">
      <c r="B60" s="2" t="s">
        <v>493</v>
      </c>
      <c r="C60" s="2" t="s">
        <v>13</v>
      </c>
      <c r="D60" s="2" t="s">
        <v>134</v>
      </c>
      <c r="E60" s="2" t="s">
        <v>995</v>
      </c>
      <c r="F60" s="25">
        <v>7</v>
      </c>
      <c r="G60" s="25">
        <v>1</v>
      </c>
      <c r="H60" s="25">
        <v>6</v>
      </c>
      <c r="I60" s="25">
        <v>7</v>
      </c>
      <c r="J60" s="34"/>
      <c r="K60" s="25"/>
      <c r="L60" s="25"/>
      <c r="M60" s="25"/>
      <c r="N60" s="25"/>
      <c r="O60" s="25"/>
    </row>
    <row r="61" spans="2:15" x14ac:dyDescent="0.2">
      <c r="B61" s="3" t="str">
        <f>B62</f>
        <v>3611000</v>
      </c>
      <c r="C61" s="3" t="str">
        <f>C62</f>
        <v>Buffalo, NY</v>
      </c>
      <c r="D61" s="3" t="s">
        <v>103</v>
      </c>
      <c r="E61" s="3"/>
      <c r="F61" s="131">
        <v>2382</v>
      </c>
      <c r="G61" s="131">
        <v>1876</v>
      </c>
      <c r="H61" s="131">
        <v>506</v>
      </c>
      <c r="I61" s="131">
        <v>217</v>
      </c>
      <c r="J61" s="9"/>
      <c r="K61" s="131">
        <v>0</v>
      </c>
      <c r="L61" s="131">
        <v>0</v>
      </c>
      <c r="M61" s="131">
        <v>0</v>
      </c>
      <c r="N61" s="131"/>
      <c r="O61" s="131">
        <v>9863</v>
      </c>
    </row>
    <row r="62" spans="2:15" x14ac:dyDescent="0.2">
      <c r="B62" s="2" t="s">
        <v>494</v>
      </c>
      <c r="C62" s="2" t="s">
        <v>14</v>
      </c>
      <c r="D62" s="2" t="s">
        <v>135</v>
      </c>
      <c r="E62" s="2" t="s">
        <v>996</v>
      </c>
      <c r="F62" s="25">
        <v>1852</v>
      </c>
      <c r="G62" s="25">
        <v>1616</v>
      </c>
      <c r="H62" s="25">
        <v>236</v>
      </c>
      <c r="I62" s="25">
        <v>208</v>
      </c>
      <c r="J62" s="34"/>
      <c r="K62" s="25"/>
      <c r="L62" s="25"/>
      <c r="M62" s="25"/>
      <c r="N62" s="25"/>
      <c r="O62" s="25"/>
    </row>
    <row r="63" spans="2:15" x14ac:dyDescent="0.2">
      <c r="B63" s="2" t="s">
        <v>494</v>
      </c>
      <c r="C63" s="2" t="s">
        <v>14</v>
      </c>
      <c r="D63" s="2" t="s">
        <v>998</v>
      </c>
      <c r="E63" s="2" t="s">
        <v>999</v>
      </c>
      <c r="F63" s="25">
        <v>0</v>
      </c>
      <c r="G63" s="25"/>
      <c r="H63" s="25">
        <v>0</v>
      </c>
      <c r="I63" s="25">
        <v>1</v>
      </c>
      <c r="J63" s="34"/>
      <c r="K63" s="25"/>
      <c r="L63" s="25"/>
      <c r="M63" s="25"/>
      <c r="N63" s="25"/>
      <c r="O63" s="25"/>
    </row>
    <row r="64" spans="2:15" x14ac:dyDescent="0.2">
      <c r="B64" s="2" t="s">
        <v>494</v>
      </c>
      <c r="C64" s="2" t="s">
        <v>14</v>
      </c>
      <c r="D64" s="2" t="s">
        <v>138</v>
      </c>
      <c r="E64" s="2" t="s">
        <v>1000</v>
      </c>
      <c r="F64" s="25">
        <v>247</v>
      </c>
      <c r="G64" s="25">
        <v>247</v>
      </c>
      <c r="H64" s="25">
        <v>0</v>
      </c>
      <c r="I64" s="25">
        <v>1</v>
      </c>
      <c r="J64" s="34"/>
      <c r="K64" s="25"/>
      <c r="L64" s="25"/>
      <c r="M64" s="25"/>
      <c r="N64" s="25"/>
      <c r="O64" s="25"/>
    </row>
    <row r="65" spans="2:15" x14ac:dyDescent="0.2">
      <c r="B65" s="2" t="s">
        <v>494</v>
      </c>
      <c r="C65" s="2" t="s">
        <v>14</v>
      </c>
      <c r="D65" s="2" t="s">
        <v>136</v>
      </c>
      <c r="E65" s="2" t="s">
        <v>1001</v>
      </c>
      <c r="F65" s="25">
        <v>93</v>
      </c>
      <c r="G65" s="25">
        <v>13</v>
      </c>
      <c r="H65" s="25">
        <v>80</v>
      </c>
      <c r="I65" s="25">
        <v>6</v>
      </c>
      <c r="J65" s="34"/>
      <c r="K65" s="25"/>
      <c r="L65" s="25"/>
      <c r="M65" s="25"/>
      <c r="N65" s="25"/>
      <c r="O65" s="25">
        <v>9863</v>
      </c>
    </row>
    <row r="66" spans="2:15" x14ac:dyDescent="0.2">
      <c r="B66" s="2" t="s">
        <v>494</v>
      </c>
      <c r="C66" s="2" t="s">
        <v>14</v>
      </c>
      <c r="D66" s="2" t="s">
        <v>137</v>
      </c>
      <c r="E66" s="2" t="s">
        <v>1003</v>
      </c>
      <c r="F66" s="25">
        <v>190</v>
      </c>
      <c r="G66" s="25"/>
      <c r="H66" s="25">
        <v>190</v>
      </c>
      <c r="I66" s="25">
        <v>1</v>
      </c>
      <c r="J66" s="34"/>
      <c r="K66" s="25"/>
      <c r="L66" s="25"/>
      <c r="M66" s="25"/>
      <c r="N66" s="25"/>
      <c r="O66" s="25"/>
    </row>
    <row r="67" spans="2:15" x14ac:dyDescent="0.2">
      <c r="B67" s="3" t="str">
        <f>B68</f>
        <v>0412000</v>
      </c>
      <c r="C67" s="3" t="str">
        <f>C68</f>
        <v>Chandler, AZ</v>
      </c>
      <c r="D67" s="3" t="s">
        <v>103</v>
      </c>
      <c r="E67" s="3"/>
      <c r="F67" s="131">
        <v>1518.29</v>
      </c>
      <c r="G67" s="131">
        <v>1309.07</v>
      </c>
      <c r="H67" s="131">
        <v>209.22</v>
      </c>
      <c r="I67" s="131">
        <v>68</v>
      </c>
      <c r="J67" s="9"/>
      <c r="K67" s="131">
        <v>10</v>
      </c>
      <c r="L67" s="131">
        <v>100</v>
      </c>
      <c r="M67" s="131">
        <v>0</v>
      </c>
      <c r="N67" s="131"/>
      <c r="O67" s="131">
        <v>0</v>
      </c>
    </row>
    <row r="68" spans="2:15" x14ac:dyDescent="0.2">
      <c r="B68" s="2" t="s">
        <v>495</v>
      </c>
      <c r="C68" s="2" t="s">
        <v>15</v>
      </c>
      <c r="D68" s="2" t="s">
        <v>139</v>
      </c>
      <c r="E68" s="2" t="s">
        <v>1004</v>
      </c>
      <c r="F68" s="25">
        <v>1518.29</v>
      </c>
      <c r="G68" s="25">
        <v>1309.07</v>
      </c>
      <c r="H68" s="25">
        <v>209.22</v>
      </c>
      <c r="I68" s="25">
        <v>68</v>
      </c>
      <c r="J68" s="34"/>
      <c r="K68" s="25">
        <v>10</v>
      </c>
      <c r="L68" s="25">
        <v>100</v>
      </c>
      <c r="M68" s="25"/>
      <c r="N68" s="25"/>
      <c r="O68" s="25"/>
    </row>
    <row r="69" spans="2:15" x14ac:dyDescent="0.2">
      <c r="B69" s="3" t="str">
        <f>B70</f>
        <v>PS3712000</v>
      </c>
      <c r="C69" s="3" t="str">
        <f>C70</f>
        <v>Charlotte/Mecklenburg, NC</v>
      </c>
      <c r="D69" s="3" t="s">
        <v>103</v>
      </c>
      <c r="E69" s="3"/>
      <c r="F69" s="131">
        <v>22207.85</v>
      </c>
      <c r="G69" s="131">
        <v>12277.920000000002</v>
      </c>
      <c r="H69" s="131">
        <v>9929.93</v>
      </c>
      <c r="I69" s="131">
        <v>340</v>
      </c>
      <c r="J69" s="9"/>
      <c r="K69" s="131">
        <v>7.9799999999999995</v>
      </c>
      <c r="L69" s="131">
        <v>0</v>
      </c>
      <c r="M69" s="131">
        <v>0</v>
      </c>
      <c r="N69" s="131"/>
      <c r="O69" s="131">
        <v>0</v>
      </c>
    </row>
    <row r="70" spans="2:15" x14ac:dyDescent="0.2">
      <c r="B70" s="2" t="s">
        <v>496</v>
      </c>
      <c r="C70" s="2" t="s">
        <v>16</v>
      </c>
      <c r="D70" s="2" t="s">
        <v>140</v>
      </c>
      <c r="E70" s="2" t="s">
        <v>1006</v>
      </c>
      <c r="F70" s="25">
        <v>21479</v>
      </c>
      <c r="G70" s="25">
        <v>11962</v>
      </c>
      <c r="H70" s="25">
        <v>9517</v>
      </c>
      <c r="I70" s="25">
        <v>290</v>
      </c>
      <c r="J70" s="34"/>
      <c r="K70" s="25"/>
      <c r="L70" s="25"/>
      <c r="M70" s="25"/>
      <c r="N70" s="25"/>
      <c r="O70" s="25"/>
    </row>
    <row r="71" spans="2:15" x14ac:dyDescent="0.2">
      <c r="B71" s="2" t="s">
        <v>496</v>
      </c>
      <c r="C71" s="2" t="s">
        <v>16</v>
      </c>
      <c r="D71" s="2" t="s">
        <v>1007</v>
      </c>
      <c r="E71" s="2" t="s">
        <v>1008</v>
      </c>
      <c r="F71" s="25">
        <v>150.1</v>
      </c>
      <c r="G71" s="25">
        <v>150.1</v>
      </c>
      <c r="H71" s="25">
        <v>0</v>
      </c>
      <c r="I71" s="25">
        <v>11</v>
      </c>
      <c r="J71" s="34"/>
      <c r="K71" s="25"/>
      <c r="L71" s="25"/>
      <c r="M71" s="25"/>
      <c r="N71" s="25"/>
      <c r="O71" s="25"/>
    </row>
    <row r="72" spans="2:15" x14ac:dyDescent="0.2">
      <c r="B72" s="2" t="s">
        <v>496</v>
      </c>
      <c r="C72" s="2" t="s">
        <v>16</v>
      </c>
      <c r="D72" s="2" t="s">
        <v>1010</v>
      </c>
      <c r="E72" s="2" t="s">
        <v>1011</v>
      </c>
      <c r="F72" s="25">
        <v>278.10000000000002</v>
      </c>
      <c r="G72" s="25">
        <v>55.1</v>
      </c>
      <c r="H72" s="25">
        <v>223</v>
      </c>
      <c r="I72" s="25">
        <v>15</v>
      </c>
      <c r="J72" s="34"/>
      <c r="K72" s="25"/>
      <c r="L72" s="25"/>
      <c r="M72" s="25"/>
      <c r="N72" s="25"/>
      <c r="O72" s="25"/>
    </row>
    <row r="73" spans="2:15" x14ac:dyDescent="0.2">
      <c r="B73" s="2" t="s">
        <v>496</v>
      </c>
      <c r="C73" s="2" t="s">
        <v>16</v>
      </c>
      <c r="D73" s="2" t="s">
        <v>1012</v>
      </c>
      <c r="E73" s="2" t="s">
        <v>1013</v>
      </c>
      <c r="F73" s="25">
        <v>31</v>
      </c>
      <c r="G73" s="25">
        <v>14</v>
      </c>
      <c r="H73" s="25">
        <v>17</v>
      </c>
      <c r="I73" s="25">
        <v>8</v>
      </c>
      <c r="J73" s="34"/>
      <c r="K73" s="25"/>
      <c r="L73" s="25"/>
      <c r="M73" s="25"/>
      <c r="N73" s="25"/>
      <c r="O73" s="25"/>
    </row>
    <row r="74" spans="2:15" x14ac:dyDescent="0.2">
      <c r="B74" s="2" t="s">
        <v>496</v>
      </c>
      <c r="C74" s="2" t="s">
        <v>16</v>
      </c>
      <c r="D74" s="2" t="s">
        <v>1015</v>
      </c>
      <c r="E74" s="2" t="s">
        <v>1016</v>
      </c>
      <c r="F74" s="25">
        <v>150.97</v>
      </c>
      <c r="G74" s="25">
        <v>3.04</v>
      </c>
      <c r="H74" s="25">
        <v>147.93</v>
      </c>
      <c r="I74" s="25">
        <v>12</v>
      </c>
      <c r="J74" s="34"/>
      <c r="K74" s="25">
        <v>0.96</v>
      </c>
      <c r="L74" s="25"/>
      <c r="M74" s="25"/>
      <c r="N74" s="25"/>
      <c r="O74" s="25"/>
    </row>
    <row r="75" spans="2:15" x14ac:dyDescent="0.2">
      <c r="B75" s="2" t="s">
        <v>496</v>
      </c>
      <c r="C75" s="2" t="s">
        <v>16</v>
      </c>
      <c r="D75" s="2" t="s">
        <v>1017</v>
      </c>
      <c r="E75" s="2" t="s">
        <v>1018</v>
      </c>
      <c r="F75" s="25">
        <v>75</v>
      </c>
      <c r="G75" s="25">
        <v>50</v>
      </c>
      <c r="H75" s="25">
        <v>25</v>
      </c>
      <c r="I75" s="25">
        <v>2</v>
      </c>
      <c r="J75" s="34"/>
      <c r="K75" s="25"/>
      <c r="L75" s="25"/>
      <c r="M75" s="25"/>
      <c r="N75" s="25"/>
      <c r="O75" s="25"/>
    </row>
    <row r="76" spans="2:15" x14ac:dyDescent="0.2">
      <c r="B76" s="2" t="s">
        <v>496</v>
      </c>
      <c r="C76" s="2" t="s">
        <v>16</v>
      </c>
      <c r="D76" s="2" t="s">
        <v>1019</v>
      </c>
      <c r="E76" s="2" t="s">
        <v>1020</v>
      </c>
      <c r="F76" s="25">
        <v>43.68</v>
      </c>
      <c r="G76" s="25">
        <v>43.68</v>
      </c>
      <c r="H76" s="25">
        <v>0</v>
      </c>
      <c r="I76" s="25">
        <v>2</v>
      </c>
      <c r="J76" s="34"/>
      <c r="K76" s="25">
        <v>7.02</v>
      </c>
      <c r="L76" s="25"/>
      <c r="M76" s="25"/>
      <c r="N76" s="25"/>
      <c r="O76" s="25"/>
    </row>
    <row r="77" spans="2:15" x14ac:dyDescent="0.2">
      <c r="B77" s="3" t="str">
        <f>B78</f>
        <v>5116000</v>
      </c>
      <c r="C77" s="3" t="str">
        <f>C78</f>
        <v>Chesapeake, VA</v>
      </c>
      <c r="D77" s="3" t="s">
        <v>103</v>
      </c>
      <c r="E77" s="3"/>
      <c r="F77" s="131">
        <v>58507</v>
      </c>
      <c r="G77" s="131">
        <v>899.3</v>
      </c>
      <c r="H77" s="131">
        <v>57607.7</v>
      </c>
      <c r="I77" s="131">
        <v>85</v>
      </c>
      <c r="J77" s="9"/>
      <c r="K77" s="131">
        <v>3343</v>
      </c>
      <c r="L77" s="131">
        <v>99</v>
      </c>
      <c r="M77" s="131">
        <v>5000</v>
      </c>
      <c r="N77" s="131"/>
      <c r="O77" s="131">
        <v>60646</v>
      </c>
    </row>
    <row r="78" spans="2:15" x14ac:dyDescent="0.2">
      <c r="B78" s="2" t="s">
        <v>497</v>
      </c>
      <c r="C78" s="2" t="s">
        <v>17</v>
      </c>
      <c r="D78" s="2" t="s">
        <v>141</v>
      </c>
      <c r="E78" s="2" t="s">
        <v>1021</v>
      </c>
      <c r="F78" s="25">
        <v>3008</v>
      </c>
      <c r="G78" s="25">
        <v>899.3</v>
      </c>
      <c r="H78" s="25">
        <v>2108.6999999999998</v>
      </c>
      <c r="I78" s="25">
        <v>83</v>
      </c>
      <c r="J78" s="34"/>
      <c r="K78" s="25">
        <v>243</v>
      </c>
      <c r="L78" s="25">
        <v>99</v>
      </c>
      <c r="M78" s="25">
        <v>5000</v>
      </c>
      <c r="N78" s="25"/>
      <c r="O78" s="25"/>
    </row>
    <row r="79" spans="2:15" x14ac:dyDescent="0.2">
      <c r="B79" s="2" t="s">
        <v>497</v>
      </c>
      <c r="C79" s="2" t="s">
        <v>17</v>
      </c>
      <c r="D79" s="2" t="s">
        <v>142</v>
      </c>
      <c r="E79" s="2" t="s">
        <v>1022</v>
      </c>
      <c r="F79" s="25">
        <v>49254</v>
      </c>
      <c r="G79" s="25"/>
      <c r="H79" s="25">
        <v>49254</v>
      </c>
      <c r="I79" s="25">
        <v>1</v>
      </c>
      <c r="J79" s="34"/>
      <c r="K79" s="25">
        <v>3100</v>
      </c>
      <c r="L79" s="25"/>
      <c r="M79" s="25"/>
      <c r="N79" s="25"/>
      <c r="O79" s="25">
        <v>60646</v>
      </c>
    </row>
    <row r="80" spans="2:15" x14ac:dyDescent="0.2">
      <c r="B80" s="2" t="s">
        <v>497</v>
      </c>
      <c r="C80" s="2" t="s">
        <v>17</v>
      </c>
      <c r="D80" s="2" t="s">
        <v>1023</v>
      </c>
      <c r="E80" s="2" t="s">
        <v>1024</v>
      </c>
      <c r="F80" s="25">
        <v>2475</v>
      </c>
      <c r="G80" s="25"/>
      <c r="H80" s="25">
        <v>2475</v>
      </c>
      <c r="I80" s="25" t="s">
        <v>955</v>
      </c>
      <c r="J80" s="34"/>
      <c r="K80" s="25"/>
      <c r="L80" s="25"/>
      <c r="M80" s="25"/>
      <c r="N80" s="25"/>
      <c r="O80" s="25"/>
    </row>
    <row r="81" spans="2:15" x14ac:dyDescent="0.2">
      <c r="B81" s="2" t="s">
        <v>497</v>
      </c>
      <c r="C81" s="2" t="s">
        <v>17</v>
      </c>
      <c r="D81" s="2" t="s">
        <v>143</v>
      </c>
      <c r="E81" s="2" t="s">
        <v>1025</v>
      </c>
      <c r="F81" s="25">
        <v>3770</v>
      </c>
      <c r="G81" s="25"/>
      <c r="H81" s="25">
        <v>3770</v>
      </c>
      <c r="I81" s="25">
        <v>1</v>
      </c>
      <c r="J81" s="34"/>
      <c r="K81" s="25"/>
      <c r="L81" s="25"/>
      <c r="M81" s="25"/>
      <c r="N81" s="25"/>
      <c r="O81" s="25"/>
    </row>
    <row r="82" spans="2:15" x14ac:dyDescent="0.2">
      <c r="B82" s="3" t="str">
        <f>B83</f>
        <v>1714000</v>
      </c>
      <c r="C82" s="3" t="str">
        <f>C83</f>
        <v>Chicago, IL</v>
      </c>
      <c r="D82" s="3" t="s">
        <v>103</v>
      </c>
      <c r="E82" s="3"/>
      <c r="F82" s="131">
        <v>13865</v>
      </c>
      <c r="G82" s="131">
        <v>8720</v>
      </c>
      <c r="H82" s="131">
        <v>5145</v>
      </c>
      <c r="I82" s="131">
        <v>644</v>
      </c>
      <c r="J82" s="9"/>
      <c r="K82" s="131">
        <v>2895</v>
      </c>
      <c r="L82" s="131">
        <v>0</v>
      </c>
      <c r="M82" s="131">
        <v>0</v>
      </c>
      <c r="N82" s="131"/>
      <c r="O82" s="131">
        <v>65521</v>
      </c>
    </row>
    <row r="83" spans="2:15" x14ac:dyDescent="0.2">
      <c r="B83" s="2" t="s">
        <v>498</v>
      </c>
      <c r="C83" s="2" t="s">
        <v>18</v>
      </c>
      <c r="D83" s="2" t="s">
        <v>144</v>
      </c>
      <c r="E83" s="2" t="s">
        <v>952</v>
      </c>
      <c r="F83" s="25">
        <v>8980</v>
      </c>
      <c r="G83" s="25">
        <v>6945</v>
      </c>
      <c r="H83" s="25">
        <v>2035</v>
      </c>
      <c r="I83" s="25">
        <v>613</v>
      </c>
      <c r="J83" s="34"/>
      <c r="K83" s="25">
        <v>410</v>
      </c>
      <c r="L83" s="25"/>
      <c r="M83" s="25">
        <v>0</v>
      </c>
      <c r="N83" s="25"/>
      <c r="O83" s="25">
        <v>29</v>
      </c>
    </row>
    <row r="84" spans="2:15" x14ac:dyDescent="0.2">
      <c r="B84" s="2" t="s">
        <v>498</v>
      </c>
      <c r="C84" s="2" t="s">
        <v>18</v>
      </c>
      <c r="D84" s="2" t="s">
        <v>145</v>
      </c>
      <c r="E84" s="2" t="s">
        <v>1026</v>
      </c>
      <c r="F84" s="25">
        <v>3138</v>
      </c>
      <c r="G84" s="25">
        <v>431</v>
      </c>
      <c r="H84" s="25">
        <v>2707</v>
      </c>
      <c r="I84" s="25">
        <v>29</v>
      </c>
      <c r="J84" s="34"/>
      <c r="K84" s="25">
        <v>2485</v>
      </c>
      <c r="L84" s="25"/>
      <c r="M84" s="25"/>
      <c r="N84" s="25"/>
      <c r="O84" s="25">
        <v>65492</v>
      </c>
    </row>
    <row r="85" spans="2:15" x14ac:dyDescent="0.2">
      <c r="B85" s="2" t="s">
        <v>498</v>
      </c>
      <c r="C85" s="2" t="s">
        <v>18</v>
      </c>
      <c r="D85" s="2" t="s">
        <v>146</v>
      </c>
      <c r="E85" s="2" t="s">
        <v>1027</v>
      </c>
      <c r="F85" s="25">
        <v>613</v>
      </c>
      <c r="G85" s="25">
        <v>210</v>
      </c>
      <c r="H85" s="25">
        <v>403</v>
      </c>
      <c r="I85" s="25">
        <v>1</v>
      </c>
      <c r="J85" s="34"/>
      <c r="K85" s="25"/>
      <c r="L85" s="25"/>
      <c r="M85" s="25"/>
      <c r="N85" s="25"/>
      <c r="O85" s="25"/>
    </row>
    <row r="86" spans="2:15" x14ac:dyDescent="0.2">
      <c r="B86" s="2" t="s">
        <v>498</v>
      </c>
      <c r="C86" s="2" t="s">
        <v>18</v>
      </c>
      <c r="D86" s="2" t="s">
        <v>147</v>
      </c>
      <c r="E86" s="2" t="s">
        <v>1028</v>
      </c>
      <c r="F86" s="25">
        <v>442</v>
      </c>
      <c r="G86" s="25">
        <v>442</v>
      </c>
      <c r="H86" s="25">
        <v>0</v>
      </c>
      <c r="I86" s="25">
        <v>1</v>
      </c>
      <c r="J86" s="34"/>
      <c r="K86" s="25"/>
      <c r="L86" s="25"/>
      <c r="M86" s="25"/>
      <c r="N86" s="25"/>
      <c r="O86" s="25"/>
    </row>
    <row r="87" spans="2:15" x14ac:dyDescent="0.2">
      <c r="B87" s="2" t="s">
        <v>498</v>
      </c>
      <c r="C87" s="2" t="s">
        <v>18</v>
      </c>
      <c r="D87" s="2" t="s">
        <v>148</v>
      </c>
      <c r="E87" s="2" t="s">
        <v>1029</v>
      </c>
      <c r="F87" s="25">
        <v>692</v>
      </c>
      <c r="G87" s="25">
        <v>692</v>
      </c>
      <c r="H87" s="25">
        <v>0</v>
      </c>
      <c r="I87" s="25" t="s">
        <v>955</v>
      </c>
      <c r="J87" s="34"/>
      <c r="K87" s="25"/>
      <c r="L87" s="25"/>
      <c r="M87" s="25"/>
      <c r="N87" s="25"/>
      <c r="O87" s="25"/>
    </row>
    <row r="88" spans="2:15" x14ac:dyDescent="0.2">
      <c r="B88" s="3" t="str">
        <f>B89</f>
        <v>0613392</v>
      </c>
      <c r="C88" s="3" t="str">
        <f>C89</f>
        <v>Chula Vista, CA</v>
      </c>
      <c r="D88" s="3" t="s">
        <v>103</v>
      </c>
      <c r="E88" s="3"/>
      <c r="F88" s="131">
        <v>2478</v>
      </c>
      <c r="G88" s="131">
        <v>547</v>
      </c>
      <c r="H88" s="131">
        <v>1931</v>
      </c>
      <c r="I88" s="131">
        <v>67</v>
      </c>
      <c r="J88" s="9"/>
      <c r="K88" s="131">
        <v>0</v>
      </c>
      <c r="L88" s="131">
        <v>0</v>
      </c>
      <c r="M88" s="131">
        <v>0</v>
      </c>
      <c r="N88" s="131"/>
      <c r="O88" s="131">
        <v>15</v>
      </c>
    </row>
    <row r="89" spans="2:15" x14ac:dyDescent="0.2">
      <c r="B89" s="2" t="s">
        <v>499</v>
      </c>
      <c r="C89" s="2" t="s">
        <v>19</v>
      </c>
      <c r="D89" s="2" t="s">
        <v>149</v>
      </c>
      <c r="E89" s="2" t="s">
        <v>1030</v>
      </c>
      <c r="F89" s="25">
        <v>2058</v>
      </c>
      <c r="G89" s="25">
        <v>547</v>
      </c>
      <c r="H89" s="25">
        <v>1511</v>
      </c>
      <c r="I89" s="25">
        <v>64</v>
      </c>
      <c r="J89" s="34"/>
      <c r="K89" s="25"/>
      <c r="L89" s="25"/>
      <c r="M89" s="25"/>
      <c r="N89" s="25"/>
      <c r="O89" s="25">
        <v>15</v>
      </c>
    </row>
    <row r="90" spans="2:15" x14ac:dyDescent="0.2">
      <c r="B90" s="2" t="s">
        <v>499</v>
      </c>
      <c r="C90" s="2" t="s">
        <v>19</v>
      </c>
      <c r="D90" s="2" t="s">
        <v>150</v>
      </c>
      <c r="E90" s="2" t="s">
        <v>1032</v>
      </c>
      <c r="F90" s="25">
        <v>349</v>
      </c>
      <c r="G90" s="25"/>
      <c r="H90" s="25">
        <v>349</v>
      </c>
      <c r="I90" s="25">
        <v>2</v>
      </c>
      <c r="J90" s="34"/>
      <c r="K90" s="25"/>
      <c r="L90" s="25"/>
      <c r="M90" s="25"/>
      <c r="N90" s="25"/>
      <c r="O90" s="25"/>
    </row>
    <row r="91" spans="2:15" x14ac:dyDescent="0.2">
      <c r="B91" s="2" t="s">
        <v>499</v>
      </c>
      <c r="C91" s="2" t="s">
        <v>19</v>
      </c>
      <c r="D91" s="2" t="s">
        <v>151</v>
      </c>
      <c r="E91" s="2" t="s">
        <v>1033</v>
      </c>
      <c r="F91" s="25">
        <v>71</v>
      </c>
      <c r="G91" s="25"/>
      <c r="H91" s="25">
        <v>71</v>
      </c>
      <c r="I91" s="25">
        <v>1</v>
      </c>
      <c r="J91" s="34"/>
      <c r="K91" s="25"/>
      <c r="L91" s="25"/>
      <c r="M91" s="25"/>
      <c r="N91" s="25"/>
      <c r="O91" s="25"/>
    </row>
    <row r="92" spans="2:15" x14ac:dyDescent="0.2">
      <c r="B92" s="3" t="str">
        <f>B93</f>
        <v>3915000</v>
      </c>
      <c r="C92" s="3" t="str">
        <f>C93</f>
        <v>Cincinnati, OH</v>
      </c>
      <c r="D92" s="3" t="s">
        <v>103</v>
      </c>
      <c r="E92" s="3"/>
      <c r="F92" s="131">
        <v>8031.1</v>
      </c>
      <c r="G92" s="131">
        <v>5552.1</v>
      </c>
      <c r="H92" s="131">
        <v>2479</v>
      </c>
      <c r="I92" s="131">
        <v>284</v>
      </c>
      <c r="J92" s="9"/>
      <c r="K92" s="131">
        <v>1</v>
      </c>
      <c r="L92" s="131">
        <v>0</v>
      </c>
      <c r="M92" s="131">
        <v>0</v>
      </c>
      <c r="N92" s="131"/>
      <c r="O92" s="131">
        <v>18397</v>
      </c>
    </row>
    <row r="93" spans="2:15" x14ac:dyDescent="0.2">
      <c r="B93" s="2" t="s">
        <v>500</v>
      </c>
      <c r="C93" s="2" t="s">
        <v>20</v>
      </c>
      <c r="D93" s="2" t="s">
        <v>152</v>
      </c>
      <c r="E93" s="2" t="s">
        <v>1034</v>
      </c>
      <c r="F93" s="25">
        <v>5573.1</v>
      </c>
      <c r="G93" s="25">
        <v>3386.1</v>
      </c>
      <c r="H93" s="25">
        <v>2187</v>
      </c>
      <c r="I93" s="25">
        <v>126</v>
      </c>
      <c r="J93" s="34"/>
      <c r="K93" s="25">
        <v>1</v>
      </c>
      <c r="L93" s="25"/>
      <c r="M93" s="25">
        <v>0</v>
      </c>
      <c r="N93" s="25"/>
      <c r="O93" s="25">
        <v>326</v>
      </c>
    </row>
    <row r="94" spans="2:15" x14ac:dyDescent="0.2">
      <c r="B94" s="2" t="s">
        <v>500</v>
      </c>
      <c r="C94" s="2" t="s">
        <v>20</v>
      </c>
      <c r="D94" s="2" t="s">
        <v>153</v>
      </c>
      <c r="E94" s="2" t="s">
        <v>1035</v>
      </c>
      <c r="F94" s="25">
        <v>1347</v>
      </c>
      <c r="G94" s="25">
        <v>1331</v>
      </c>
      <c r="H94" s="25">
        <v>16</v>
      </c>
      <c r="I94" s="25">
        <v>153</v>
      </c>
      <c r="J94" s="34"/>
      <c r="K94" s="25"/>
      <c r="L94" s="25"/>
      <c r="M94" s="25"/>
      <c r="N94" s="25"/>
      <c r="O94" s="25">
        <v>633</v>
      </c>
    </row>
    <row r="95" spans="2:15" x14ac:dyDescent="0.2">
      <c r="B95" s="2" t="s">
        <v>500</v>
      </c>
      <c r="C95" s="2" t="s">
        <v>20</v>
      </c>
      <c r="D95" s="2" t="s">
        <v>154</v>
      </c>
      <c r="E95" s="2" t="s">
        <v>1036</v>
      </c>
      <c r="F95" s="25">
        <v>375</v>
      </c>
      <c r="G95" s="25">
        <v>99</v>
      </c>
      <c r="H95" s="25">
        <v>276</v>
      </c>
      <c r="I95" s="25">
        <v>4</v>
      </c>
      <c r="J95" s="34"/>
      <c r="K95" s="25"/>
      <c r="L95" s="25"/>
      <c r="M95" s="25"/>
      <c r="N95" s="25"/>
      <c r="O95" s="25">
        <v>17438</v>
      </c>
    </row>
    <row r="96" spans="2:15" x14ac:dyDescent="0.2">
      <c r="B96" s="2" t="s">
        <v>500</v>
      </c>
      <c r="C96" s="2" t="s">
        <v>20</v>
      </c>
      <c r="D96" s="2" t="s">
        <v>1037</v>
      </c>
      <c r="E96" s="2" t="s">
        <v>1038</v>
      </c>
      <c r="F96" s="25">
        <v>733</v>
      </c>
      <c r="G96" s="25">
        <v>733</v>
      </c>
      <c r="H96" s="25">
        <v>0</v>
      </c>
      <c r="I96" s="25" t="s">
        <v>955</v>
      </c>
      <c r="J96" s="34"/>
      <c r="K96" s="25"/>
      <c r="L96" s="25"/>
      <c r="M96" s="25"/>
      <c r="N96" s="25"/>
      <c r="O96" s="25"/>
    </row>
    <row r="97" spans="2:15" x14ac:dyDescent="0.2">
      <c r="B97" s="2" t="s">
        <v>500</v>
      </c>
      <c r="C97" s="2" t="s">
        <v>20</v>
      </c>
      <c r="D97" s="2" t="s">
        <v>155</v>
      </c>
      <c r="E97" s="2" t="s">
        <v>1039</v>
      </c>
      <c r="F97" s="25">
        <v>3</v>
      </c>
      <c r="G97" s="25">
        <v>3</v>
      </c>
      <c r="H97" s="25">
        <v>0</v>
      </c>
      <c r="I97" s="25">
        <v>1</v>
      </c>
      <c r="J97" s="34"/>
      <c r="K97" s="25"/>
      <c r="L97" s="25"/>
      <c r="M97" s="25"/>
      <c r="N97" s="25"/>
      <c r="O97" s="25"/>
    </row>
    <row r="98" spans="2:15" x14ac:dyDescent="0.2">
      <c r="B98" s="3" t="str">
        <f>B99</f>
        <v>3916000</v>
      </c>
      <c r="C98" s="3" t="str">
        <f>C99</f>
        <v>Cleveland, OH</v>
      </c>
      <c r="D98" s="3" t="s">
        <v>103</v>
      </c>
      <c r="E98" s="3"/>
      <c r="F98" s="131">
        <v>3209.3999999999996</v>
      </c>
      <c r="G98" s="131">
        <v>1707.1</v>
      </c>
      <c r="H98" s="131">
        <v>1502.3</v>
      </c>
      <c r="I98" s="131">
        <v>181</v>
      </c>
      <c r="J98" s="9"/>
      <c r="K98" s="131">
        <v>371</v>
      </c>
      <c r="L98" s="131">
        <v>10.3</v>
      </c>
      <c r="M98" s="131">
        <v>0</v>
      </c>
      <c r="N98" s="131"/>
      <c r="O98" s="131">
        <v>23021.7</v>
      </c>
    </row>
    <row r="99" spans="2:15" x14ac:dyDescent="0.2">
      <c r="B99" s="2" t="s">
        <v>501</v>
      </c>
      <c r="C99" s="2" t="s">
        <v>21</v>
      </c>
      <c r="D99" s="2" t="s">
        <v>156</v>
      </c>
      <c r="E99" s="2" t="s">
        <v>1002</v>
      </c>
      <c r="F99" s="25">
        <v>1398.3999999999999</v>
      </c>
      <c r="G99" s="25">
        <v>1310.0999999999999</v>
      </c>
      <c r="H99" s="25">
        <v>88.3</v>
      </c>
      <c r="I99" s="25">
        <v>172</v>
      </c>
      <c r="J99" s="34"/>
      <c r="K99" s="25"/>
      <c r="L99" s="25">
        <v>10.3</v>
      </c>
      <c r="M99" s="25"/>
      <c r="N99" s="25"/>
      <c r="O99" s="25">
        <v>391.7</v>
      </c>
    </row>
    <row r="100" spans="2:15" x14ac:dyDescent="0.2">
      <c r="B100" s="2" t="s">
        <v>501</v>
      </c>
      <c r="C100" s="2" t="s">
        <v>21</v>
      </c>
      <c r="D100" s="2" t="s">
        <v>157</v>
      </c>
      <c r="E100" s="2" t="s">
        <v>1040</v>
      </c>
      <c r="F100" s="25">
        <v>1732</v>
      </c>
      <c r="G100" s="25">
        <v>318</v>
      </c>
      <c r="H100" s="25">
        <v>1414</v>
      </c>
      <c r="I100" s="25">
        <v>8</v>
      </c>
      <c r="J100" s="34"/>
      <c r="K100" s="25">
        <v>371</v>
      </c>
      <c r="L100" s="25">
        <v>0</v>
      </c>
      <c r="M100" s="25">
        <v>0</v>
      </c>
      <c r="N100" s="25"/>
      <c r="O100" s="25">
        <v>22630</v>
      </c>
    </row>
    <row r="101" spans="2:15" x14ac:dyDescent="0.2">
      <c r="B101" s="2" t="s">
        <v>501</v>
      </c>
      <c r="C101" s="2" t="s">
        <v>21</v>
      </c>
      <c r="D101" s="2" t="s">
        <v>1041</v>
      </c>
      <c r="E101" s="2" t="s">
        <v>1042</v>
      </c>
      <c r="F101" s="25">
        <v>79</v>
      </c>
      <c r="G101" s="25">
        <v>79</v>
      </c>
      <c r="H101" s="25">
        <v>0</v>
      </c>
      <c r="I101" s="25">
        <v>1</v>
      </c>
      <c r="J101" s="34"/>
      <c r="K101" s="25"/>
      <c r="L101" s="25"/>
      <c r="M101" s="25"/>
      <c r="N101" s="25"/>
      <c r="O101" s="25"/>
    </row>
    <row r="102" spans="2:15" x14ac:dyDescent="0.2">
      <c r="B102" s="3" t="str">
        <f>B103</f>
        <v>0816000</v>
      </c>
      <c r="C102" s="3" t="str">
        <f>C103</f>
        <v>Colorado Springs, CO</v>
      </c>
      <c r="D102" s="3" t="s">
        <v>103</v>
      </c>
      <c r="E102" s="3"/>
      <c r="F102" s="131">
        <v>13667</v>
      </c>
      <c r="G102" s="131">
        <v>2457</v>
      </c>
      <c r="H102" s="131">
        <v>11210</v>
      </c>
      <c r="I102" s="131">
        <v>247</v>
      </c>
      <c r="J102" s="9"/>
      <c r="K102" s="131">
        <v>100</v>
      </c>
      <c r="L102" s="131">
        <v>2511</v>
      </c>
      <c r="M102" s="131">
        <v>1574</v>
      </c>
      <c r="N102" s="131"/>
      <c r="O102" s="131">
        <v>11344</v>
      </c>
    </row>
    <row r="103" spans="2:15" x14ac:dyDescent="0.2">
      <c r="B103" s="2" t="s">
        <v>502</v>
      </c>
      <c r="C103" s="2" t="s">
        <v>22</v>
      </c>
      <c r="D103" s="2" t="s">
        <v>158</v>
      </c>
      <c r="E103" s="2" t="s">
        <v>1043</v>
      </c>
      <c r="F103" s="25">
        <v>1407</v>
      </c>
      <c r="G103" s="25">
        <v>80</v>
      </c>
      <c r="H103" s="25">
        <v>1327</v>
      </c>
      <c r="I103" s="25">
        <v>1</v>
      </c>
      <c r="J103" s="34"/>
      <c r="K103" s="25"/>
      <c r="L103" s="25">
        <v>1407</v>
      </c>
      <c r="M103" s="25"/>
      <c r="N103" s="25"/>
      <c r="O103" s="25">
        <v>1294</v>
      </c>
    </row>
    <row r="104" spans="2:15" x14ac:dyDescent="0.2">
      <c r="B104" s="2" t="s">
        <v>502</v>
      </c>
      <c r="C104" s="2" t="s">
        <v>22</v>
      </c>
      <c r="D104" s="2" t="s">
        <v>159</v>
      </c>
      <c r="E104" s="2" t="s">
        <v>1044</v>
      </c>
      <c r="F104" s="25">
        <v>11715</v>
      </c>
      <c r="G104" s="25">
        <v>2247</v>
      </c>
      <c r="H104" s="25">
        <v>9468</v>
      </c>
      <c r="I104" s="25">
        <v>245</v>
      </c>
      <c r="J104" s="34"/>
      <c r="K104" s="25">
        <v>98</v>
      </c>
      <c r="L104" s="25">
        <v>1104</v>
      </c>
      <c r="M104" s="25">
        <v>1574</v>
      </c>
      <c r="N104" s="25"/>
      <c r="O104" s="25">
        <v>3885</v>
      </c>
    </row>
    <row r="105" spans="2:15" x14ac:dyDescent="0.2">
      <c r="B105" s="2" t="s">
        <v>502</v>
      </c>
      <c r="C105" s="2" t="s">
        <v>22</v>
      </c>
      <c r="D105" s="2" t="s">
        <v>160</v>
      </c>
      <c r="E105" s="2" t="s">
        <v>1046</v>
      </c>
      <c r="F105" s="25">
        <v>545</v>
      </c>
      <c r="G105" s="25">
        <v>130</v>
      </c>
      <c r="H105" s="25">
        <v>415</v>
      </c>
      <c r="I105" s="25">
        <v>1</v>
      </c>
      <c r="J105" s="34"/>
      <c r="K105" s="25">
        <v>2</v>
      </c>
      <c r="L105" s="25"/>
      <c r="M105" s="25"/>
      <c r="N105" s="25"/>
      <c r="O105" s="25">
        <v>6165</v>
      </c>
    </row>
    <row r="106" spans="2:15" x14ac:dyDescent="0.2">
      <c r="B106" s="3" t="str">
        <f>B107</f>
        <v>3918000</v>
      </c>
      <c r="C106" s="3" t="str">
        <f>C107</f>
        <v>Columbus, OH</v>
      </c>
      <c r="D106" s="3" t="s">
        <v>103</v>
      </c>
      <c r="E106" s="3"/>
      <c r="F106" s="131">
        <v>13895</v>
      </c>
      <c r="G106" s="131">
        <v>8273</v>
      </c>
      <c r="H106" s="131">
        <v>5622</v>
      </c>
      <c r="I106" s="131">
        <v>401</v>
      </c>
      <c r="J106" s="9"/>
      <c r="K106" s="131">
        <v>1044</v>
      </c>
      <c r="L106" s="131">
        <v>1102</v>
      </c>
      <c r="M106" s="131">
        <v>0</v>
      </c>
      <c r="N106" s="131"/>
      <c r="O106" s="131">
        <v>4485</v>
      </c>
    </row>
    <row r="107" spans="2:15" x14ac:dyDescent="0.2">
      <c r="B107" s="2" t="s">
        <v>503</v>
      </c>
      <c r="C107" s="2" t="s">
        <v>23</v>
      </c>
      <c r="D107" s="2" t="s">
        <v>161</v>
      </c>
      <c r="E107" s="2" t="s">
        <v>1047</v>
      </c>
      <c r="F107" s="25">
        <v>3850</v>
      </c>
      <c r="G107" s="25">
        <v>400</v>
      </c>
      <c r="H107" s="25">
        <v>3450</v>
      </c>
      <c r="I107" s="25">
        <v>5</v>
      </c>
      <c r="J107" s="34"/>
      <c r="K107" s="25">
        <v>210</v>
      </c>
      <c r="L107" s="25"/>
      <c r="M107" s="25"/>
      <c r="N107" s="25"/>
      <c r="O107" s="25"/>
    </row>
    <row r="108" spans="2:15" x14ac:dyDescent="0.2">
      <c r="B108" s="2" t="s">
        <v>503</v>
      </c>
      <c r="C108" s="2" t="s">
        <v>23</v>
      </c>
      <c r="D108" s="2" t="s">
        <v>162</v>
      </c>
      <c r="E108" s="2" t="s">
        <v>1049</v>
      </c>
      <c r="F108" s="25">
        <v>10045</v>
      </c>
      <c r="G108" s="25">
        <v>7873</v>
      </c>
      <c r="H108" s="25">
        <v>2172</v>
      </c>
      <c r="I108" s="25">
        <v>396</v>
      </c>
      <c r="J108" s="34"/>
      <c r="K108" s="25">
        <v>834</v>
      </c>
      <c r="L108" s="25">
        <v>1102</v>
      </c>
      <c r="M108" s="25"/>
      <c r="N108" s="25"/>
      <c r="O108" s="25">
        <v>4485</v>
      </c>
    </row>
    <row r="109" spans="2:15" x14ac:dyDescent="0.2">
      <c r="B109" s="3" t="str">
        <f>B110</f>
        <v>4817000</v>
      </c>
      <c r="C109" s="3" t="str">
        <f>C110</f>
        <v>Corpus Christi, TX</v>
      </c>
      <c r="D109" s="3" t="s">
        <v>103</v>
      </c>
      <c r="E109" s="3"/>
      <c r="F109" s="131">
        <v>7203</v>
      </c>
      <c r="G109" s="131">
        <v>2260</v>
      </c>
      <c r="H109" s="131">
        <v>4943</v>
      </c>
      <c r="I109" s="131">
        <v>195</v>
      </c>
      <c r="J109" s="9"/>
      <c r="K109" s="131">
        <v>250</v>
      </c>
      <c r="L109" s="131">
        <v>0</v>
      </c>
      <c r="M109" s="131">
        <v>0</v>
      </c>
      <c r="N109" s="131"/>
      <c r="O109" s="131">
        <v>0</v>
      </c>
    </row>
    <row r="110" spans="2:15" x14ac:dyDescent="0.2">
      <c r="B110" s="2" t="s">
        <v>504</v>
      </c>
      <c r="C110" s="2" t="s">
        <v>24</v>
      </c>
      <c r="D110" s="2" t="s">
        <v>163</v>
      </c>
      <c r="E110" s="2" t="s">
        <v>1050</v>
      </c>
      <c r="F110" s="25">
        <v>2220</v>
      </c>
      <c r="G110" s="25">
        <v>2000</v>
      </c>
      <c r="H110" s="25">
        <v>220</v>
      </c>
      <c r="I110" s="25">
        <v>189</v>
      </c>
      <c r="J110" s="34"/>
      <c r="K110" s="25"/>
      <c r="L110" s="25"/>
      <c r="M110" s="25"/>
      <c r="N110" s="25"/>
      <c r="O110" s="25"/>
    </row>
    <row r="111" spans="2:15" x14ac:dyDescent="0.2">
      <c r="B111" s="2" t="s">
        <v>504</v>
      </c>
      <c r="C111" s="2" t="s">
        <v>24</v>
      </c>
      <c r="D111" s="2" t="s">
        <v>164</v>
      </c>
      <c r="E111" s="2" t="s">
        <v>1051</v>
      </c>
      <c r="F111" s="25">
        <v>300</v>
      </c>
      <c r="G111" s="25">
        <v>150</v>
      </c>
      <c r="H111" s="25">
        <v>150</v>
      </c>
      <c r="I111" s="25">
        <v>5</v>
      </c>
      <c r="J111" s="34"/>
      <c r="K111" s="25"/>
      <c r="L111" s="25"/>
      <c r="M111" s="25"/>
      <c r="N111" s="25"/>
      <c r="O111" s="25"/>
    </row>
    <row r="112" spans="2:15" x14ac:dyDescent="0.2">
      <c r="B112" s="2" t="s">
        <v>504</v>
      </c>
      <c r="C112" s="2" t="s">
        <v>24</v>
      </c>
      <c r="D112" s="2" t="s">
        <v>165</v>
      </c>
      <c r="E112" s="2" t="s">
        <v>1052</v>
      </c>
      <c r="F112" s="25">
        <v>4683</v>
      </c>
      <c r="G112" s="25">
        <v>110</v>
      </c>
      <c r="H112" s="25">
        <v>4573</v>
      </c>
      <c r="I112" s="25">
        <v>1</v>
      </c>
      <c r="J112" s="34"/>
      <c r="K112" s="25">
        <v>250</v>
      </c>
      <c r="L112" s="25"/>
      <c r="M112" s="25"/>
      <c r="N112" s="25"/>
      <c r="O112" s="25"/>
    </row>
    <row r="113" spans="2:15" x14ac:dyDescent="0.2">
      <c r="B113" s="3" t="str">
        <f>B114</f>
        <v>4819000</v>
      </c>
      <c r="C113" s="3" t="str">
        <f>C114</f>
        <v>Dallas, TX</v>
      </c>
      <c r="D113" s="3" t="s">
        <v>103</v>
      </c>
      <c r="E113" s="3"/>
      <c r="F113" s="131">
        <v>20632</v>
      </c>
      <c r="G113" s="131">
        <v>10974</v>
      </c>
      <c r="H113" s="131">
        <v>9658</v>
      </c>
      <c r="I113" s="131">
        <v>397</v>
      </c>
      <c r="J113" s="9"/>
      <c r="K113" s="131">
        <v>1124</v>
      </c>
      <c r="L113" s="131">
        <v>0</v>
      </c>
      <c r="M113" s="131">
        <v>0</v>
      </c>
      <c r="N113" s="131"/>
      <c r="O113" s="131">
        <v>936</v>
      </c>
    </row>
    <row r="114" spans="2:15" x14ac:dyDescent="0.2">
      <c r="B114" s="2" t="s">
        <v>505</v>
      </c>
      <c r="C114" s="2" t="s">
        <v>25</v>
      </c>
      <c r="D114" s="2" t="s">
        <v>166</v>
      </c>
      <c r="E114" s="2" t="s">
        <v>1053</v>
      </c>
      <c r="F114" s="25">
        <v>20632</v>
      </c>
      <c r="G114" s="25">
        <v>10974</v>
      </c>
      <c r="H114" s="25">
        <v>9658</v>
      </c>
      <c r="I114" s="25">
        <v>397</v>
      </c>
      <c r="J114" s="34"/>
      <c r="K114" s="25">
        <v>1124</v>
      </c>
      <c r="L114" s="25"/>
      <c r="M114" s="25"/>
      <c r="N114" s="25"/>
      <c r="O114" s="25">
        <v>936</v>
      </c>
    </row>
    <row r="115" spans="2:15" x14ac:dyDescent="0.2">
      <c r="B115" s="3" t="str">
        <f>B116</f>
        <v>0820000</v>
      </c>
      <c r="C115" s="3" t="str">
        <f>C116</f>
        <v>Denver, CO</v>
      </c>
      <c r="D115" s="3" t="s">
        <v>103</v>
      </c>
      <c r="E115" s="3"/>
      <c r="F115" s="131">
        <v>6456</v>
      </c>
      <c r="G115" s="131">
        <v>4788</v>
      </c>
      <c r="H115" s="131">
        <v>1668</v>
      </c>
      <c r="I115" s="131">
        <v>310</v>
      </c>
      <c r="J115" s="9"/>
      <c r="K115" s="131">
        <v>630</v>
      </c>
      <c r="L115" s="131">
        <v>0</v>
      </c>
      <c r="M115" s="131">
        <v>0</v>
      </c>
      <c r="N115" s="131"/>
      <c r="O115" s="131">
        <v>14239</v>
      </c>
    </row>
    <row r="116" spans="2:15" x14ac:dyDescent="0.2">
      <c r="B116" s="2" t="s">
        <v>506</v>
      </c>
      <c r="C116" s="2" t="s">
        <v>26</v>
      </c>
      <c r="D116" s="2" t="s">
        <v>167</v>
      </c>
      <c r="E116" s="2" t="s">
        <v>1055</v>
      </c>
      <c r="F116" s="25">
        <v>6456</v>
      </c>
      <c r="G116" s="25">
        <v>4788</v>
      </c>
      <c r="H116" s="25">
        <v>1668</v>
      </c>
      <c r="I116" s="25">
        <v>310</v>
      </c>
      <c r="J116" s="34"/>
      <c r="K116" s="25">
        <v>630</v>
      </c>
      <c r="L116" s="25"/>
      <c r="M116" s="25"/>
      <c r="N116" s="25"/>
      <c r="O116" s="25">
        <v>14239</v>
      </c>
    </row>
    <row r="117" spans="2:15" x14ac:dyDescent="0.2">
      <c r="B117" s="3" t="str">
        <f>B118</f>
        <v>1921000</v>
      </c>
      <c r="C117" s="3" t="str">
        <f>C118</f>
        <v>Des Moines, IA</v>
      </c>
      <c r="D117" s="3" t="s">
        <v>103</v>
      </c>
      <c r="E117" s="3"/>
      <c r="F117" s="131">
        <v>7771</v>
      </c>
      <c r="G117" s="131">
        <v>2462</v>
      </c>
      <c r="H117" s="131">
        <v>5309</v>
      </c>
      <c r="I117" s="131">
        <v>89</v>
      </c>
      <c r="J117" s="9"/>
      <c r="K117" s="131">
        <v>752</v>
      </c>
      <c r="L117" s="131">
        <v>80</v>
      </c>
      <c r="M117" s="131">
        <v>0</v>
      </c>
      <c r="N117" s="131"/>
      <c r="O117" s="131">
        <v>14583</v>
      </c>
    </row>
    <row r="118" spans="2:15" x14ac:dyDescent="0.2">
      <c r="B118" s="2" t="s">
        <v>507</v>
      </c>
      <c r="C118" s="2" t="s">
        <v>27</v>
      </c>
      <c r="D118" s="2" t="s">
        <v>168</v>
      </c>
      <c r="E118" s="2" t="s">
        <v>1056</v>
      </c>
      <c r="F118" s="25">
        <v>185</v>
      </c>
      <c r="G118" s="25"/>
      <c r="H118" s="25">
        <v>185</v>
      </c>
      <c r="I118" s="25">
        <v>3</v>
      </c>
      <c r="J118" s="34"/>
      <c r="K118" s="25"/>
      <c r="L118" s="25"/>
      <c r="M118" s="25"/>
      <c r="N118" s="25"/>
      <c r="O118" s="25"/>
    </row>
    <row r="119" spans="2:15" x14ac:dyDescent="0.2">
      <c r="B119" s="2" t="s">
        <v>507</v>
      </c>
      <c r="C119" s="2" t="s">
        <v>27</v>
      </c>
      <c r="D119" s="2" t="s">
        <v>169</v>
      </c>
      <c r="E119" s="2" t="s">
        <v>1057</v>
      </c>
      <c r="F119" s="25">
        <v>5555</v>
      </c>
      <c r="G119" s="25">
        <v>2332</v>
      </c>
      <c r="H119" s="25">
        <v>3223</v>
      </c>
      <c r="I119" s="25">
        <v>77</v>
      </c>
      <c r="J119" s="34"/>
      <c r="K119" s="25">
        <v>302</v>
      </c>
      <c r="L119" s="25">
        <v>80</v>
      </c>
      <c r="M119" s="25">
        <v>0</v>
      </c>
      <c r="N119" s="25"/>
      <c r="O119" s="25">
        <v>33</v>
      </c>
    </row>
    <row r="120" spans="2:15" x14ac:dyDescent="0.2">
      <c r="B120" s="2" t="s">
        <v>507</v>
      </c>
      <c r="C120" s="2" t="s">
        <v>27</v>
      </c>
      <c r="D120" s="2" t="s">
        <v>170</v>
      </c>
      <c r="E120" s="2" t="s">
        <v>1059</v>
      </c>
      <c r="F120" s="25">
        <v>2031</v>
      </c>
      <c r="G120" s="25">
        <v>130</v>
      </c>
      <c r="H120" s="25">
        <v>1901</v>
      </c>
      <c r="I120" s="25">
        <v>9</v>
      </c>
      <c r="J120" s="34"/>
      <c r="K120" s="25">
        <v>450</v>
      </c>
      <c r="L120" s="25"/>
      <c r="M120" s="25"/>
      <c r="N120" s="25"/>
      <c r="O120" s="25">
        <v>14550</v>
      </c>
    </row>
    <row r="121" spans="2:15" x14ac:dyDescent="0.2">
      <c r="B121" s="3" t="str">
        <f>B122</f>
        <v>2622000</v>
      </c>
      <c r="C121" s="3" t="str">
        <f>C122</f>
        <v>Detroit, MI</v>
      </c>
      <c r="D121" s="3" t="s">
        <v>103</v>
      </c>
      <c r="E121" s="3"/>
      <c r="F121" s="131">
        <v>5134</v>
      </c>
      <c r="G121" s="131">
        <v>4000</v>
      </c>
      <c r="H121" s="131">
        <v>1134</v>
      </c>
      <c r="I121" s="131">
        <v>303</v>
      </c>
      <c r="J121" s="9"/>
      <c r="K121" s="131">
        <v>2</v>
      </c>
      <c r="L121" s="131">
        <v>673</v>
      </c>
      <c r="M121" s="131">
        <v>0</v>
      </c>
      <c r="N121" s="131"/>
      <c r="O121" s="131">
        <v>121</v>
      </c>
    </row>
    <row r="122" spans="2:15" x14ac:dyDescent="0.2">
      <c r="B122" s="2" t="s">
        <v>508</v>
      </c>
      <c r="C122" s="2" t="s">
        <v>28</v>
      </c>
      <c r="D122" s="2" t="s">
        <v>1060</v>
      </c>
      <c r="E122" s="2" t="s">
        <v>1009</v>
      </c>
      <c r="F122" s="25">
        <v>5020</v>
      </c>
      <c r="G122" s="25">
        <v>4000</v>
      </c>
      <c r="H122" s="25">
        <v>1020</v>
      </c>
      <c r="I122" s="25">
        <v>302</v>
      </c>
      <c r="J122" s="34"/>
      <c r="K122" s="25">
        <v>2</v>
      </c>
      <c r="L122" s="25">
        <v>673</v>
      </c>
      <c r="M122" s="25"/>
      <c r="N122" s="25"/>
      <c r="O122" s="25">
        <v>121</v>
      </c>
    </row>
    <row r="123" spans="2:15" x14ac:dyDescent="0.2">
      <c r="B123" s="2" t="s">
        <v>508</v>
      </c>
      <c r="C123" s="2" t="s">
        <v>28</v>
      </c>
      <c r="D123" s="2" t="s">
        <v>172</v>
      </c>
      <c r="E123" s="2" t="s">
        <v>1061</v>
      </c>
      <c r="F123" s="25">
        <v>114</v>
      </c>
      <c r="G123" s="25"/>
      <c r="H123" s="25">
        <v>114</v>
      </c>
      <c r="I123" s="25">
        <v>1</v>
      </c>
      <c r="J123" s="34"/>
      <c r="K123" s="25"/>
      <c r="L123" s="25"/>
      <c r="M123" s="25"/>
      <c r="N123" s="25"/>
      <c r="O123" s="25"/>
    </row>
    <row r="124" spans="2:15" x14ac:dyDescent="0.2">
      <c r="B124" s="3" t="str">
        <f>B125</f>
        <v>3719000</v>
      </c>
      <c r="C124" s="3" t="str">
        <f>C125</f>
        <v>Durham, NC</v>
      </c>
      <c r="D124" s="3" t="s">
        <v>103</v>
      </c>
      <c r="E124" s="3"/>
      <c r="F124" s="131">
        <v>2748</v>
      </c>
      <c r="G124" s="131">
        <v>269</v>
      </c>
      <c r="H124" s="131">
        <v>2479</v>
      </c>
      <c r="I124" s="131">
        <v>70</v>
      </c>
      <c r="J124" s="9"/>
      <c r="K124" s="131">
        <v>3</v>
      </c>
      <c r="L124" s="131">
        <v>0</v>
      </c>
      <c r="M124" s="131">
        <v>0</v>
      </c>
      <c r="N124" s="131"/>
      <c r="O124" s="131">
        <v>165</v>
      </c>
    </row>
    <row r="125" spans="2:15" x14ac:dyDescent="0.2">
      <c r="B125" s="2" t="s">
        <v>509</v>
      </c>
      <c r="C125" s="2" t="s">
        <v>29</v>
      </c>
      <c r="D125" s="2" t="s">
        <v>1062</v>
      </c>
      <c r="E125" s="2" t="s">
        <v>1063</v>
      </c>
      <c r="F125" s="25">
        <v>496</v>
      </c>
      <c r="G125" s="25"/>
      <c r="H125" s="25">
        <v>496</v>
      </c>
      <c r="I125" s="25">
        <v>1</v>
      </c>
      <c r="J125" s="34"/>
      <c r="K125" s="25"/>
      <c r="L125" s="25"/>
      <c r="M125" s="25"/>
      <c r="N125" s="25"/>
      <c r="O125" s="25"/>
    </row>
    <row r="126" spans="2:15" x14ac:dyDescent="0.2">
      <c r="B126" s="2" t="s">
        <v>509</v>
      </c>
      <c r="C126" s="2" t="s">
        <v>29</v>
      </c>
      <c r="D126" s="2" t="s">
        <v>173</v>
      </c>
      <c r="E126" s="2" t="s">
        <v>1064</v>
      </c>
      <c r="F126" s="25">
        <v>1957</v>
      </c>
      <c r="G126" s="25">
        <v>269</v>
      </c>
      <c r="H126" s="25">
        <v>1688</v>
      </c>
      <c r="I126" s="25">
        <v>68</v>
      </c>
      <c r="J126" s="34"/>
      <c r="K126" s="25">
        <v>3</v>
      </c>
      <c r="L126" s="25">
        <v>0</v>
      </c>
      <c r="M126" s="25">
        <v>0</v>
      </c>
      <c r="N126" s="25"/>
      <c r="O126" s="25">
        <v>165</v>
      </c>
    </row>
    <row r="127" spans="2:15" x14ac:dyDescent="0.2">
      <c r="B127" s="2" t="s">
        <v>509</v>
      </c>
      <c r="C127" s="2" t="s">
        <v>29</v>
      </c>
      <c r="D127" s="2" t="s">
        <v>174</v>
      </c>
      <c r="E127" s="2" t="s">
        <v>1054</v>
      </c>
      <c r="F127" s="25">
        <v>295</v>
      </c>
      <c r="G127" s="25"/>
      <c r="H127" s="25">
        <v>295</v>
      </c>
      <c r="I127" s="25">
        <v>1</v>
      </c>
      <c r="J127" s="34"/>
      <c r="K127" s="25"/>
      <c r="L127" s="25"/>
      <c r="M127" s="25"/>
      <c r="N127" s="25"/>
      <c r="O127" s="25"/>
    </row>
    <row r="128" spans="2:15" x14ac:dyDescent="0.2">
      <c r="B128" s="3" t="str">
        <f>B129</f>
        <v>4824000</v>
      </c>
      <c r="C128" s="3" t="str">
        <f>C129</f>
        <v>El Paso, TX</v>
      </c>
      <c r="D128" s="3" t="s">
        <v>103</v>
      </c>
      <c r="E128" s="3"/>
      <c r="F128" s="131">
        <v>30026.959999999999</v>
      </c>
      <c r="G128" s="131">
        <v>2802.4</v>
      </c>
      <c r="H128" s="131">
        <v>27224.560000000001</v>
      </c>
      <c r="I128" s="131">
        <v>320</v>
      </c>
      <c r="J128" s="9"/>
      <c r="K128" s="131">
        <v>105</v>
      </c>
      <c r="L128" s="131">
        <v>10</v>
      </c>
      <c r="M128" s="131">
        <v>0</v>
      </c>
      <c r="N128" s="131"/>
      <c r="O128" s="131">
        <v>0</v>
      </c>
    </row>
    <row r="129" spans="2:15" x14ac:dyDescent="0.2">
      <c r="B129" s="2" t="s">
        <v>510</v>
      </c>
      <c r="C129" s="2" t="s">
        <v>30</v>
      </c>
      <c r="D129" s="2" t="s">
        <v>175</v>
      </c>
      <c r="E129" s="2" t="s">
        <v>1065</v>
      </c>
      <c r="F129" s="25">
        <v>55</v>
      </c>
      <c r="G129" s="25">
        <v>55</v>
      </c>
      <c r="H129" s="25">
        <v>0</v>
      </c>
      <c r="I129" s="25">
        <v>1</v>
      </c>
      <c r="J129" s="34"/>
      <c r="K129" s="25">
        <v>53</v>
      </c>
      <c r="L129" s="25"/>
      <c r="M129" s="25"/>
      <c r="N129" s="25"/>
      <c r="O129" s="25"/>
    </row>
    <row r="130" spans="2:15" x14ac:dyDescent="0.2">
      <c r="B130" s="2" t="s">
        <v>510</v>
      </c>
      <c r="C130" s="2" t="s">
        <v>30</v>
      </c>
      <c r="D130" s="2" t="s">
        <v>176</v>
      </c>
      <c r="E130" s="2" t="s">
        <v>1066</v>
      </c>
      <c r="F130" s="25">
        <v>439</v>
      </c>
      <c r="G130" s="25">
        <v>439</v>
      </c>
      <c r="H130" s="25">
        <v>0</v>
      </c>
      <c r="I130" s="25">
        <v>2</v>
      </c>
      <c r="J130" s="34"/>
      <c r="K130" s="25">
        <v>52</v>
      </c>
      <c r="L130" s="25"/>
      <c r="M130" s="25"/>
      <c r="N130" s="25"/>
      <c r="O130" s="25"/>
    </row>
    <row r="131" spans="2:15" x14ac:dyDescent="0.2">
      <c r="B131" s="2" t="s">
        <v>510</v>
      </c>
      <c r="C131" s="2" t="s">
        <v>30</v>
      </c>
      <c r="D131" s="2" t="s">
        <v>177</v>
      </c>
      <c r="E131" s="2" t="s">
        <v>1067</v>
      </c>
      <c r="F131" s="25">
        <v>3781.96</v>
      </c>
      <c r="G131" s="25">
        <v>2181.4</v>
      </c>
      <c r="H131" s="25">
        <v>1600.56</v>
      </c>
      <c r="I131" s="25">
        <v>315</v>
      </c>
      <c r="J131" s="34"/>
      <c r="K131" s="25"/>
      <c r="L131" s="25">
        <v>10</v>
      </c>
      <c r="M131" s="25"/>
      <c r="N131" s="25"/>
      <c r="O131" s="25"/>
    </row>
    <row r="132" spans="2:15" x14ac:dyDescent="0.2">
      <c r="B132" s="2" t="s">
        <v>510</v>
      </c>
      <c r="C132" s="2" t="s">
        <v>30</v>
      </c>
      <c r="D132" s="2" t="s">
        <v>178</v>
      </c>
      <c r="E132" s="2" t="s">
        <v>1068</v>
      </c>
      <c r="F132" s="25">
        <v>25751</v>
      </c>
      <c r="G132" s="25">
        <v>127</v>
      </c>
      <c r="H132" s="25">
        <v>25624</v>
      </c>
      <c r="I132" s="25">
        <v>2</v>
      </c>
      <c r="J132" s="34"/>
      <c r="K132" s="25"/>
      <c r="L132" s="25"/>
      <c r="M132" s="25"/>
      <c r="N132" s="25"/>
      <c r="O132" s="25"/>
    </row>
    <row r="133" spans="2:15" x14ac:dyDescent="0.2">
      <c r="B133" s="3" t="str">
        <f>B134</f>
        <v>4827000</v>
      </c>
      <c r="C133" s="3" t="str">
        <f>C134</f>
        <v>Fort Worth, TX</v>
      </c>
      <c r="D133" s="3" t="s">
        <v>103</v>
      </c>
      <c r="E133" s="3"/>
      <c r="F133" s="131">
        <v>12913</v>
      </c>
      <c r="G133" s="131">
        <v>6716</v>
      </c>
      <c r="H133" s="131">
        <v>6197</v>
      </c>
      <c r="I133" s="131">
        <v>291</v>
      </c>
      <c r="J133" s="9"/>
      <c r="K133" s="131">
        <v>0</v>
      </c>
      <c r="L133" s="131">
        <v>0</v>
      </c>
      <c r="M133" s="131">
        <v>0</v>
      </c>
      <c r="N133" s="131"/>
      <c r="O133" s="131">
        <v>0</v>
      </c>
    </row>
    <row r="134" spans="2:15" x14ac:dyDescent="0.2">
      <c r="B134" s="2" t="s">
        <v>511</v>
      </c>
      <c r="C134" s="2" t="s">
        <v>31</v>
      </c>
      <c r="D134" s="2" t="s">
        <v>179</v>
      </c>
      <c r="E134" s="2" t="s">
        <v>1069</v>
      </c>
      <c r="F134" s="25">
        <v>12913</v>
      </c>
      <c r="G134" s="25">
        <v>6716</v>
      </c>
      <c r="H134" s="25">
        <v>6197</v>
      </c>
      <c r="I134" s="25">
        <v>291</v>
      </c>
      <c r="J134" s="34"/>
      <c r="K134" s="25"/>
      <c r="L134" s="25"/>
      <c r="M134" s="25"/>
      <c r="N134" s="25"/>
      <c r="O134" s="25"/>
    </row>
    <row r="135" spans="2:15" x14ac:dyDescent="0.2">
      <c r="B135" s="3" t="str">
        <f>B136</f>
        <v>0626000</v>
      </c>
      <c r="C135" s="3" t="str">
        <f>C136</f>
        <v>Fremont, CA</v>
      </c>
      <c r="D135" s="3" t="s">
        <v>103</v>
      </c>
      <c r="E135" s="3"/>
      <c r="F135" s="131">
        <v>21946.12</v>
      </c>
      <c r="G135" s="131">
        <v>1954.58</v>
      </c>
      <c r="H135" s="131">
        <v>19991.54</v>
      </c>
      <c r="I135" s="131">
        <v>72</v>
      </c>
      <c r="J135" s="9"/>
      <c r="K135" s="131">
        <v>4298</v>
      </c>
      <c r="L135" s="131">
        <v>0</v>
      </c>
      <c r="M135" s="131">
        <v>0</v>
      </c>
      <c r="N135" s="131"/>
      <c r="O135" s="131">
        <v>120371</v>
      </c>
    </row>
    <row r="136" spans="2:15" x14ac:dyDescent="0.2">
      <c r="B136" s="2" t="s">
        <v>512</v>
      </c>
      <c r="C136" s="2" t="s">
        <v>32</v>
      </c>
      <c r="D136" s="2" t="s">
        <v>180</v>
      </c>
      <c r="E136" s="2" t="s">
        <v>1070</v>
      </c>
      <c r="F136" s="25">
        <v>15446</v>
      </c>
      <c r="G136" s="25"/>
      <c r="H136" s="25">
        <v>15446</v>
      </c>
      <c r="I136" s="25">
        <v>1</v>
      </c>
      <c r="J136" s="34"/>
      <c r="K136" s="25">
        <v>3848</v>
      </c>
      <c r="L136" s="25"/>
      <c r="M136" s="25"/>
      <c r="N136" s="25"/>
      <c r="O136" s="25"/>
    </row>
    <row r="137" spans="2:15" x14ac:dyDescent="0.2">
      <c r="B137" s="2" t="s">
        <v>512</v>
      </c>
      <c r="C137" s="2" t="s">
        <v>32</v>
      </c>
      <c r="D137" s="2" t="s">
        <v>181</v>
      </c>
      <c r="E137" s="2" t="s">
        <v>1071</v>
      </c>
      <c r="F137" s="25">
        <v>5287</v>
      </c>
      <c r="G137" s="25">
        <v>890</v>
      </c>
      <c r="H137" s="25">
        <v>4397</v>
      </c>
      <c r="I137" s="25">
        <v>10</v>
      </c>
      <c r="J137" s="34"/>
      <c r="K137" s="25">
        <v>350</v>
      </c>
      <c r="L137" s="25"/>
      <c r="M137" s="25"/>
      <c r="N137" s="25"/>
      <c r="O137" s="25">
        <v>120371</v>
      </c>
    </row>
    <row r="138" spans="2:15" x14ac:dyDescent="0.2">
      <c r="B138" s="2" t="s">
        <v>512</v>
      </c>
      <c r="C138" s="2" t="s">
        <v>32</v>
      </c>
      <c r="D138" s="2" t="s">
        <v>182</v>
      </c>
      <c r="E138" s="2" t="s">
        <v>1072</v>
      </c>
      <c r="F138" s="25">
        <v>1213.1199999999999</v>
      </c>
      <c r="G138" s="25">
        <v>1064.58</v>
      </c>
      <c r="H138" s="25">
        <v>148.54</v>
      </c>
      <c r="I138" s="25">
        <v>61</v>
      </c>
      <c r="J138" s="34"/>
      <c r="K138" s="25">
        <v>100</v>
      </c>
      <c r="L138" s="25"/>
      <c r="M138" s="25">
        <v>0</v>
      </c>
      <c r="N138" s="25"/>
      <c r="O138" s="25">
        <v>0</v>
      </c>
    </row>
    <row r="139" spans="2:15" x14ac:dyDescent="0.2">
      <c r="B139" s="3" t="str">
        <f>B140</f>
        <v>0627000</v>
      </c>
      <c r="C139" s="3" t="str">
        <f>C140</f>
        <v>Fresno, CA</v>
      </c>
      <c r="D139" s="3" t="s">
        <v>103</v>
      </c>
      <c r="E139" s="3"/>
      <c r="F139" s="131">
        <v>2921</v>
      </c>
      <c r="G139" s="131">
        <v>2388</v>
      </c>
      <c r="H139" s="131">
        <v>533</v>
      </c>
      <c r="I139" s="131">
        <v>93</v>
      </c>
      <c r="J139" s="9"/>
      <c r="K139" s="131">
        <v>157</v>
      </c>
      <c r="L139" s="131">
        <v>0</v>
      </c>
      <c r="M139" s="131">
        <v>0</v>
      </c>
      <c r="N139" s="131"/>
      <c r="O139" s="131">
        <v>0</v>
      </c>
    </row>
    <row r="140" spans="2:15" x14ac:dyDescent="0.2">
      <c r="B140" s="2" t="s">
        <v>513</v>
      </c>
      <c r="C140" s="2" t="s">
        <v>33</v>
      </c>
      <c r="D140" s="2" t="s">
        <v>183</v>
      </c>
      <c r="E140" s="2" t="s">
        <v>1073</v>
      </c>
      <c r="F140" s="25">
        <v>18</v>
      </c>
      <c r="G140" s="25"/>
      <c r="H140" s="25">
        <v>18</v>
      </c>
      <c r="I140" s="25">
        <v>1</v>
      </c>
      <c r="J140" s="34"/>
      <c r="K140" s="25"/>
      <c r="L140" s="25"/>
      <c r="M140" s="25"/>
      <c r="N140" s="25"/>
      <c r="O140" s="25"/>
    </row>
    <row r="141" spans="2:15" x14ac:dyDescent="0.2">
      <c r="B141" s="2" t="s">
        <v>513</v>
      </c>
      <c r="C141" s="2" t="s">
        <v>33</v>
      </c>
      <c r="D141" s="2" t="s">
        <v>184</v>
      </c>
      <c r="E141" s="2" t="s">
        <v>1074</v>
      </c>
      <c r="F141" s="25">
        <v>144</v>
      </c>
      <c r="G141" s="25">
        <v>144</v>
      </c>
      <c r="H141" s="25">
        <v>0</v>
      </c>
      <c r="I141" s="25">
        <v>23</v>
      </c>
      <c r="J141" s="34"/>
      <c r="K141" s="25"/>
      <c r="L141" s="25"/>
      <c r="M141" s="25"/>
      <c r="N141" s="25"/>
      <c r="O141" s="25"/>
    </row>
    <row r="142" spans="2:15" x14ac:dyDescent="0.2">
      <c r="B142" s="2" t="s">
        <v>513</v>
      </c>
      <c r="C142" s="2" t="s">
        <v>33</v>
      </c>
      <c r="D142" s="2" t="s">
        <v>185</v>
      </c>
      <c r="E142" s="2" t="s">
        <v>1076</v>
      </c>
      <c r="F142" s="25">
        <v>2167</v>
      </c>
      <c r="G142" s="25">
        <v>2110</v>
      </c>
      <c r="H142" s="25">
        <v>57</v>
      </c>
      <c r="I142" s="25">
        <v>67</v>
      </c>
      <c r="J142" s="34"/>
      <c r="K142" s="25">
        <v>13</v>
      </c>
      <c r="L142" s="25"/>
      <c r="M142" s="25"/>
      <c r="N142" s="25"/>
      <c r="O142" s="25"/>
    </row>
    <row r="143" spans="2:15" x14ac:dyDescent="0.2">
      <c r="B143" s="2" t="s">
        <v>513</v>
      </c>
      <c r="C143" s="2" t="s">
        <v>33</v>
      </c>
      <c r="D143" s="2" t="s">
        <v>186</v>
      </c>
      <c r="E143" s="2" t="s">
        <v>1078</v>
      </c>
      <c r="F143" s="25">
        <v>592</v>
      </c>
      <c r="G143" s="25">
        <v>134</v>
      </c>
      <c r="H143" s="25">
        <v>458</v>
      </c>
      <c r="I143" s="25">
        <v>2</v>
      </c>
      <c r="J143" s="34"/>
      <c r="K143" s="25">
        <v>144</v>
      </c>
      <c r="L143" s="25">
        <v>0</v>
      </c>
      <c r="M143" s="25">
        <v>0</v>
      </c>
      <c r="N143" s="25"/>
      <c r="O143" s="25">
        <v>0</v>
      </c>
    </row>
    <row r="144" spans="2:15" x14ac:dyDescent="0.2">
      <c r="B144" s="3" t="str">
        <f>B145</f>
        <v>4829000</v>
      </c>
      <c r="C144" s="3" t="str">
        <f>C145</f>
        <v>Garland, TX</v>
      </c>
      <c r="D144" s="3" t="s">
        <v>103</v>
      </c>
      <c r="E144" s="3"/>
      <c r="F144" s="131">
        <v>2951</v>
      </c>
      <c r="G144" s="131">
        <v>695</v>
      </c>
      <c r="H144" s="131">
        <v>2256</v>
      </c>
      <c r="I144" s="131">
        <v>63</v>
      </c>
      <c r="J144" s="9"/>
      <c r="K144" s="131">
        <v>0</v>
      </c>
      <c r="L144" s="131">
        <v>0</v>
      </c>
      <c r="M144" s="131">
        <v>0</v>
      </c>
      <c r="N144" s="131"/>
      <c r="O144" s="131">
        <v>0</v>
      </c>
    </row>
    <row r="145" spans="2:15" x14ac:dyDescent="0.2">
      <c r="B145" s="2" t="s">
        <v>514</v>
      </c>
      <c r="C145" s="2" t="s">
        <v>34</v>
      </c>
      <c r="D145" s="2" t="s">
        <v>187</v>
      </c>
      <c r="E145" s="2" t="s">
        <v>1079</v>
      </c>
      <c r="F145" s="25">
        <v>2951</v>
      </c>
      <c r="G145" s="25">
        <v>695</v>
      </c>
      <c r="H145" s="25">
        <v>2256</v>
      </c>
      <c r="I145" s="25">
        <v>63</v>
      </c>
      <c r="J145" s="34"/>
      <c r="K145" s="25"/>
      <c r="L145" s="25"/>
      <c r="M145" s="25"/>
      <c r="N145" s="25"/>
      <c r="O145" s="25"/>
    </row>
    <row r="146" spans="2:15" x14ac:dyDescent="0.2">
      <c r="B146" s="3" t="str">
        <f>B147</f>
        <v>0427400</v>
      </c>
      <c r="C146" s="3" t="str">
        <f>C147</f>
        <v>Gilbert, AZ</v>
      </c>
      <c r="D146" s="3" t="s">
        <v>103</v>
      </c>
      <c r="E146" s="3"/>
      <c r="F146" s="131">
        <v>1556</v>
      </c>
      <c r="G146" s="131">
        <v>900</v>
      </c>
      <c r="H146" s="131">
        <v>656</v>
      </c>
      <c r="I146" s="131">
        <v>40</v>
      </c>
      <c r="J146" s="9"/>
      <c r="K146" s="131">
        <v>0</v>
      </c>
      <c r="L146" s="131">
        <v>0</v>
      </c>
      <c r="M146" s="131">
        <v>306</v>
      </c>
      <c r="N146" s="131"/>
      <c r="O146" s="131">
        <v>0</v>
      </c>
    </row>
    <row r="147" spans="2:15" x14ac:dyDescent="0.2">
      <c r="B147" s="2" t="s">
        <v>578</v>
      </c>
      <c r="C147" s="2" t="s">
        <v>35</v>
      </c>
      <c r="D147" s="2" t="s">
        <v>188</v>
      </c>
      <c r="E147" s="2" t="s">
        <v>1080</v>
      </c>
      <c r="F147" s="25">
        <v>1556</v>
      </c>
      <c r="G147" s="25">
        <v>900</v>
      </c>
      <c r="H147" s="25">
        <v>656</v>
      </c>
      <c r="I147" s="25">
        <v>40</v>
      </c>
      <c r="J147" s="34"/>
      <c r="K147" s="25"/>
      <c r="L147" s="25"/>
      <c r="M147" s="25">
        <v>306</v>
      </c>
      <c r="N147" s="25"/>
      <c r="O147" s="25"/>
    </row>
    <row r="148" spans="2:15" x14ac:dyDescent="0.2">
      <c r="B148" s="3" t="str">
        <f>B149</f>
        <v>0427820</v>
      </c>
      <c r="C148" s="3" t="str">
        <f>C149</f>
        <v>Glendale, AZ</v>
      </c>
      <c r="D148" s="3" t="s">
        <v>103</v>
      </c>
      <c r="E148" s="3"/>
      <c r="F148" s="131">
        <v>2103</v>
      </c>
      <c r="G148" s="131">
        <v>991</v>
      </c>
      <c r="H148" s="131">
        <v>1112</v>
      </c>
      <c r="I148" s="131">
        <v>72</v>
      </c>
      <c r="J148" s="9"/>
      <c r="K148" s="131">
        <v>11</v>
      </c>
      <c r="L148" s="131">
        <v>88</v>
      </c>
      <c r="M148" s="131">
        <v>0</v>
      </c>
      <c r="N148" s="131"/>
      <c r="O148" s="131">
        <v>0</v>
      </c>
    </row>
    <row r="149" spans="2:15" x14ac:dyDescent="0.2">
      <c r="B149" s="2" t="s">
        <v>515</v>
      </c>
      <c r="C149" s="2" t="s">
        <v>36</v>
      </c>
      <c r="D149" s="2" t="s">
        <v>189</v>
      </c>
      <c r="E149" s="2" t="s">
        <v>1081</v>
      </c>
      <c r="F149" s="25">
        <v>2103</v>
      </c>
      <c r="G149" s="25">
        <v>991</v>
      </c>
      <c r="H149" s="25">
        <v>1112</v>
      </c>
      <c r="I149" s="25">
        <v>72</v>
      </c>
      <c r="J149" s="34"/>
      <c r="K149" s="25">
        <v>11</v>
      </c>
      <c r="L149" s="25">
        <v>88</v>
      </c>
      <c r="M149" s="25"/>
      <c r="N149" s="25"/>
      <c r="O149" s="25"/>
    </row>
    <row r="150" spans="2:15" x14ac:dyDescent="0.2">
      <c r="B150" s="3" t="str">
        <f>B151</f>
        <v>PS3728000</v>
      </c>
      <c r="C150" s="3" t="str">
        <f>C151</f>
        <v>Greensboro, NC</v>
      </c>
      <c r="D150" s="3" t="s">
        <v>103</v>
      </c>
      <c r="E150" s="3"/>
      <c r="F150" s="131">
        <v>8794.9</v>
      </c>
      <c r="G150" s="131">
        <v>2546.79</v>
      </c>
      <c r="H150" s="131">
        <v>6248.11</v>
      </c>
      <c r="I150" s="131">
        <v>540</v>
      </c>
      <c r="J150" s="9"/>
      <c r="K150" s="131">
        <v>852.51</v>
      </c>
      <c r="L150" s="131">
        <v>0</v>
      </c>
      <c r="M150" s="131">
        <v>0</v>
      </c>
      <c r="N150" s="131"/>
      <c r="O150" s="131">
        <v>1423.04</v>
      </c>
    </row>
    <row r="151" spans="2:15" x14ac:dyDescent="0.2">
      <c r="B151" s="2" t="s">
        <v>516</v>
      </c>
      <c r="C151" s="2" t="s">
        <v>37</v>
      </c>
      <c r="D151" s="2" t="s">
        <v>190</v>
      </c>
      <c r="E151" s="2" t="s">
        <v>1083</v>
      </c>
      <c r="F151" s="25">
        <v>8544.9</v>
      </c>
      <c r="G151" s="25">
        <v>2496.79</v>
      </c>
      <c r="H151" s="25">
        <v>6048.11</v>
      </c>
      <c r="I151" s="25">
        <v>539</v>
      </c>
      <c r="J151" s="34"/>
      <c r="K151" s="25">
        <v>848.51</v>
      </c>
      <c r="L151" s="25"/>
      <c r="M151" s="25"/>
      <c r="N151" s="25"/>
      <c r="O151" s="25">
        <v>1423.04</v>
      </c>
    </row>
    <row r="152" spans="2:15" x14ac:dyDescent="0.2">
      <c r="B152" s="2" t="s">
        <v>516</v>
      </c>
      <c r="C152" s="2" t="s">
        <v>37</v>
      </c>
      <c r="D152" s="2" t="s">
        <v>191</v>
      </c>
      <c r="E152" s="2" t="s">
        <v>1084</v>
      </c>
      <c r="F152" s="25">
        <v>250</v>
      </c>
      <c r="G152" s="25">
        <v>50</v>
      </c>
      <c r="H152" s="25">
        <v>200</v>
      </c>
      <c r="I152" s="25">
        <v>1</v>
      </c>
      <c r="J152" s="34"/>
      <c r="K152" s="25">
        <v>4</v>
      </c>
      <c r="L152" s="25"/>
      <c r="M152" s="25"/>
      <c r="N152" s="25"/>
      <c r="O152" s="25"/>
    </row>
    <row r="153" spans="2:15" x14ac:dyDescent="0.2">
      <c r="B153" s="3" t="str">
        <f>B154</f>
        <v>3231900</v>
      </c>
      <c r="C153" s="3" t="str">
        <f>C154</f>
        <v>Henderson, NV</v>
      </c>
      <c r="D153" s="3" t="s">
        <v>103</v>
      </c>
      <c r="E153" s="3"/>
      <c r="F153" s="131">
        <v>5497</v>
      </c>
      <c r="G153" s="131">
        <v>1331</v>
      </c>
      <c r="H153" s="131">
        <v>4166</v>
      </c>
      <c r="I153" s="131">
        <v>69</v>
      </c>
      <c r="J153" s="9"/>
      <c r="K153" s="131">
        <v>113</v>
      </c>
      <c r="L153" s="131">
        <v>635</v>
      </c>
      <c r="M153" s="131">
        <v>0</v>
      </c>
      <c r="N153" s="131"/>
      <c r="O153" s="131">
        <v>0</v>
      </c>
    </row>
    <row r="154" spans="2:15" x14ac:dyDescent="0.2">
      <c r="B154" s="2" t="s">
        <v>517</v>
      </c>
      <c r="C154" s="2" t="s">
        <v>38</v>
      </c>
      <c r="D154" s="2" t="s">
        <v>193</v>
      </c>
      <c r="E154" s="2" t="s">
        <v>1085</v>
      </c>
      <c r="F154" s="25">
        <v>5497</v>
      </c>
      <c r="G154" s="25">
        <v>1331</v>
      </c>
      <c r="H154" s="25">
        <v>4166</v>
      </c>
      <c r="I154" s="25">
        <v>69</v>
      </c>
      <c r="J154" s="34"/>
      <c r="K154" s="25">
        <v>113</v>
      </c>
      <c r="L154" s="25">
        <v>635</v>
      </c>
      <c r="M154" s="25"/>
      <c r="N154" s="25"/>
      <c r="O154" s="25"/>
    </row>
    <row r="155" spans="2:15" x14ac:dyDescent="0.2">
      <c r="B155" s="3" t="str">
        <f>B156</f>
        <v>1230000</v>
      </c>
      <c r="C155" s="3" t="str">
        <f>C156</f>
        <v>Hialeah, FL</v>
      </c>
      <c r="D155" s="3" t="s">
        <v>103</v>
      </c>
      <c r="E155" s="3"/>
      <c r="F155" s="131">
        <v>238</v>
      </c>
      <c r="G155" s="131">
        <v>238</v>
      </c>
      <c r="H155" s="131">
        <v>0</v>
      </c>
      <c r="I155" s="131">
        <v>34</v>
      </c>
      <c r="J155" s="9"/>
      <c r="K155" s="131">
        <v>4</v>
      </c>
      <c r="L155" s="131">
        <v>0</v>
      </c>
      <c r="M155" s="131">
        <v>0</v>
      </c>
      <c r="N155" s="131"/>
      <c r="O155" s="131">
        <v>0</v>
      </c>
    </row>
    <row r="156" spans="2:15" x14ac:dyDescent="0.2">
      <c r="B156" s="2" t="s">
        <v>518</v>
      </c>
      <c r="C156" s="2" t="s">
        <v>39</v>
      </c>
      <c r="D156" s="2" t="s">
        <v>194</v>
      </c>
      <c r="E156" s="2" t="s">
        <v>1086</v>
      </c>
      <c r="F156" s="25">
        <v>238</v>
      </c>
      <c r="G156" s="25">
        <v>238</v>
      </c>
      <c r="H156" s="25">
        <v>0</v>
      </c>
      <c r="I156" s="25">
        <v>34</v>
      </c>
      <c r="J156" s="34"/>
      <c r="K156" s="25">
        <v>4</v>
      </c>
      <c r="L156" s="25"/>
      <c r="M156" s="25"/>
      <c r="N156" s="25"/>
      <c r="O156" s="25"/>
    </row>
    <row r="157" spans="2:15" x14ac:dyDescent="0.2">
      <c r="B157" s="3" t="str">
        <f>B158</f>
        <v>PS1571550</v>
      </c>
      <c r="C157" s="3" t="str">
        <f>C158</f>
        <v>Honolulu, HI</v>
      </c>
      <c r="D157" s="3" t="s">
        <v>103</v>
      </c>
      <c r="E157" s="3"/>
      <c r="F157" s="131">
        <v>67620</v>
      </c>
      <c r="G157" s="131">
        <v>5972</v>
      </c>
      <c r="H157" s="131">
        <v>61648</v>
      </c>
      <c r="I157" s="131">
        <v>354</v>
      </c>
      <c r="J157" s="9"/>
      <c r="K157" s="131">
        <v>96</v>
      </c>
      <c r="L157" s="131">
        <v>55</v>
      </c>
      <c r="M157" s="131">
        <v>2247</v>
      </c>
      <c r="N157" s="131"/>
      <c r="O157" s="131">
        <v>0</v>
      </c>
    </row>
    <row r="158" spans="2:15" x14ac:dyDescent="0.2">
      <c r="B158" s="2" t="s">
        <v>519</v>
      </c>
      <c r="C158" s="2" t="s">
        <v>40</v>
      </c>
      <c r="D158" s="2" t="s">
        <v>1307</v>
      </c>
      <c r="E158" s="2" t="s">
        <v>1087</v>
      </c>
      <c r="F158" s="25">
        <v>42734</v>
      </c>
      <c r="G158" s="25"/>
      <c r="H158" s="25">
        <v>42734</v>
      </c>
      <c r="I158" s="25">
        <v>17</v>
      </c>
      <c r="J158" s="34"/>
      <c r="K158" s="25"/>
      <c r="L158" s="25"/>
      <c r="M158" s="25"/>
      <c r="N158" s="25"/>
      <c r="O158" s="25"/>
    </row>
    <row r="159" spans="2:15" x14ac:dyDescent="0.2">
      <c r="B159" s="2" t="s">
        <v>519</v>
      </c>
      <c r="C159" s="2" t="s">
        <v>40</v>
      </c>
      <c r="D159" s="2" t="s">
        <v>196</v>
      </c>
      <c r="E159" s="2" t="s">
        <v>986</v>
      </c>
      <c r="F159" s="25">
        <v>6671</v>
      </c>
      <c r="G159" s="25">
        <v>4967</v>
      </c>
      <c r="H159" s="25">
        <v>1704</v>
      </c>
      <c r="I159" s="25">
        <v>306</v>
      </c>
      <c r="J159" s="34"/>
      <c r="K159" s="25"/>
      <c r="L159" s="25">
        <v>55</v>
      </c>
      <c r="M159" s="25"/>
      <c r="N159" s="25"/>
      <c r="O159" s="25"/>
    </row>
    <row r="160" spans="2:15" x14ac:dyDescent="0.2">
      <c r="B160" s="2" t="s">
        <v>519</v>
      </c>
      <c r="C160" s="2" t="s">
        <v>40</v>
      </c>
      <c r="D160" s="2" t="s">
        <v>1089</v>
      </c>
      <c r="E160" s="2" t="s">
        <v>1090</v>
      </c>
      <c r="F160" s="25">
        <v>100</v>
      </c>
      <c r="G160" s="25"/>
      <c r="H160" s="25">
        <v>100</v>
      </c>
      <c r="I160" s="25">
        <v>1</v>
      </c>
      <c r="J160" s="34"/>
      <c r="K160" s="25"/>
      <c r="L160" s="25"/>
      <c r="M160" s="25"/>
      <c r="N160" s="25"/>
      <c r="O160" s="25"/>
    </row>
    <row r="161" spans="2:15" x14ac:dyDescent="0.2">
      <c r="B161" s="2" t="s">
        <v>519</v>
      </c>
      <c r="C161" s="2" t="s">
        <v>40</v>
      </c>
      <c r="D161" s="2" t="s">
        <v>1308</v>
      </c>
      <c r="E161" s="2" t="s">
        <v>1091</v>
      </c>
      <c r="F161" s="25">
        <v>13175</v>
      </c>
      <c r="G161" s="25">
        <v>1005</v>
      </c>
      <c r="H161" s="25">
        <v>12170</v>
      </c>
      <c r="I161" s="25">
        <v>26</v>
      </c>
      <c r="J161" s="34"/>
      <c r="K161" s="25">
        <v>96</v>
      </c>
      <c r="L161" s="25"/>
      <c r="M161" s="25">
        <v>2247</v>
      </c>
      <c r="N161" s="25"/>
      <c r="O161" s="25"/>
    </row>
    <row r="162" spans="2:15" x14ac:dyDescent="0.2">
      <c r="B162" s="2" t="s">
        <v>519</v>
      </c>
      <c r="C162" s="2" t="s">
        <v>40</v>
      </c>
      <c r="D162" s="2" t="s">
        <v>197</v>
      </c>
      <c r="E162" s="2" t="s">
        <v>1093</v>
      </c>
      <c r="F162" s="25">
        <v>4940</v>
      </c>
      <c r="G162" s="25"/>
      <c r="H162" s="25">
        <v>4940</v>
      </c>
      <c r="I162" s="25">
        <v>4</v>
      </c>
      <c r="J162" s="34"/>
      <c r="K162" s="25"/>
      <c r="L162" s="25"/>
      <c r="M162" s="25"/>
      <c r="N162" s="25"/>
      <c r="O162" s="25"/>
    </row>
    <row r="163" spans="2:15" x14ac:dyDescent="0.2">
      <c r="B163" s="3" t="str">
        <f>B164</f>
        <v>PS4835000</v>
      </c>
      <c r="C163" s="3" t="str">
        <f>C164</f>
        <v>Houston, TX</v>
      </c>
      <c r="D163" s="3" t="s">
        <v>103</v>
      </c>
      <c r="E163" s="3"/>
      <c r="F163" s="131">
        <v>44480.43</v>
      </c>
      <c r="G163" s="131">
        <v>23441.65</v>
      </c>
      <c r="H163" s="131">
        <v>21038.780000000002</v>
      </c>
      <c r="I163" s="131">
        <v>499</v>
      </c>
      <c r="J163" s="9"/>
      <c r="K163" s="131">
        <v>19439.900000000001</v>
      </c>
      <c r="L163" s="131">
        <v>5803.1</v>
      </c>
      <c r="M163" s="131">
        <v>283</v>
      </c>
      <c r="N163" s="131"/>
      <c r="O163" s="131">
        <v>13603.8</v>
      </c>
    </row>
    <row r="164" spans="2:15" x14ac:dyDescent="0.2">
      <c r="B164" s="2" t="s">
        <v>520</v>
      </c>
      <c r="C164" s="2" t="s">
        <v>41</v>
      </c>
      <c r="D164" s="2" t="s">
        <v>198</v>
      </c>
      <c r="E164" s="2" t="s">
        <v>1094</v>
      </c>
      <c r="F164" s="25">
        <v>48</v>
      </c>
      <c r="G164" s="25">
        <v>48</v>
      </c>
      <c r="H164" s="25">
        <v>0</v>
      </c>
      <c r="I164" s="25">
        <v>6</v>
      </c>
      <c r="J164" s="34"/>
      <c r="K164" s="25"/>
      <c r="L164" s="25"/>
      <c r="M164" s="25"/>
      <c r="N164" s="25"/>
      <c r="O164" s="25"/>
    </row>
    <row r="165" spans="2:15" x14ac:dyDescent="0.2">
      <c r="B165" s="2" t="s">
        <v>520</v>
      </c>
      <c r="C165" s="2" t="s">
        <v>41</v>
      </c>
      <c r="D165" s="2" t="s">
        <v>199</v>
      </c>
      <c r="E165" s="2" t="s">
        <v>1095</v>
      </c>
      <c r="F165" s="25">
        <v>203</v>
      </c>
      <c r="G165" s="25">
        <v>75</v>
      </c>
      <c r="H165" s="25">
        <v>128</v>
      </c>
      <c r="I165" s="25">
        <v>1</v>
      </c>
      <c r="J165" s="34"/>
      <c r="K165" s="25">
        <v>17</v>
      </c>
      <c r="L165" s="25"/>
      <c r="M165" s="25"/>
      <c r="N165" s="25"/>
      <c r="O165" s="25"/>
    </row>
    <row r="166" spans="2:15" x14ac:dyDescent="0.2">
      <c r="B166" s="2" t="s">
        <v>520</v>
      </c>
      <c r="C166" s="2" t="s">
        <v>41</v>
      </c>
      <c r="D166" s="2" t="s">
        <v>200</v>
      </c>
      <c r="E166" s="2" t="s">
        <v>1096</v>
      </c>
      <c r="F166" s="25">
        <v>1994</v>
      </c>
      <c r="G166" s="25">
        <v>233</v>
      </c>
      <c r="H166" s="25">
        <v>1761</v>
      </c>
      <c r="I166" s="25">
        <v>4</v>
      </c>
      <c r="J166" s="34"/>
      <c r="K166" s="25">
        <v>7040</v>
      </c>
      <c r="L166" s="25"/>
      <c r="M166" s="25">
        <v>265</v>
      </c>
      <c r="N166" s="25"/>
      <c r="O166" s="25">
        <v>1066</v>
      </c>
    </row>
    <row r="167" spans="2:15" x14ac:dyDescent="0.2">
      <c r="B167" s="2" t="s">
        <v>520</v>
      </c>
      <c r="C167" s="2" t="s">
        <v>41</v>
      </c>
      <c r="D167" s="2" t="s">
        <v>1097</v>
      </c>
      <c r="E167" s="2" t="s">
        <v>1098</v>
      </c>
      <c r="F167" s="25">
        <v>2016.92</v>
      </c>
      <c r="G167" s="25">
        <v>1084.92</v>
      </c>
      <c r="H167" s="25">
        <v>932</v>
      </c>
      <c r="I167" s="25">
        <v>12</v>
      </c>
      <c r="J167" s="34"/>
      <c r="K167" s="25"/>
      <c r="L167" s="25"/>
      <c r="M167" s="25"/>
      <c r="N167" s="25"/>
      <c r="O167" s="25"/>
    </row>
    <row r="168" spans="2:15" x14ac:dyDescent="0.2">
      <c r="B168" s="2" t="s">
        <v>520</v>
      </c>
      <c r="C168" s="2" t="s">
        <v>41</v>
      </c>
      <c r="D168" s="2" t="s">
        <v>1099</v>
      </c>
      <c r="E168" s="2" t="s">
        <v>1100</v>
      </c>
      <c r="F168" s="25">
        <v>58.5</v>
      </c>
      <c r="G168" s="25">
        <v>26</v>
      </c>
      <c r="H168" s="25">
        <v>32.5</v>
      </c>
      <c r="I168" s="25">
        <v>8</v>
      </c>
      <c r="J168" s="34"/>
      <c r="K168" s="25"/>
      <c r="L168" s="25"/>
      <c r="M168" s="25"/>
      <c r="N168" s="25"/>
      <c r="O168" s="25">
        <v>2</v>
      </c>
    </row>
    <row r="169" spans="2:15" x14ac:dyDescent="0.2">
      <c r="B169" s="2" t="s">
        <v>520</v>
      </c>
      <c r="C169" s="2" t="s">
        <v>41</v>
      </c>
      <c r="D169" s="2" t="s">
        <v>1101</v>
      </c>
      <c r="E169" s="2" t="s">
        <v>1102</v>
      </c>
      <c r="F169" s="25">
        <v>12133</v>
      </c>
      <c r="G169" s="25">
        <v>12133</v>
      </c>
      <c r="H169" s="25">
        <v>0</v>
      </c>
      <c r="I169" s="25">
        <v>25</v>
      </c>
      <c r="J169" s="34"/>
      <c r="K169" s="25"/>
      <c r="L169" s="25"/>
      <c r="M169" s="25"/>
      <c r="N169" s="25"/>
      <c r="O169" s="25"/>
    </row>
    <row r="170" spans="2:15" x14ac:dyDescent="0.2">
      <c r="B170" s="2" t="s">
        <v>520</v>
      </c>
      <c r="C170" s="2" t="s">
        <v>41</v>
      </c>
      <c r="D170" s="2" t="s">
        <v>1103</v>
      </c>
      <c r="E170" s="2" t="s">
        <v>1104</v>
      </c>
      <c r="F170" s="25">
        <v>515.30999999999995</v>
      </c>
      <c r="G170" s="25">
        <v>110</v>
      </c>
      <c r="H170" s="25">
        <v>405.31</v>
      </c>
      <c r="I170" s="25">
        <v>10</v>
      </c>
      <c r="J170" s="34"/>
      <c r="K170" s="25"/>
      <c r="L170" s="25"/>
      <c r="M170" s="25"/>
      <c r="N170" s="25"/>
      <c r="O170" s="25">
        <v>10685</v>
      </c>
    </row>
    <row r="171" spans="2:15" x14ac:dyDescent="0.2">
      <c r="B171" s="2" t="s">
        <v>520</v>
      </c>
      <c r="C171" s="2" t="s">
        <v>41</v>
      </c>
      <c r="D171" s="2" t="s">
        <v>201</v>
      </c>
      <c r="E171" s="2" t="s">
        <v>1105</v>
      </c>
      <c r="F171" s="25">
        <v>1</v>
      </c>
      <c r="G171" s="25">
        <v>1</v>
      </c>
      <c r="H171" s="25">
        <v>0</v>
      </c>
      <c r="I171" s="25">
        <v>2</v>
      </c>
      <c r="J171" s="34"/>
      <c r="K171" s="25"/>
      <c r="L171" s="25"/>
      <c r="M171" s="25"/>
      <c r="N171" s="25"/>
      <c r="O171" s="25"/>
    </row>
    <row r="172" spans="2:15" x14ac:dyDescent="0.2">
      <c r="B172" s="2" t="s">
        <v>520</v>
      </c>
      <c r="C172" s="2" t="s">
        <v>41</v>
      </c>
      <c r="D172" s="2" t="s">
        <v>202</v>
      </c>
      <c r="E172" s="2" t="s">
        <v>1106</v>
      </c>
      <c r="F172" s="25">
        <v>24532.7</v>
      </c>
      <c r="G172" s="25">
        <v>7738.73</v>
      </c>
      <c r="H172" s="25">
        <v>16793.97</v>
      </c>
      <c r="I172" s="25">
        <v>377</v>
      </c>
      <c r="J172" s="34"/>
      <c r="K172" s="25">
        <v>12284.9</v>
      </c>
      <c r="L172" s="25">
        <v>5676.1</v>
      </c>
      <c r="M172" s="25">
        <v>0</v>
      </c>
      <c r="N172" s="25"/>
      <c r="O172" s="25">
        <v>839.8</v>
      </c>
    </row>
    <row r="173" spans="2:15" x14ac:dyDescent="0.2">
      <c r="B173" s="2" t="s">
        <v>520</v>
      </c>
      <c r="C173" s="2" t="s">
        <v>41</v>
      </c>
      <c r="D173" s="2" t="s">
        <v>203</v>
      </c>
      <c r="E173" s="2" t="s">
        <v>1107</v>
      </c>
      <c r="F173" s="25">
        <v>2084</v>
      </c>
      <c r="G173" s="25">
        <v>1122</v>
      </c>
      <c r="H173" s="25">
        <v>962</v>
      </c>
      <c r="I173" s="25">
        <v>24</v>
      </c>
      <c r="J173" s="34"/>
      <c r="K173" s="25"/>
      <c r="L173" s="25"/>
      <c r="M173" s="25">
        <v>18</v>
      </c>
      <c r="N173" s="25"/>
      <c r="O173" s="25">
        <v>308</v>
      </c>
    </row>
    <row r="174" spans="2:15" x14ac:dyDescent="0.2">
      <c r="B174" s="2" t="s">
        <v>520</v>
      </c>
      <c r="C174" s="2" t="s">
        <v>41</v>
      </c>
      <c r="D174" s="2" t="s">
        <v>1108</v>
      </c>
      <c r="E174" s="2" t="s">
        <v>1109</v>
      </c>
      <c r="F174" s="25">
        <v>14</v>
      </c>
      <c r="G174" s="25">
        <v>14</v>
      </c>
      <c r="H174" s="25">
        <v>0</v>
      </c>
      <c r="I174" s="25">
        <v>3</v>
      </c>
      <c r="J174" s="34"/>
      <c r="K174" s="25"/>
      <c r="L174" s="25">
        <v>127</v>
      </c>
      <c r="M174" s="25"/>
      <c r="N174" s="25"/>
      <c r="O174" s="25"/>
    </row>
    <row r="175" spans="2:15" x14ac:dyDescent="0.2">
      <c r="B175" s="2" t="s">
        <v>520</v>
      </c>
      <c r="C175" s="2" t="s">
        <v>41</v>
      </c>
      <c r="D175" s="2" t="s">
        <v>204</v>
      </c>
      <c r="E175" s="2" t="s">
        <v>1110</v>
      </c>
      <c r="F175" s="25">
        <v>123</v>
      </c>
      <c r="G175" s="25">
        <v>99</v>
      </c>
      <c r="H175" s="25">
        <v>24</v>
      </c>
      <c r="I175" s="25">
        <v>26</v>
      </c>
      <c r="J175" s="34"/>
      <c r="K175" s="25"/>
      <c r="L175" s="25"/>
      <c r="M175" s="25"/>
      <c r="N175" s="25"/>
      <c r="O175" s="25">
        <v>5</v>
      </c>
    </row>
    <row r="176" spans="2:15" x14ac:dyDescent="0.2">
      <c r="B176" s="2" t="s">
        <v>520</v>
      </c>
      <c r="C176" s="2" t="s">
        <v>41</v>
      </c>
      <c r="D176" s="2" t="s">
        <v>205</v>
      </c>
      <c r="E176" s="2" t="s">
        <v>1111</v>
      </c>
      <c r="F176" s="25">
        <v>430</v>
      </c>
      <c r="G176" s="25">
        <v>430</v>
      </c>
      <c r="H176" s="25">
        <v>0</v>
      </c>
      <c r="I176" s="25" t="s">
        <v>955</v>
      </c>
      <c r="J176" s="34"/>
      <c r="K176" s="25"/>
      <c r="L176" s="25"/>
      <c r="M176" s="25"/>
      <c r="N176" s="25"/>
      <c r="O176" s="25"/>
    </row>
    <row r="177" spans="2:15" x14ac:dyDescent="0.2">
      <c r="B177" s="2" t="s">
        <v>520</v>
      </c>
      <c r="C177" s="2" t="s">
        <v>41</v>
      </c>
      <c r="D177" s="2" t="s">
        <v>206</v>
      </c>
      <c r="E177" s="2" t="s">
        <v>1112</v>
      </c>
      <c r="F177" s="25">
        <v>327</v>
      </c>
      <c r="G177" s="25">
        <v>327</v>
      </c>
      <c r="H177" s="25">
        <v>0</v>
      </c>
      <c r="I177" s="25">
        <v>1</v>
      </c>
      <c r="J177" s="34"/>
      <c r="K177" s="25">
        <v>98</v>
      </c>
      <c r="L177" s="25"/>
      <c r="M177" s="25"/>
      <c r="N177" s="25"/>
      <c r="O177" s="25">
        <v>698</v>
      </c>
    </row>
    <row r="178" spans="2:15" x14ac:dyDescent="0.2">
      <c r="B178" s="3" t="str">
        <f>B179</f>
        <v>0636770</v>
      </c>
      <c r="C178" s="3" t="str">
        <f>C179</f>
        <v>Irvine, CA</v>
      </c>
      <c r="D178" s="3" t="s">
        <v>103</v>
      </c>
      <c r="E178" s="3"/>
      <c r="F178" s="131">
        <v>15808.41</v>
      </c>
      <c r="G178" s="131">
        <v>355</v>
      </c>
      <c r="H178" s="131">
        <v>15453.41</v>
      </c>
      <c r="I178" s="131">
        <v>81</v>
      </c>
      <c r="J178" s="9"/>
      <c r="K178" s="131">
        <v>359.21</v>
      </c>
      <c r="L178" s="131">
        <v>17</v>
      </c>
      <c r="M178" s="131">
        <v>0</v>
      </c>
      <c r="N178" s="131"/>
      <c r="O178" s="131">
        <v>57235.34</v>
      </c>
    </row>
    <row r="179" spans="2:15" x14ac:dyDescent="0.2">
      <c r="B179" s="2" t="s">
        <v>521</v>
      </c>
      <c r="C179" s="2" t="s">
        <v>42</v>
      </c>
      <c r="D179" s="2" t="s">
        <v>207</v>
      </c>
      <c r="E179" s="2" t="s">
        <v>1113</v>
      </c>
      <c r="F179" s="25">
        <v>14834.41</v>
      </c>
      <c r="G179" s="25"/>
      <c r="H179" s="25">
        <v>14834.41</v>
      </c>
      <c r="I179" s="25">
        <v>77</v>
      </c>
      <c r="J179" s="34"/>
      <c r="K179" s="25">
        <v>350.21</v>
      </c>
      <c r="L179" s="25"/>
      <c r="M179" s="25"/>
      <c r="N179" s="25"/>
      <c r="O179" s="25">
        <v>235.34</v>
      </c>
    </row>
    <row r="180" spans="2:15" x14ac:dyDescent="0.2">
      <c r="B180" s="2" t="s">
        <v>521</v>
      </c>
      <c r="C180" s="2" t="s">
        <v>42</v>
      </c>
      <c r="D180" s="2" t="s">
        <v>208</v>
      </c>
      <c r="E180" s="2" t="s">
        <v>1114</v>
      </c>
      <c r="F180" s="25">
        <v>958</v>
      </c>
      <c r="G180" s="25">
        <v>339</v>
      </c>
      <c r="H180" s="25">
        <v>619</v>
      </c>
      <c r="I180" s="25">
        <v>3</v>
      </c>
      <c r="J180" s="34"/>
      <c r="K180" s="25">
        <v>9</v>
      </c>
      <c r="L180" s="25">
        <v>17</v>
      </c>
      <c r="M180" s="25"/>
      <c r="N180" s="25"/>
      <c r="O180" s="25">
        <v>57000</v>
      </c>
    </row>
    <row r="181" spans="2:15" x14ac:dyDescent="0.2">
      <c r="B181" s="2" t="s">
        <v>521</v>
      </c>
      <c r="C181" s="2" t="s">
        <v>42</v>
      </c>
      <c r="D181" s="2" t="s">
        <v>1115</v>
      </c>
      <c r="E181" s="2" t="s">
        <v>1116</v>
      </c>
      <c r="F181" s="25">
        <v>16</v>
      </c>
      <c r="G181" s="25">
        <v>16</v>
      </c>
      <c r="H181" s="25">
        <v>0</v>
      </c>
      <c r="I181" s="25">
        <v>1</v>
      </c>
      <c r="J181" s="34"/>
      <c r="K181" s="25"/>
      <c r="L181" s="25"/>
      <c r="M181" s="25"/>
      <c r="N181" s="25"/>
      <c r="O181" s="25"/>
    </row>
    <row r="182" spans="2:15" x14ac:dyDescent="0.2">
      <c r="B182" s="3" t="str">
        <f>B183</f>
        <v>4837000</v>
      </c>
      <c r="C182" s="3" t="str">
        <f>C183</f>
        <v>Irving, TX</v>
      </c>
      <c r="D182" s="3" t="s">
        <v>103</v>
      </c>
      <c r="E182" s="3"/>
      <c r="F182" s="131">
        <v>1980</v>
      </c>
      <c r="G182" s="131">
        <v>1541</v>
      </c>
      <c r="H182" s="131">
        <v>439</v>
      </c>
      <c r="I182" s="131">
        <v>103</v>
      </c>
      <c r="J182" s="9"/>
      <c r="K182" s="131">
        <v>5</v>
      </c>
      <c r="L182" s="131">
        <v>295</v>
      </c>
      <c r="M182" s="131">
        <v>0</v>
      </c>
      <c r="N182" s="131"/>
      <c r="O182" s="131">
        <v>0</v>
      </c>
    </row>
    <row r="183" spans="2:15" x14ac:dyDescent="0.2">
      <c r="B183" s="2" t="s">
        <v>522</v>
      </c>
      <c r="C183" s="2" t="s">
        <v>43</v>
      </c>
      <c r="D183" s="2" t="s">
        <v>209</v>
      </c>
      <c r="E183" s="2" t="s">
        <v>1117</v>
      </c>
      <c r="F183" s="25">
        <v>1980</v>
      </c>
      <c r="G183" s="25">
        <v>1541</v>
      </c>
      <c r="H183" s="25">
        <v>439</v>
      </c>
      <c r="I183" s="25">
        <v>103</v>
      </c>
      <c r="J183" s="34"/>
      <c r="K183" s="25">
        <v>5</v>
      </c>
      <c r="L183" s="25">
        <v>295</v>
      </c>
      <c r="M183" s="25">
        <v>0</v>
      </c>
      <c r="N183" s="25"/>
      <c r="O183" s="25">
        <v>0</v>
      </c>
    </row>
    <row r="184" spans="2:15" x14ac:dyDescent="0.2">
      <c r="B184" s="3" t="str">
        <f>B185</f>
        <v>1235000</v>
      </c>
      <c r="C184" s="3" t="str">
        <f>C185</f>
        <v>Jacksonville, FL</v>
      </c>
      <c r="D184" s="3" t="s">
        <v>103</v>
      </c>
      <c r="E184" s="3"/>
      <c r="F184" s="131">
        <v>84333</v>
      </c>
      <c r="G184" s="131">
        <v>8530</v>
      </c>
      <c r="H184" s="131">
        <v>75803</v>
      </c>
      <c r="I184" s="131">
        <v>424</v>
      </c>
      <c r="J184" s="9"/>
      <c r="K184" s="131">
        <v>2432.75</v>
      </c>
      <c r="L184" s="131">
        <v>0</v>
      </c>
      <c r="M184" s="131">
        <v>1487</v>
      </c>
      <c r="N184" s="131"/>
      <c r="O184" s="131">
        <v>230</v>
      </c>
    </row>
    <row r="185" spans="2:15" x14ac:dyDescent="0.2">
      <c r="B185" s="2" t="s">
        <v>523</v>
      </c>
      <c r="C185" s="2" t="s">
        <v>44</v>
      </c>
      <c r="D185" s="2" t="s">
        <v>210</v>
      </c>
      <c r="E185" s="2" t="s">
        <v>1119</v>
      </c>
      <c r="F185" s="25">
        <v>9781</v>
      </c>
      <c r="G185" s="25"/>
      <c r="H185" s="25">
        <v>9781</v>
      </c>
      <c r="I185" s="25">
        <v>2</v>
      </c>
      <c r="J185" s="34"/>
      <c r="K185" s="25">
        <v>4</v>
      </c>
      <c r="L185" s="25"/>
      <c r="M185" s="25"/>
      <c r="N185" s="25"/>
      <c r="O185" s="25"/>
    </row>
    <row r="186" spans="2:15" x14ac:dyDescent="0.2">
      <c r="B186" s="2" t="s">
        <v>523</v>
      </c>
      <c r="C186" s="2" t="s">
        <v>44</v>
      </c>
      <c r="D186" s="2" t="s">
        <v>211</v>
      </c>
      <c r="E186" s="2" t="s">
        <v>1120</v>
      </c>
      <c r="F186" s="25">
        <v>8156</v>
      </c>
      <c r="G186" s="25">
        <v>315</v>
      </c>
      <c r="H186" s="25">
        <v>7841</v>
      </c>
      <c r="I186" s="25">
        <v>6</v>
      </c>
      <c r="J186" s="34"/>
      <c r="K186" s="25">
        <v>86</v>
      </c>
      <c r="L186" s="25"/>
      <c r="M186" s="25"/>
      <c r="N186" s="25"/>
      <c r="O186" s="25">
        <v>230</v>
      </c>
    </row>
    <row r="187" spans="2:15" x14ac:dyDescent="0.2">
      <c r="B187" s="2" t="s">
        <v>523</v>
      </c>
      <c r="C187" s="2" t="s">
        <v>44</v>
      </c>
      <c r="D187" s="2" t="s">
        <v>212</v>
      </c>
      <c r="E187" s="2" t="s">
        <v>1121</v>
      </c>
      <c r="F187" s="25">
        <v>36910</v>
      </c>
      <c r="G187" s="25">
        <v>8215</v>
      </c>
      <c r="H187" s="25">
        <v>28695</v>
      </c>
      <c r="I187" s="25">
        <v>405</v>
      </c>
      <c r="J187" s="34"/>
      <c r="K187" s="25"/>
      <c r="L187" s="25"/>
      <c r="M187" s="25"/>
      <c r="N187" s="25"/>
      <c r="O187" s="25"/>
    </row>
    <row r="188" spans="2:15" x14ac:dyDescent="0.2">
      <c r="B188" s="2" t="s">
        <v>523</v>
      </c>
      <c r="C188" s="2" t="s">
        <v>44</v>
      </c>
      <c r="D188" s="2" t="s">
        <v>1123</v>
      </c>
      <c r="E188" s="2" t="s">
        <v>1124</v>
      </c>
      <c r="F188" s="25">
        <v>75</v>
      </c>
      <c r="G188" s="25"/>
      <c r="H188" s="25">
        <v>75</v>
      </c>
      <c r="I188" s="25">
        <v>1</v>
      </c>
      <c r="J188" s="34"/>
      <c r="K188" s="25"/>
      <c r="L188" s="25"/>
      <c r="M188" s="25"/>
      <c r="N188" s="25"/>
      <c r="O188" s="25"/>
    </row>
    <row r="189" spans="2:15" x14ac:dyDescent="0.2">
      <c r="B189" s="2" t="s">
        <v>523</v>
      </c>
      <c r="C189" s="2" t="s">
        <v>44</v>
      </c>
      <c r="D189" s="2" t="s">
        <v>213</v>
      </c>
      <c r="E189" s="2" t="s">
        <v>1125</v>
      </c>
      <c r="F189" s="25">
        <v>7470</v>
      </c>
      <c r="G189" s="25">
        <v>0</v>
      </c>
      <c r="H189" s="25">
        <v>7470</v>
      </c>
      <c r="I189" s="25">
        <v>7</v>
      </c>
      <c r="J189" s="34"/>
      <c r="K189" s="25"/>
      <c r="L189" s="25"/>
      <c r="M189" s="25">
        <v>1487</v>
      </c>
      <c r="N189" s="25"/>
      <c r="O189" s="25">
        <v>0</v>
      </c>
    </row>
    <row r="190" spans="2:15" x14ac:dyDescent="0.2">
      <c r="B190" s="2" t="s">
        <v>523</v>
      </c>
      <c r="C190" s="2" t="s">
        <v>44</v>
      </c>
      <c r="D190" s="2" t="s">
        <v>214</v>
      </c>
      <c r="E190" s="2" t="s">
        <v>1126</v>
      </c>
      <c r="F190" s="25">
        <v>21559</v>
      </c>
      <c r="G190" s="25"/>
      <c r="H190" s="25">
        <v>21559</v>
      </c>
      <c r="I190" s="25">
        <v>2</v>
      </c>
      <c r="J190" s="34"/>
      <c r="K190" s="25">
        <v>2342.75</v>
      </c>
      <c r="L190" s="25"/>
      <c r="M190" s="25"/>
      <c r="N190" s="25"/>
      <c r="O190" s="25"/>
    </row>
    <row r="191" spans="2:15" x14ac:dyDescent="0.2">
      <c r="B191" s="2" t="s">
        <v>523</v>
      </c>
      <c r="C191" s="2" t="s">
        <v>44</v>
      </c>
      <c r="D191" s="2" t="s">
        <v>1127</v>
      </c>
      <c r="E191" s="2" t="s">
        <v>1128</v>
      </c>
      <c r="F191" s="25">
        <v>382</v>
      </c>
      <c r="G191" s="25"/>
      <c r="H191" s="25">
        <v>382</v>
      </c>
      <c r="I191" s="25">
        <v>1</v>
      </c>
      <c r="J191" s="34"/>
      <c r="K191" s="25"/>
      <c r="L191" s="25"/>
      <c r="M191" s="25"/>
      <c r="N191" s="25"/>
      <c r="O191" s="25"/>
    </row>
    <row r="192" spans="2:15" x14ac:dyDescent="0.2">
      <c r="B192" s="3" t="str">
        <f>B193</f>
        <v>3436000</v>
      </c>
      <c r="C192" s="3" t="str">
        <f>C193</f>
        <v>Jersey City, NJ</v>
      </c>
      <c r="D192" s="3" t="s">
        <v>103</v>
      </c>
      <c r="E192" s="3"/>
      <c r="F192" s="131">
        <v>1089</v>
      </c>
      <c r="G192" s="131">
        <v>635</v>
      </c>
      <c r="H192" s="131">
        <v>454</v>
      </c>
      <c r="I192" s="131">
        <v>3</v>
      </c>
      <c r="J192" s="9"/>
      <c r="K192" s="131">
        <v>600</v>
      </c>
      <c r="L192" s="131">
        <v>0</v>
      </c>
      <c r="M192" s="131">
        <v>0</v>
      </c>
      <c r="N192" s="131"/>
      <c r="O192" s="131">
        <v>0</v>
      </c>
    </row>
    <row r="193" spans="2:15" x14ac:dyDescent="0.2">
      <c r="B193" s="2" t="s">
        <v>524</v>
      </c>
      <c r="C193" s="2" t="s">
        <v>45</v>
      </c>
      <c r="D193" s="2" t="s">
        <v>215</v>
      </c>
      <c r="E193" s="2" t="s">
        <v>1129</v>
      </c>
      <c r="F193" s="25">
        <v>283</v>
      </c>
      <c r="G193" s="25">
        <v>197</v>
      </c>
      <c r="H193" s="25">
        <v>86</v>
      </c>
      <c r="I193" s="25">
        <v>2</v>
      </c>
      <c r="J193" s="34"/>
      <c r="K193" s="25"/>
      <c r="L193" s="25"/>
      <c r="M193" s="25"/>
      <c r="N193" s="25"/>
      <c r="O193" s="25"/>
    </row>
    <row r="194" spans="2:15" x14ac:dyDescent="0.2">
      <c r="B194" s="2" t="s">
        <v>524</v>
      </c>
      <c r="C194" s="2" t="s">
        <v>45</v>
      </c>
      <c r="D194" s="2" t="s">
        <v>216</v>
      </c>
      <c r="E194" s="2" t="s">
        <v>1130</v>
      </c>
      <c r="F194" s="25">
        <v>206</v>
      </c>
      <c r="G194" s="25">
        <v>186</v>
      </c>
      <c r="H194" s="25">
        <v>20</v>
      </c>
      <c r="I194" s="25" t="s">
        <v>955</v>
      </c>
      <c r="J194" s="34"/>
      <c r="K194" s="25"/>
      <c r="L194" s="25"/>
      <c r="M194" s="25"/>
      <c r="N194" s="25"/>
      <c r="O194" s="25"/>
    </row>
    <row r="195" spans="2:15" x14ac:dyDescent="0.2">
      <c r="B195" s="2" t="s">
        <v>524</v>
      </c>
      <c r="C195" s="2" t="s">
        <v>45</v>
      </c>
      <c r="D195" s="2" t="s">
        <v>217</v>
      </c>
      <c r="E195" s="2" t="s">
        <v>1131</v>
      </c>
      <c r="F195" s="25">
        <v>600</v>
      </c>
      <c r="G195" s="25">
        <v>252</v>
      </c>
      <c r="H195" s="25">
        <v>348</v>
      </c>
      <c r="I195" s="25">
        <v>1</v>
      </c>
      <c r="J195" s="34"/>
      <c r="K195" s="25">
        <v>600</v>
      </c>
      <c r="L195" s="25"/>
      <c r="M195" s="25"/>
      <c r="N195" s="25"/>
      <c r="O195" s="25"/>
    </row>
    <row r="196" spans="2:15" x14ac:dyDescent="0.2">
      <c r="B196" s="3" t="str">
        <f>B197</f>
        <v>2938000</v>
      </c>
      <c r="C196" s="3" t="str">
        <f>C197</f>
        <v>Kansas City, MO</v>
      </c>
      <c r="D196" s="3" t="s">
        <v>103</v>
      </c>
      <c r="E196" s="3"/>
      <c r="F196" s="131">
        <v>18816</v>
      </c>
      <c r="G196" s="131">
        <v>8546</v>
      </c>
      <c r="H196" s="131">
        <v>10270</v>
      </c>
      <c r="I196" s="131">
        <v>230</v>
      </c>
      <c r="J196" s="9"/>
      <c r="K196" s="131">
        <v>382.23</v>
      </c>
      <c r="L196" s="131">
        <v>271.22000000000003</v>
      </c>
      <c r="M196" s="131">
        <v>0</v>
      </c>
      <c r="N196" s="131"/>
      <c r="O196" s="131">
        <v>15860</v>
      </c>
    </row>
    <row r="197" spans="2:15" x14ac:dyDescent="0.2">
      <c r="B197" s="2" t="s">
        <v>525</v>
      </c>
      <c r="C197" s="2" t="s">
        <v>46</v>
      </c>
      <c r="D197" s="2" t="s">
        <v>218</v>
      </c>
      <c r="E197" s="2" t="s">
        <v>1132</v>
      </c>
      <c r="F197" s="25">
        <v>5390</v>
      </c>
      <c r="G197" s="25">
        <v>740</v>
      </c>
      <c r="H197" s="25">
        <v>4650</v>
      </c>
      <c r="I197" s="25">
        <v>9</v>
      </c>
      <c r="J197" s="34"/>
      <c r="K197" s="25">
        <v>250</v>
      </c>
      <c r="L197" s="25"/>
      <c r="M197" s="25"/>
      <c r="N197" s="25"/>
      <c r="O197" s="25">
        <v>15860</v>
      </c>
    </row>
    <row r="198" spans="2:15" x14ac:dyDescent="0.2">
      <c r="B198" s="2" t="s">
        <v>525</v>
      </c>
      <c r="C198" s="2" t="s">
        <v>46</v>
      </c>
      <c r="D198" s="2" t="s">
        <v>219</v>
      </c>
      <c r="E198" s="2" t="s">
        <v>1092</v>
      </c>
      <c r="F198" s="25">
        <v>13426</v>
      </c>
      <c r="G198" s="25">
        <v>7806</v>
      </c>
      <c r="H198" s="25">
        <v>5620</v>
      </c>
      <c r="I198" s="25">
        <v>221</v>
      </c>
      <c r="J198" s="34"/>
      <c r="K198" s="25">
        <v>132.22999999999999</v>
      </c>
      <c r="L198" s="25">
        <v>271.22000000000003</v>
      </c>
      <c r="M198" s="25">
        <v>0</v>
      </c>
      <c r="N198" s="25"/>
      <c r="O198" s="25">
        <v>0</v>
      </c>
    </row>
    <row r="199" spans="2:15" x14ac:dyDescent="0.2">
      <c r="B199" s="3" t="str">
        <f>B200</f>
        <v>4841464</v>
      </c>
      <c r="C199" s="3" t="str">
        <f>C200</f>
        <v>Laredo, TX</v>
      </c>
      <c r="D199" s="3" t="s">
        <v>103</v>
      </c>
      <c r="E199" s="3"/>
      <c r="F199" s="131">
        <v>2432</v>
      </c>
      <c r="G199" s="131">
        <v>1356</v>
      </c>
      <c r="H199" s="131">
        <v>1076</v>
      </c>
      <c r="I199" s="131">
        <v>91</v>
      </c>
      <c r="J199" s="9"/>
      <c r="K199" s="131">
        <v>707</v>
      </c>
      <c r="L199" s="131">
        <v>272</v>
      </c>
      <c r="M199" s="131">
        <v>190</v>
      </c>
      <c r="N199" s="131"/>
      <c r="O199" s="131">
        <v>0</v>
      </c>
    </row>
    <row r="200" spans="2:15" x14ac:dyDescent="0.2">
      <c r="B200" s="2" t="s">
        <v>526</v>
      </c>
      <c r="C200" s="2" t="s">
        <v>47</v>
      </c>
      <c r="D200" s="2" t="s">
        <v>220</v>
      </c>
      <c r="E200" s="2" t="s">
        <v>1134</v>
      </c>
      <c r="F200" s="25">
        <v>1375</v>
      </c>
      <c r="G200" s="25">
        <v>1085</v>
      </c>
      <c r="H200" s="25">
        <v>290</v>
      </c>
      <c r="I200" s="25">
        <v>90</v>
      </c>
      <c r="J200" s="34"/>
      <c r="K200" s="25">
        <v>11</v>
      </c>
      <c r="L200" s="25">
        <v>272</v>
      </c>
      <c r="M200" s="25">
        <v>190</v>
      </c>
      <c r="N200" s="25"/>
      <c r="O200" s="25"/>
    </row>
    <row r="201" spans="2:15" x14ac:dyDescent="0.2">
      <c r="B201" s="2" t="s">
        <v>526</v>
      </c>
      <c r="C201" s="2" t="s">
        <v>47</v>
      </c>
      <c r="D201" s="2" t="s">
        <v>221</v>
      </c>
      <c r="E201" s="2" t="s">
        <v>1136</v>
      </c>
      <c r="F201" s="25">
        <v>1057</v>
      </c>
      <c r="G201" s="25">
        <v>271</v>
      </c>
      <c r="H201" s="25">
        <v>786</v>
      </c>
      <c r="I201" s="25">
        <v>1</v>
      </c>
      <c r="J201" s="34"/>
      <c r="K201" s="25">
        <v>696</v>
      </c>
      <c r="L201" s="25"/>
      <c r="M201" s="25"/>
      <c r="N201" s="25"/>
      <c r="O201" s="25"/>
    </row>
    <row r="202" spans="2:15" x14ac:dyDescent="0.2">
      <c r="B202" s="3" t="str">
        <f>B203</f>
        <v>3240000</v>
      </c>
      <c r="C202" s="3" t="str">
        <f>C203</f>
        <v>Las Vegas, NV</v>
      </c>
      <c r="D202" s="3" t="s">
        <v>103</v>
      </c>
      <c r="E202" s="3"/>
      <c r="F202" s="131">
        <v>16320</v>
      </c>
      <c r="G202" s="131">
        <v>2544</v>
      </c>
      <c r="H202" s="131">
        <v>13776</v>
      </c>
      <c r="I202" s="131">
        <v>286</v>
      </c>
      <c r="J202" s="9"/>
      <c r="K202" s="131">
        <v>14</v>
      </c>
      <c r="L202" s="131">
        <v>1400</v>
      </c>
      <c r="M202" s="131">
        <v>0</v>
      </c>
      <c r="N202" s="131"/>
      <c r="O202" s="131">
        <v>46920</v>
      </c>
    </row>
    <row r="203" spans="2:15" x14ac:dyDescent="0.2">
      <c r="B203" s="2" t="s">
        <v>527</v>
      </c>
      <c r="C203" s="2" t="s">
        <v>1137</v>
      </c>
      <c r="D203" s="2" t="s">
        <v>192</v>
      </c>
      <c r="E203" s="2" t="s">
        <v>1138</v>
      </c>
      <c r="F203" s="25">
        <v>12863</v>
      </c>
      <c r="G203" s="25"/>
      <c r="H203" s="25">
        <v>12863</v>
      </c>
      <c r="I203" s="25" t="s">
        <v>955</v>
      </c>
      <c r="J203" s="34"/>
      <c r="K203" s="25"/>
      <c r="L203" s="25"/>
      <c r="M203" s="25"/>
      <c r="N203" s="25"/>
      <c r="O203" s="25"/>
    </row>
    <row r="204" spans="2:15" x14ac:dyDescent="0.2">
      <c r="B204" s="2" t="s">
        <v>527</v>
      </c>
      <c r="C204" s="2" t="s">
        <v>1137</v>
      </c>
      <c r="D204" s="2" t="s">
        <v>1139</v>
      </c>
      <c r="E204" s="2" t="s">
        <v>1005</v>
      </c>
      <c r="F204" s="25">
        <v>2818</v>
      </c>
      <c r="G204" s="25">
        <v>2215</v>
      </c>
      <c r="H204" s="25">
        <v>603</v>
      </c>
      <c r="I204" s="25">
        <v>116</v>
      </c>
      <c r="J204" s="34"/>
      <c r="K204" s="25">
        <v>14</v>
      </c>
      <c r="L204" s="25">
        <v>1400</v>
      </c>
      <c r="M204" s="25"/>
      <c r="N204" s="25"/>
      <c r="O204" s="25">
        <v>220</v>
      </c>
    </row>
    <row r="205" spans="2:15" x14ac:dyDescent="0.2">
      <c r="B205" s="2" t="s">
        <v>527</v>
      </c>
      <c r="C205" s="2" t="s">
        <v>1137</v>
      </c>
      <c r="D205" s="2" t="s">
        <v>1141</v>
      </c>
      <c r="E205" s="2" t="s">
        <v>933</v>
      </c>
      <c r="F205" s="25">
        <v>313</v>
      </c>
      <c r="G205" s="25">
        <v>3</v>
      </c>
      <c r="H205" s="25">
        <v>310</v>
      </c>
      <c r="I205" s="25">
        <v>1</v>
      </c>
      <c r="J205" s="34"/>
      <c r="K205" s="25"/>
      <c r="L205" s="25"/>
      <c r="M205" s="25"/>
      <c r="N205" s="25"/>
      <c r="O205" s="25">
        <v>46700</v>
      </c>
    </row>
    <row r="206" spans="2:15" x14ac:dyDescent="0.2">
      <c r="B206" s="2" t="s">
        <v>527</v>
      </c>
      <c r="C206" s="2" t="s">
        <v>1137</v>
      </c>
      <c r="D206" s="2" t="s">
        <v>1142</v>
      </c>
      <c r="E206" s="2" t="s">
        <v>1143</v>
      </c>
      <c r="F206" s="25">
        <v>326</v>
      </c>
      <c r="G206" s="25">
        <v>326</v>
      </c>
      <c r="H206" s="25">
        <v>0</v>
      </c>
      <c r="I206" s="25">
        <v>169</v>
      </c>
      <c r="J206" s="34"/>
      <c r="K206" s="25"/>
      <c r="L206" s="25"/>
      <c r="M206" s="25"/>
      <c r="N206" s="25"/>
      <c r="O206" s="25"/>
    </row>
    <row r="207" spans="2:15" x14ac:dyDescent="0.2">
      <c r="B207" s="3" t="str">
        <f>B208</f>
        <v>2146027</v>
      </c>
      <c r="C207" s="3" t="str">
        <f>C208</f>
        <v>Lexington/Fayette, KY</v>
      </c>
      <c r="D207" s="3" t="s">
        <v>103</v>
      </c>
      <c r="E207" s="3"/>
      <c r="F207" s="131">
        <v>4417</v>
      </c>
      <c r="G207" s="131">
        <v>2443</v>
      </c>
      <c r="H207" s="131">
        <v>1974</v>
      </c>
      <c r="I207" s="131">
        <v>103</v>
      </c>
      <c r="J207" s="9"/>
      <c r="K207" s="131">
        <v>57</v>
      </c>
      <c r="L207" s="131">
        <v>40</v>
      </c>
      <c r="M207" s="131">
        <v>0</v>
      </c>
      <c r="N207" s="131"/>
      <c r="O207" s="131">
        <v>59</v>
      </c>
    </row>
    <row r="208" spans="2:15" x14ac:dyDescent="0.2">
      <c r="B208" s="2" t="s">
        <v>528</v>
      </c>
      <c r="C208" s="2" t="s">
        <v>48</v>
      </c>
      <c r="D208" s="2" t="s">
        <v>222</v>
      </c>
      <c r="E208" s="2" t="s">
        <v>1144</v>
      </c>
      <c r="F208" s="25">
        <v>10</v>
      </c>
      <c r="G208" s="25">
        <v>10</v>
      </c>
      <c r="H208" s="25">
        <v>0</v>
      </c>
      <c r="I208" s="25">
        <v>1</v>
      </c>
      <c r="J208" s="34"/>
      <c r="K208" s="25"/>
      <c r="L208" s="25"/>
      <c r="M208" s="25"/>
      <c r="N208" s="25"/>
      <c r="O208" s="25"/>
    </row>
    <row r="209" spans="2:15" x14ac:dyDescent="0.2">
      <c r="B209" s="2" t="s">
        <v>528</v>
      </c>
      <c r="C209" s="2" t="s">
        <v>48</v>
      </c>
      <c r="D209" s="2" t="s">
        <v>223</v>
      </c>
      <c r="E209" s="2" t="s">
        <v>1145</v>
      </c>
      <c r="F209" s="25">
        <v>4407</v>
      </c>
      <c r="G209" s="25">
        <v>2433</v>
      </c>
      <c r="H209" s="25">
        <v>1974</v>
      </c>
      <c r="I209" s="25">
        <v>102</v>
      </c>
      <c r="J209" s="34"/>
      <c r="K209" s="25">
        <v>57</v>
      </c>
      <c r="L209" s="25">
        <v>40</v>
      </c>
      <c r="M209" s="25"/>
      <c r="N209" s="25"/>
      <c r="O209" s="25">
        <v>59</v>
      </c>
    </row>
    <row r="210" spans="2:15" x14ac:dyDescent="0.2">
      <c r="B210" s="3" t="str">
        <f>B211</f>
        <v>PS3128000</v>
      </c>
      <c r="C210" s="3" t="str">
        <f>C211</f>
        <v>Lincoln, NE</v>
      </c>
      <c r="D210" s="3" t="s">
        <v>103</v>
      </c>
      <c r="E210" s="3"/>
      <c r="F210" s="131">
        <v>3808.12</v>
      </c>
      <c r="G210" s="131">
        <v>3196.49</v>
      </c>
      <c r="H210" s="131">
        <v>611.63</v>
      </c>
      <c r="I210" s="131">
        <v>148</v>
      </c>
      <c r="J210" s="9"/>
      <c r="K210" s="131">
        <v>330</v>
      </c>
      <c r="L210" s="131">
        <v>82.61</v>
      </c>
      <c r="M210" s="131">
        <v>0</v>
      </c>
      <c r="N210" s="131"/>
      <c r="O210" s="131">
        <v>4007</v>
      </c>
    </row>
    <row r="211" spans="2:15" x14ac:dyDescent="0.2">
      <c r="B211" s="2" t="s">
        <v>529</v>
      </c>
      <c r="C211" s="2" t="s">
        <v>49</v>
      </c>
      <c r="D211" s="2" t="s">
        <v>224</v>
      </c>
      <c r="E211" s="2" t="s">
        <v>1147</v>
      </c>
      <c r="F211" s="25">
        <v>3808.12</v>
      </c>
      <c r="G211" s="25">
        <v>3196.49</v>
      </c>
      <c r="H211" s="25">
        <v>611.63</v>
      </c>
      <c r="I211" s="25">
        <v>148</v>
      </c>
      <c r="J211" s="34"/>
      <c r="K211" s="25">
        <v>330</v>
      </c>
      <c r="L211" s="25">
        <v>82.61</v>
      </c>
      <c r="M211" s="25"/>
      <c r="N211" s="25"/>
      <c r="O211" s="25">
        <v>4007</v>
      </c>
    </row>
    <row r="212" spans="2:15" x14ac:dyDescent="0.2">
      <c r="B212" s="3" t="str">
        <f>B213</f>
        <v>0643000</v>
      </c>
      <c r="C212" s="3" t="str">
        <f>C213</f>
        <v>Long Beach, CA</v>
      </c>
      <c r="D212" s="3" t="s">
        <v>103</v>
      </c>
      <c r="E212" s="3"/>
      <c r="F212" s="131">
        <v>3122.7</v>
      </c>
      <c r="G212" s="131">
        <v>2440.6999999999998</v>
      </c>
      <c r="H212" s="131">
        <v>682</v>
      </c>
      <c r="I212" s="131">
        <v>167</v>
      </c>
      <c r="J212" s="9"/>
      <c r="K212" s="131">
        <v>0</v>
      </c>
      <c r="L212" s="131">
        <v>26.6</v>
      </c>
      <c r="M212" s="131">
        <v>0</v>
      </c>
      <c r="N212" s="131"/>
      <c r="O212" s="131">
        <v>0.2</v>
      </c>
    </row>
    <row r="213" spans="2:15" x14ac:dyDescent="0.2">
      <c r="B213" s="2" t="s">
        <v>530</v>
      </c>
      <c r="C213" s="2" t="s">
        <v>50</v>
      </c>
      <c r="D213" s="2" t="s">
        <v>225</v>
      </c>
      <c r="E213" s="2" t="s">
        <v>1148</v>
      </c>
      <c r="F213" s="25">
        <v>3122.7</v>
      </c>
      <c r="G213" s="25">
        <v>2440.6999999999998</v>
      </c>
      <c r="H213" s="25">
        <v>682</v>
      </c>
      <c r="I213" s="25">
        <v>167</v>
      </c>
      <c r="J213" s="34"/>
      <c r="K213" s="25">
        <v>0</v>
      </c>
      <c r="L213" s="25">
        <v>26.6</v>
      </c>
      <c r="M213" s="25">
        <v>0</v>
      </c>
      <c r="N213" s="25"/>
      <c r="O213" s="25">
        <v>0.2</v>
      </c>
    </row>
    <row r="214" spans="2:15" x14ac:dyDescent="0.2">
      <c r="B214" s="3" t="str">
        <f>B215</f>
        <v>0644000</v>
      </c>
      <c r="C214" s="3" t="str">
        <f>C215</f>
        <v>Los Angeles, CA</v>
      </c>
      <c r="D214" s="3" t="s">
        <v>103</v>
      </c>
      <c r="E214" s="3"/>
      <c r="F214" s="131">
        <v>38283.19</v>
      </c>
      <c r="G214" s="131">
        <v>11847</v>
      </c>
      <c r="H214" s="131">
        <v>26436.19</v>
      </c>
      <c r="I214" s="131">
        <v>569</v>
      </c>
      <c r="J214" s="9"/>
      <c r="K214" s="131">
        <v>3526</v>
      </c>
      <c r="L214" s="131">
        <v>0</v>
      </c>
      <c r="M214" s="131">
        <v>0</v>
      </c>
      <c r="N214" s="131"/>
      <c r="O214" s="131">
        <v>1393112</v>
      </c>
    </row>
    <row r="215" spans="2:15" x14ac:dyDescent="0.2">
      <c r="B215" s="2" t="s">
        <v>531</v>
      </c>
      <c r="C215" s="2" t="s">
        <v>51</v>
      </c>
      <c r="D215" s="2" t="s">
        <v>226</v>
      </c>
      <c r="E215" s="2" t="s">
        <v>1149</v>
      </c>
      <c r="F215" s="25">
        <v>3696</v>
      </c>
      <c r="G215" s="25"/>
      <c r="H215" s="25">
        <v>3696</v>
      </c>
      <c r="I215" s="25">
        <v>1</v>
      </c>
      <c r="J215" s="34"/>
      <c r="K215" s="25"/>
      <c r="L215" s="25"/>
      <c r="M215" s="25"/>
      <c r="N215" s="25"/>
      <c r="O215" s="25"/>
    </row>
    <row r="216" spans="2:15" x14ac:dyDescent="0.2">
      <c r="B216" s="2" t="s">
        <v>531</v>
      </c>
      <c r="C216" s="2" t="s">
        <v>51</v>
      </c>
      <c r="D216" s="2" t="s">
        <v>227</v>
      </c>
      <c r="E216" s="2" t="s">
        <v>1150</v>
      </c>
      <c r="F216" s="25">
        <v>10464</v>
      </c>
      <c r="G216" s="25">
        <v>120</v>
      </c>
      <c r="H216" s="25">
        <v>10344</v>
      </c>
      <c r="I216" s="25">
        <v>10</v>
      </c>
      <c r="J216" s="34"/>
      <c r="K216" s="25"/>
      <c r="L216" s="25"/>
      <c r="M216" s="25"/>
      <c r="N216" s="25"/>
      <c r="O216" s="25">
        <v>1347918</v>
      </c>
    </row>
    <row r="217" spans="2:15" x14ac:dyDescent="0.2">
      <c r="B217" s="2" t="s">
        <v>531</v>
      </c>
      <c r="C217" s="2" t="s">
        <v>51</v>
      </c>
      <c r="D217" s="2" t="s">
        <v>228</v>
      </c>
      <c r="E217" s="2" t="s">
        <v>1151</v>
      </c>
      <c r="F217" s="25">
        <v>1013</v>
      </c>
      <c r="G217" s="25">
        <v>972</v>
      </c>
      <c r="H217" s="25">
        <v>41</v>
      </c>
      <c r="I217" s="25">
        <v>16</v>
      </c>
      <c r="J217" s="34"/>
      <c r="K217" s="25">
        <v>0</v>
      </c>
      <c r="L217" s="25">
        <v>0</v>
      </c>
      <c r="M217" s="25">
        <v>0</v>
      </c>
      <c r="N217" s="25"/>
      <c r="O217" s="25">
        <v>0</v>
      </c>
    </row>
    <row r="218" spans="2:15" x14ac:dyDescent="0.2">
      <c r="B218" s="2" t="s">
        <v>531</v>
      </c>
      <c r="C218" s="2" t="s">
        <v>51</v>
      </c>
      <c r="D218" s="2" t="s">
        <v>229</v>
      </c>
      <c r="E218" s="2" t="s">
        <v>1014</v>
      </c>
      <c r="F218" s="25">
        <v>16226.189999999999</v>
      </c>
      <c r="G218" s="25">
        <v>10600</v>
      </c>
      <c r="H218" s="25">
        <v>5626.19</v>
      </c>
      <c r="I218" s="25">
        <v>491</v>
      </c>
      <c r="J218" s="34"/>
      <c r="K218" s="25">
        <v>125</v>
      </c>
      <c r="L218" s="25"/>
      <c r="M218" s="25"/>
      <c r="N218" s="25"/>
      <c r="O218" s="25">
        <v>90</v>
      </c>
    </row>
    <row r="219" spans="2:15" x14ac:dyDescent="0.2">
      <c r="B219" s="2" t="s">
        <v>531</v>
      </c>
      <c r="C219" s="2" t="s">
        <v>51</v>
      </c>
      <c r="D219" s="2" t="s">
        <v>230</v>
      </c>
      <c r="E219" s="2" t="s">
        <v>1045</v>
      </c>
      <c r="F219" s="25">
        <v>288</v>
      </c>
      <c r="G219" s="25"/>
      <c r="H219" s="25">
        <v>288</v>
      </c>
      <c r="I219" s="25">
        <v>1</v>
      </c>
      <c r="J219" s="34"/>
      <c r="K219" s="25"/>
      <c r="L219" s="25"/>
      <c r="M219" s="25"/>
      <c r="N219" s="25"/>
      <c r="O219" s="25"/>
    </row>
    <row r="220" spans="2:15" x14ac:dyDescent="0.2">
      <c r="B220" s="2" t="s">
        <v>531</v>
      </c>
      <c r="C220" s="2" t="s">
        <v>51</v>
      </c>
      <c r="D220" s="2" t="s">
        <v>231</v>
      </c>
      <c r="E220" s="2" t="s">
        <v>1153</v>
      </c>
      <c r="F220" s="25">
        <v>6471</v>
      </c>
      <c r="G220" s="25">
        <v>53</v>
      </c>
      <c r="H220" s="25">
        <v>6418</v>
      </c>
      <c r="I220" s="25">
        <v>34</v>
      </c>
      <c r="J220" s="34"/>
      <c r="K220" s="25">
        <v>1</v>
      </c>
      <c r="L220" s="25"/>
      <c r="M220" s="25"/>
      <c r="N220" s="25"/>
      <c r="O220" s="25">
        <v>45104</v>
      </c>
    </row>
    <row r="221" spans="2:15" x14ac:dyDescent="0.2">
      <c r="B221" s="2" t="s">
        <v>531</v>
      </c>
      <c r="C221" s="2" t="s">
        <v>51</v>
      </c>
      <c r="D221" s="2" t="s">
        <v>232</v>
      </c>
      <c r="E221" s="2" t="s">
        <v>1154</v>
      </c>
      <c r="F221" s="25">
        <v>125</v>
      </c>
      <c r="G221" s="25">
        <v>102</v>
      </c>
      <c r="H221" s="25">
        <v>23</v>
      </c>
      <c r="I221" s="25">
        <v>16</v>
      </c>
      <c r="J221" s="34"/>
      <c r="K221" s="25">
        <v>3400</v>
      </c>
      <c r="L221" s="25"/>
      <c r="M221" s="25"/>
      <c r="N221" s="25"/>
      <c r="O221" s="25"/>
    </row>
    <row r="222" spans="2:15" x14ac:dyDescent="0.2">
      <c r="B222" s="3" t="str">
        <f>B223</f>
        <v>2148006</v>
      </c>
      <c r="C222" s="3" t="str">
        <f>C223</f>
        <v>Louisville, KY</v>
      </c>
      <c r="D222" s="3" t="s">
        <v>103</v>
      </c>
      <c r="E222" s="3"/>
      <c r="F222" s="131">
        <v>17896</v>
      </c>
      <c r="G222" s="131">
        <v>6464</v>
      </c>
      <c r="H222" s="131">
        <v>11432</v>
      </c>
      <c r="I222" s="131">
        <v>131</v>
      </c>
      <c r="J222" s="9"/>
      <c r="K222" s="131">
        <v>80</v>
      </c>
      <c r="L222" s="131">
        <v>0</v>
      </c>
      <c r="M222" s="131">
        <v>0</v>
      </c>
      <c r="N222" s="131"/>
      <c r="O222" s="131">
        <v>1520</v>
      </c>
    </row>
    <row r="223" spans="2:15" x14ac:dyDescent="0.2">
      <c r="B223" s="2" t="s">
        <v>532</v>
      </c>
      <c r="C223" s="2" t="s">
        <v>52</v>
      </c>
      <c r="D223" s="2" t="s">
        <v>233</v>
      </c>
      <c r="E223" s="2" t="s">
        <v>1155</v>
      </c>
      <c r="F223" s="25">
        <v>4000</v>
      </c>
      <c r="G223" s="25">
        <v>1200</v>
      </c>
      <c r="H223" s="25">
        <v>2800</v>
      </c>
      <c r="I223" s="25">
        <v>4</v>
      </c>
      <c r="J223" s="34"/>
      <c r="K223" s="25">
        <v>40</v>
      </c>
      <c r="L223" s="25"/>
      <c r="M223" s="25"/>
      <c r="N223" s="25"/>
      <c r="O223" s="25"/>
    </row>
    <row r="224" spans="2:15" x14ac:dyDescent="0.2">
      <c r="B224" s="2" t="s">
        <v>532</v>
      </c>
      <c r="C224" s="2" t="s">
        <v>52</v>
      </c>
      <c r="D224" s="2" t="s">
        <v>234</v>
      </c>
      <c r="E224" s="2" t="s">
        <v>1088</v>
      </c>
      <c r="F224" s="25">
        <v>560</v>
      </c>
      <c r="G224" s="25">
        <v>200</v>
      </c>
      <c r="H224" s="25">
        <v>360</v>
      </c>
      <c r="I224" s="25">
        <v>1</v>
      </c>
      <c r="J224" s="34"/>
      <c r="K224" s="25"/>
      <c r="L224" s="25"/>
      <c r="M224" s="25"/>
      <c r="N224" s="25"/>
      <c r="O224" s="25"/>
    </row>
    <row r="225" spans="2:15" x14ac:dyDescent="0.2">
      <c r="B225" s="2" t="s">
        <v>532</v>
      </c>
      <c r="C225" s="2" t="s">
        <v>52</v>
      </c>
      <c r="D225" s="2" t="s">
        <v>235</v>
      </c>
      <c r="E225" s="2" t="s">
        <v>1156</v>
      </c>
      <c r="F225" s="25">
        <v>13146</v>
      </c>
      <c r="G225" s="25">
        <v>4979</v>
      </c>
      <c r="H225" s="25">
        <v>8167</v>
      </c>
      <c r="I225" s="25">
        <v>125</v>
      </c>
      <c r="J225" s="34"/>
      <c r="K225" s="25">
        <v>40</v>
      </c>
      <c r="L225" s="25"/>
      <c r="M225" s="25">
        <v>0</v>
      </c>
      <c r="N225" s="25"/>
      <c r="O225" s="25">
        <v>1520</v>
      </c>
    </row>
    <row r="226" spans="2:15" x14ac:dyDescent="0.2">
      <c r="B226" s="2" t="s">
        <v>532</v>
      </c>
      <c r="C226" s="2" t="s">
        <v>52</v>
      </c>
      <c r="D226" s="2" t="s">
        <v>236</v>
      </c>
      <c r="E226" s="2" t="s">
        <v>1157</v>
      </c>
      <c r="F226" s="25">
        <v>190</v>
      </c>
      <c r="G226" s="25">
        <v>85</v>
      </c>
      <c r="H226" s="25">
        <v>105</v>
      </c>
      <c r="I226" s="25">
        <v>1</v>
      </c>
      <c r="J226" s="34"/>
      <c r="K226" s="25">
        <v>0</v>
      </c>
      <c r="L226" s="25"/>
      <c r="M226" s="25">
        <v>0</v>
      </c>
      <c r="N226" s="25"/>
      <c r="O226" s="25">
        <v>0</v>
      </c>
    </row>
    <row r="227" spans="2:15" x14ac:dyDescent="0.2">
      <c r="B227" s="3" t="str">
        <f>B228</f>
        <v>4845000</v>
      </c>
      <c r="C227" s="3" t="str">
        <f>C228</f>
        <v>Lubbock, TX</v>
      </c>
      <c r="D227" s="3" t="s">
        <v>103</v>
      </c>
      <c r="E227" s="3"/>
      <c r="F227" s="131">
        <v>2228</v>
      </c>
      <c r="G227" s="131">
        <v>1877</v>
      </c>
      <c r="H227" s="131">
        <v>351</v>
      </c>
      <c r="I227" s="131">
        <v>81</v>
      </c>
      <c r="J227" s="9"/>
      <c r="K227" s="131">
        <v>404</v>
      </c>
      <c r="L227" s="131">
        <v>772</v>
      </c>
      <c r="M227" s="131">
        <v>0</v>
      </c>
      <c r="N227" s="131"/>
      <c r="O227" s="131">
        <v>4050</v>
      </c>
    </row>
    <row r="228" spans="2:15" x14ac:dyDescent="0.2">
      <c r="B228" s="2" t="s">
        <v>533</v>
      </c>
      <c r="C228" s="2" t="s">
        <v>53</v>
      </c>
      <c r="D228" s="2" t="s">
        <v>237</v>
      </c>
      <c r="E228" s="2" t="s">
        <v>1158</v>
      </c>
      <c r="F228" s="25">
        <v>2228</v>
      </c>
      <c r="G228" s="25">
        <v>1877</v>
      </c>
      <c r="H228" s="25">
        <v>351</v>
      </c>
      <c r="I228" s="25">
        <v>81</v>
      </c>
      <c r="J228" s="34"/>
      <c r="K228" s="25">
        <v>404</v>
      </c>
      <c r="L228" s="25">
        <v>772</v>
      </c>
      <c r="M228" s="25"/>
      <c r="N228" s="25"/>
      <c r="O228" s="25">
        <v>4050</v>
      </c>
    </row>
    <row r="229" spans="2:15" x14ac:dyDescent="0.2">
      <c r="B229" s="3" t="str">
        <f>B230</f>
        <v>5548000</v>
      </c>
      <c r="C229" s="3" t="str">
        <f>C230</f>
        <v>Madison, WI</v>
      </c>
      <c r="D229" s="3" t="s">
        <v>103</v>
      </c>
      <c r="E229" s="3"/>
      <c r="F229" s="131">
        <v>7106</v>
      </c>
      <c r="G229" s="131">
        <v>4556</v>
      </c>
      <c r="H229" s="131">
        <v>2550</v>
      </c>
      <c r="I229" s="131">
        <v>286</v>
      </c>
      <c r="J229" s="9"/>
      <c r="K229" s="131">
        <v>43</v>
      </c>
      <c r="L229" s="131">
        <v>245</v>
      </c>
      <c r="M229" s="131">
        <v>0</v>
      </c>
      <c r="N229" s="131"/>
      <c r="O229" s="131">
        <v>14702</v>
      </c>
    </row>
    <row r="230" spans="2:15" x14ac:dyDescent="0.2">
      <c r="B230" s="2" t="s">
        <v>534</v>
      </c>
      <c r="C230" s="2" t="s">
        <v>54</v>
      </c>
      <c r="D230" s="2" t="s">
        <v>238</v>
      </c>
      <c r="E230" s="2" t="s">
        <v>1160</v>
      </c>
      <c r="F230" s="25">
        <v>1014</v>
      </c>
      <c r="G230" s="25">
        <v>452</v>
      </c>
      <c r="H230" s="25">
        <v>562</v>
      </c>
      <c r="I230" s="25">
        <v>9</v>
      </c>
      <c r="J230" s="34"/>
      <c r="K230" s="25"/>
      <c r="L230" s="25"/>
      <c r="M230" s="25"/>
      <c r="N230" s="25"/>
      <c r="O230" s="25">
        <v>13660</v>
      </c>
    </row>
    <row r="231" spans="2:15" x14ac:dyDescent="0.2">
      <c r="B231" s="2" t="s">
        <v>534</v>
      </c>
      <c r="C231" s="2" t="s">
        <v>54</v>
      </c>
      <c r="D231" s="2" t="s">
        <v>239</v>
      </c>
      <c r="E231" s="2" t="s">
        <v>1161</v>
      </c>
      <c r="F231" s="25">
        <v>4895</v>
      </c>
      <c r="G231" s="25">
        <v>2907</v>
      </c>
      <c r="H231" s="25">
        <v>1988</v>
      </c>
      <c r="I231" s="25">
        <v>275</v>
      </c>
      <c r="J231" s="34"/>
      <c r="K231" s="25">
        <v>43</v>
      </c>
      <c r="L231" s="25">
        <v>245</v>
      </c>
      <c r="M231" s="25"/>
      <c r="N231" s="25"/>
      <c r="O231" s="25">
        <v>1042</v>
      </c>
    </row>
    <row r="232" spans="2:15" x14ac:dyDescent="0.2">
      <c r="B232" s="2" t="s">
        <v>534</v>
      </c>
      <c r="C232" s="2" t="s">
        <v>54</v>
      </c>
      <c r="D232" s="2" t="s">
        <v>1162</v>
      </c>
      <c r="E232" s="2" t="s">
        <v>1163</v>
      </c>
      <c r="F232" s="25">
        <v>1197</v>
      </c>
      <c r="G232" s="25">
        <v>1197</v>
      </c>
      <c r="H232" s="25">
        <v>0</v>
      </c>
      <c r="I232" s="25">
        <v>2</v>
      </c>
      <c r="J232" s="34"/>
      <c r="K232" s="25"/>
      <c r="L232" s="25"/>
      <c r="M232" s="25"/>
      <c r="N232" s="25"/>
      <c r="O232" s="25"/>
    </row>
    <row r="233" spans="2:15" x14ac:dyDescent="0.2">
      <c r="B233" s="3" t="str">
        <f>B234</f>
        <v>4748000</v>
      </c>
      <c r="C233" s="3" t="str">
        <f>C234</f>
        <v>Memphis, TN</v>
      </c>
      <c r="D233" s="3" t="s">
        <v>103</v>
      </c>
      <c r="E233" s="3"/>
      <c r="F233" s="131">
        <v>11132.95</v>
      </c>
      <c r="G233" s="131">
        <v>9548.01</v>
      </c>
      <c r="H233" s="131">
        <v>1584.94</v>
      </c>
      <c r="I233" s="131">
        <v>203</v>
      </c>
      <c r="J233" s="9"/>
      <c r="K233" s="131">
        <v>0</v>
      </c>
      <c r="L233" s="131">
        <v>0</v>
      </c>
      <c r="M233" s="131">
        <v>0</v>
      </c>
      <c r="N233" s="131"/>
      <c r="O233" s="131">
        <v>0</v>
      </c>
    </row>
    <row r="234" spans="2:15" x14ac:dyDescent="0.2">
      <c r="B234" s="2" t="s">
        <v>535</v>
      </c>
      <c r="C234" s="2" t="s">
        <v>55</v>
      </c>
      <c r="D234" s="2" t="s">
        <v>1164</v>
      </c>
      <c r="E234" s="2" t="s">
        <v>1165</v>
      </c>
      <c r="F234" s="25">
        <v>5533.95</v>
      </c>
      <c r="G234" s="25">
        <v>5298.01</v>
      </c>
      <c r="H234" s="25">
        <v>235.94</v>
      </c>
      <c r="I234" s="25">
        <v>189</v>
      </c>
      <c r="J234" s="34"/>
      <c r="K234" s="25">
        <v>0</v>
      </c>
      <c r="L234" s="25">
        <v>0</v>
      </c>
      <c r="M234" s="25">
        <v>0</v>
      </c>
      <c r="N234" s="25"/>
      <c r="O234" s="25">
        <v>0</v>
      </c>
    </row>
    <row r="235" spans="2:15" x14ac:dyDescent="0.2">
      <c r="B235" s="2" t="s">
        <v>535</v>
      </c>
      <c r="C235" s="2" t="s">
        <v>55</v>
      </c>
      <c r="D235" s="2" t="s">
        <v>241</v>
      </c>
      <c r="E235" s="2" t="s">
        <v>1166</v>
      </c>
      <c r="F235" s="25">
        <v>250</v>
      </c>
      <c r="G235" s="25">
        <v>250</v>
      </c>
      <c r="H235" s="25">
        <v>0</v>
      </c>
      <c r="I235" s="25">
        <v>11</v>
      </c>
      <c r="J235" s="34"/>
      <c r="K235" s="25"/>
      <c r="L235" s="25"/>
      <c r="M235" s="25"/>
      <c r="N235" s="25"/>
      <c r="O235" s="25"/>
    </row>
    <row r="236" spans="2:15" x14ac:dyDescent="0.2">
      <c r="B236" s="2" t="s">
        <v>535</v>
      </c>
      <c r="C236" s="2" t="s">
        <v>55</v>
      </c>
      <c r="D236" s="2" t="s">
        <v>1167</v>
      </c>
      <c r="E236" s="2" t="s">
        <v>1168</v>
      </c>
      <c r="F236" s="25">
        <v>4000</v>
      </c>
      <c r="G236" s="25">
        <v>4000</v>
      </c>
      <c r="H236" s="25">
        <v>0</v>
      </c>
      <c r="I236" s="25">
        <v>1</v>
      </c>
      <c r="J236" s="34"/>
      <c r="K236" s="25"/>
      <c r="L236" s="25"/>
      <c r="M236" s="25"/>
      <c r="N236" s="25"/>
      <c r="O236" s="25"/>
    </row>
    <row r="237" spans="2:15" x14ac:dyDescent="0.2">
      <c r="B237" s="2" t="s">
        <v>535</v>
      </c>
      <c r="C237" s="2" t="s">
        <v>55</v>
      </c>
      <c r="D237" s="2" t="s">
        <v>243</v>
      </c>
      <c r="E237" s="2" t="s">
        <v>1169</v>
      </c>
      <c r="F237" s="25">
        <v>1138</v>
      </c>
      <c r="G237" s="25"/>
      <c r="H237" s="25">
        <v>1138</v>
      </c>
      <c r="I237" s="25">
        <v>1</v>
      </c>
      <c r="J237" s="34"/>
      <c r="K237" s="25"/>
      <c r="L237" s="25"/>
      <c r="M237" s="25"/>
      <c r="N237" s="25"/>
      <c r="O237" s="25"/>
    </row>
    <row r="238" spans="2:15" x14ac:dyDescent="0.2">
      <c r="B238" s="2" t="s">
        <v>535</v>
      </c>
      <c r="C238" s="2" t="s">
        <v>55</v>
      </c>
      <c r="D238" s="2" t="s">
        <v>1170</v>
      </c>
      <c r="E238" s="2" t="s">
        <v>1171</v>
      </c>
      <c r="F238" s="25">
        <v>211</v>
      </c>
      <c r="G238" s="25"/>
      <c r="H238" s="25">
        <v>211</v>
      </c>
      <c r="I238" s="25">
        <v>1</v>
      </c>
      <c r="J238" s="34"/>
      <c r="K238" s="25"/>
      <c r="L238" s="25"/>
      <c r="M238" s="25"/>
      <c r="N238" s="25"/>
      <c r="O238" s="25"/>
    </row>
    <row r="239" spans="2:15" x14ac:dyDescent="0.2">
      <c r="B239" s="3" t="str">
        <f>B240</f>
        <v>0446000</v>
      </c>
      <c r="C239" s="3" t="str">
        <f>C240</f>
        <v>Mesa, AZ</v>
      </c>
      <c r="D239" s="3" t="s">
        <v>103</v>
      </c>
      <c r="E239" s="3"/>
      <c r="F239" s="131">
        <v>2445</v>
      </c>
      <c r="G239" s="131">
        <v>1869</v>
      </c>
      <c r="H239" s="131">
        <v>576</v>
      </c>
      <c r="I239" s="131">
        <v>221</v>
      </c>
      <c r="J239" s="9"/>
      <c r="K239" s="131">
        <v>32</v>
      </c>
      <c r="L239" s="131">
        <v>0</v>
      </c>
      <c r="M239" s="131">
        <v>0</v>
      </c>
      <c r="N239" s="131"/>
      <c r="O239" s="131">
        <v>3.5</v>
      </c>
    </row>
    <row r="240" spans="2:15" x14ac:dyDescent="0.2">
      <c r="B240" s="2" t="s">
        <v>536</v>
      </c>
      <c r="C240" s="2" t="s">
        <v>56</v>
      </c>
      <c r="D240" s="2" t="s">
        <v>244</v>
      </c>
      <c r="E240" s="2" t="s">
        <v>1058</v>
      </c>
      <c r="F240" s="25">
        <v>2445</v>
      </c>
      <c r="G240" s="25">
        <v>1869</v>
      </c>
      <c r="H240" s="25">
        <v>576</v>
      </c>
      <c r="I240" s="25">
        <v>221</v>
      </c>
      <c r="J240" s="34"/>
      <c r="K240" s="25">
        <v>32</v>
      </c>
      <c r="L240" s="25"/>
      <c r="M240" s="25">
        <v>0</v>
      </c>
      <c r="N240" s="25"/>
      <c r="O240" s="25">
        <v>3.5</v>
      </c>
    </row>
    <row r="241" spans="2:15" x14ac:dyDescent="0.2">
      <c r="B241" s="3" t="str">
        <f>B242</f>
        <v>1245000</v>
      </c>
      <c r="C241" s="3" t="str">
        <f>C242</f>
        <v>Miami, FL</v>
      </c>
      <c r="D241" s="3" t="s">
        <v>103</v>
      </c>
      <c r="E241" s="3"/>
      <c r="F241" s="131">
        <v>1496</v>
      </c>
      <c r="G241" s="131">
        <v>1161</v>
      </c>
      <c r="H241" s="131">
        <v>335</v>
      </c>
      <c r="I241" s="131">
        <v>150</v>
      </c>
      <c r="J241" s="9"/>
      <c r="K241" s="131">
        <v>7</v>
      </c>
      <c r="L241" s="131">
        <v>0</v>
      </c>
      <c r="M241" s="131">
        <v>0</v>
      </c>
      <c r="N241" s="131"/>
      <c r="O241" s="131">
        <v>0</v>
      </c>
    </row>
    <row r="242" spans="2:15" x14ac:dyDescent="0.2">
      <c r="B242" s="2" t="s">
        <v>537</v>
      </c>
      <c r="C242" s="2" t="s">
        <v>57</v>
      </c>
      <c r="D242" s="2" t="s">
        <v>245</v>
      </c>
      <c r="E242" s="2" t="s">
        <v>1172</v>
      </c>
      <c r="F242" s="25">
        <v>55</v>
      </c>
      <c r="G242" s="25">
        <v>55</v>
      </c>
      <c r="H242" s="25">
        <v>0</v>
      </c>
      <c r="I242" s="25">
        <v>2</v>
      </c>
      <c r="J242" s="34"/>
      <c r="K242" s="25">
        <v>2</v>
      </c>
      <c r="L242" s="25"/>
      <c r="M242" s="25"/>
      <c r="N242" s="25"/>
      <c r="O242" s="25"/>
    </row>
    <row r="243" spans="2:15" x14ac:dyDescent="0.2">
      <c r="B243" s="2" t="s">
        <v>537</v>
      </c>
      <c r="C243" s="2" t="s">
        <v>57</v>
      </c>
      <c r="D243" s="2" t="s">
        <v>246</v>
      </c>
      <c r="E243" s="2" t="s">
        <v>935</v>
      </c>
      <c r="F243" s="25">
        <v>1304</v>
      </c>
      <c r="G243" s="25">
        <v>1050</v>
      </c>
      <c r="H243" s="25">
        <v>254</v>
      </c>
      <c r="I243" s="25">
        <v>147</v>
      </c>
      <c r="J243" s="34"/>
      <c r="K243" s="25"/>
      <c r="L243" s="25"/>
      <c r="M243" s="25"/>
      <c r="N243" s="25"/>
      <c r="O243" s="25"/>
    </row>
    <row r="244" spans="2:15" x14ac:dyDescent="0.2">
      <c r="B244" s="2" t="s">
        <v>537</v>
      </c>
      <c r="C244" s="2" t="s">
        <v>57</v>
      </c>
      <c r="D244" s="2" t="s">
        <v>247</v>
      </c>
      <c r="E244" s="2" t="s">
        <v>1173</v>
      </c>
      <c r="F244" s="25">
        <v>38</v>
      </c>
      <c r="G244" s="25">
        <v>34</v>
      </c>
      <c r="H244" s="25">
        <v>4</v>
      </c>
      <c r="I244" s="25" t="s">
        <v>955</v>
      </c>
      <c r="J244" s="34"/>
      <c r="K244" s="25"/>
      <c r="L244" s="25"/>
      <c r="M244" s="25"/>
      <c r="N244" s="25"/>
      <c r="O244" s="25"/>
    </row>
    <row r="245" spans="2:15" x14ac:dyDescent="0.2">
      <c r="B245" s="2" t="s">
        <v>537</v>
      </c>
      <c r="C245" s="2" t="s">
        <v>57</v>
      </c>
      <c r="D245" s="2" t="s">
        <v>248</v>
      </c>
      <c r="E245" s="2" t="s">
        <v>1174</v>
      </c>
      <c r="F245" s="25">
        <v>99</v>
      </c>
      <c r="G245" s="25">
        <v>22</v>
      </c>
      <c r="H245" s="25">
        <v>77</v>
      </c>
      <c r="I245" s="25">
        <v>1</v>
      </c>
      <c r="J245" s="34"/>
      <c r="K245" s="25">
        <v>5</v>
      </c>
      <c r="L245" s="25"/>
      <c r="M245" s="25"/>
      <c r="N245" s="25"/>
      <c r="O245" s="25">
        <v>0</v>
      </c>
    </row>
    <row r="246" spans="2:15" x14ac:dyDescent="0.2">
      <c r="B246" s="3" t="str">
        <f>B247</f>
        <v>5553000</v>
      </c>
      <c r="C246" s="3" t="str">
        <f>C247</f>
        <v>Milwaukee, WI</v>
      </c>
      <c r="D246" s="3" t="s">
        <v>103</v>
      </c>
      <c r="E246" s="3"/>
      <c r="F246" s="131">
        <v>5749.47</v>
      </c>
      <c r="G246" s="131">
        <v>3111.93</v>
      </c>
      <c r="H246" s="131">
        <v>2637.54</v>
      </c>
      <c r="I246" s="131">
        <v>240</v>
      </c>
      <c r="J246" s="9"/>
      <c r="K246" s="131">
        <v>224.2</v>
      </c>
      <c r="L246" s="131">
        <v>0</v>
      </c>
      <c r="M246" s="131">
        <v>42</v>
      </c>
      <c r="N246" s="131"/>
      <c r="O246" s="131">
        <v>10730</v>
      </c>
    </row>
    <row r="247" spans="2:15" x14ac:dyDescent="0.2">
      <c r="B247" s="2" t="s">
        <v>538</v>
      </c>
      <c r="C247" s="2" t="s">
        <v>58</v>
      </c>
      <c r="D247" s="2" t="s">
        <v>249</v>
      </c>
      <c r="E247" s="2" t="s">
        <v>1175</v>
      </c>
      <c r="F247" s="25">
        <v>4776</v>
      </c>
      <c r="G247" s="25">
        <v>2594</v>
      </c>
      <c r="H247" s="25">
        <v>2182</v>
      </c>
      <c r="I247" s="25">
        <v>105</v>
      </c>
      <c r="J247" s="34"/>
      <c r="K247" s="25">
        <v>200</v>
      </c>
      <c r="L247" s="25"/>
      <c r="M247" s="25">
        <v>0</v>
      </c>
      <c r="N247" s="25"/>
      <c r="O247" s="25">
        <v>10530</v>
      </c>
    </row>
    <row r="248" spans="2:15" x14ac:dyDescent="0.2">
      <c r="B248" s="2" t="s">
        <v>538</v>
      </c>
      <c r="C248" s="2" t="s">
        <v>58</v>
      </c>
      <c r="D248" s="2" t="s">
        <v>250</v>
      </c>
      <c r="E248" s="2" t="s">
        <v>1176</v>
      </c>
      <c r="F248" s="25">
        <v>295.47000000000003</v>
      </c>
      <c r="G248" s="25">
        <v>131.93</v>
      </c>
      <c r="H248" s="25">
        <v>163.54000000000002</v>
      </c>
      <c r="I248" s="25">
        <v>80</v>
      </c>
      <c r="J248" s="34"/>
      <c r="K248" s="25">
        <v>1.2</v>
      </c>
      <c r="L248" s="25"/>
      <c r="M248" s="25">
        <v>42</v>
      </c>
      <c r="N248" s="25"/>
      <c r="O248" s="25"/>
    </row>
    <row r="249" spans="2:15" x14ac:dyDescent="0.2">
      <c r="B249" s="2" t="s">
        <v>538</v>
      </c>
      <c r="C249" s="2" t="s">
        <v>58</v>
      </c>
      <c r="D249" s="2" t="s">
        <v>251</v>
      </c>
      <c r="E249" s="2" t="s">
        <v>1177</v>
      </c>
      <c r="F249" s="25">
        <v>319</v>
      </c>
      <c r="G249" s="25">
        <v>297</v>
      </c>
      <c r="H249" s="25">
        <v>22</v>
      </c>
      <c r="I249" s="25">
        <v>52</v>
      </c>
      <c r="J249" s="34"/>
      <c r="K249" s="25">
        <v>0</v>
      </c>
      <c r="L249" s="25">
        <v>0</v>
      </c>
      <c r="M249" s="25">
        <v>0</v>
      </c>
      <c r="N249" s="25"/>
      <c r="O249" s="25">
        <v>200</v>
      </c>
    </row>
    <row r="250" spans="2:15" x14ac:dyDescent="0.2">
      <c r="B250" s="2" t="s">
        <v>538</v>
      </c>
      <c r="C250" s="2" t="s">
        <v>58</v>
      </c>
      <c r="D250" s="2" t="s">
        <v>252</v>
      </c>
      <c r="E250" s="2" t="s">
        <v>1178</v>
      </c>
      <c r="F250" s="25">
        <v>359</v>
      </c>
      <c r="G250" s="25">
        <v>89</v>
      </c>
      <c r="H250" s="25">
        <v>270</v>
      </c>
      <c r="I250" s="25">
        <v>3</v>
      </c>
      <c r="J250" s="34"/>
      <c r="K250" s="25">
        <v>23</v>
      </c>
      <c r="L250" s="25"/>
      <c r="M250" s="25"/>
      <c r="N250" s="25"/>
      <c r="O250" s="25"/>
    </row>
    <row r="251" spans="2:15" x14ac:dyDescent="0.2">
      <c r="B251" s="3" t="str">
        <f>B252</f>
        <v>2743000</v>
      </c>
      <c r="C251" s="3" t="str">
        <f>C252</f>
        <v>Minneapolis, MN</v>
      </c>
      <c r="D251" s="3" t="s">
        <v>103</v>
      </c>
      <c r="E251" s="3"/>
      <c r="F251" s="131">
        <v>5077</v>
      </c>
      <c r="G251" s="131">
        <v>4541</v>
      </c>
      <c r="H251" s="131">
        <v>536</v>
      </c>
      <c r="I251" s="131">
        <v>172</v>
      </c>
      <c r="J251" s="9"/>
      <c r="K251" s="131">
        <v>1580</v>
      </c>
      <c r="L251" s="131">
        <v>0</v>
      </c>
      <c r="M251" s="131">
        <v>0</v>
      </c>
      <c r="N251" s="131"/>
      <c r="O251" s="131">
        <v>1203</v>
      </c>
    </row>
    <row r="252" spans="2:15" x14ac:dyDescent="0.2">
      <c r="B252" s="2" t="s">
        <v>539</v>
      </c>
      <c r="C252" s="2" t="s">
        <v>59</v>
      </c>
      <c r="D252" s="2" t="s">
        <v>253</v>
      </c>
      <c r="E252" s="2" t="s">
        <v>1179</v>
      </c>
      <c r="F252" s="25">
        <v>5077</v>
      </c>
      <c r="G252" s="25">
        <v>4541</v>
      </c>
      <c r="H252" s="25">
        <v>536</v>
      </c>
      <c r="I252" s="25">
        <v>172</v>
      </c>
      <c r="J252" s="34"/>
      <c r="K252" s="25">
        <v>1580</v>
      </c>
      <c r="L252" s="25">
        <v>0</v>
      </c>
      <c r="M252" s="25">
        <v>0</v>
      </c>
      <c r="N252" s="25"/>
      <c r="O252" s="25">
        <v>1203</v>
      </c>
    </row>
    <row r="253" spans="2:15" x14ac:dyDescent="0.2">
      <c r="B253" s="3" t="str">
        <f>B254</f>
        <v>4752006</v>
      </c>
      <c r="C253" s="3" t="str">
        <f>C254</f>
        <v>Nashville/Davidson, TN</v>
      </c>
      <c r="D253" s="3" t="s">
        <v>103</v>
      </c>
      <c r="E253" s="3"/>
      <c r="F253" s="131">
        <v>25711</v>
      </c>
      <c r="G253" s="131">
        <v>7712</v>
      </c>
      <c r="H253" s="131">
        <v>17999</v>
      </c>
      <c r="I253" s="131">
        <v>308</v>
      </c>
      <c r="J253" s="9"/>
      <c r="K253" s="131">
        <v>10513</v>
      </c>
      <c r="L253" s="131">
        <v>36</v>
      </c>
      <c r="M253" s="131">
        <v>1046</v>
      </c>
      <c r="N253" s="131"/>
      <c r="O253" s="131">
        <v>217568</v>
      </c>
    </row>
    <row r="254" spans="2:15" x14ac:dyDescent="0.2">
      <c r="B254" s="2" t="s">
        <v>540</v>
      </c>
      <c r="C254" s="2" t="s">
        <v>60</v>
      </c>
      <c r="D254" s="2" t="s">
        <v>254</v>
      </c>
      <c r="E254" s="2" t="s">
        <v>1031</v>
      </c>
      <c r="F254" s="25">
        <v>15325</v>
      </c>
      <c r="G254" s="25">
        <v>5542</v>
      </c>
      <c r="H254" s="25">
        <v>9783</v>
      </c>
      <c r="I254" s="25">
        <v>290</v>
      </c>
      <c r="J254" s="34"/>
      <c r="K254" s="25">
        <v>201</v>
      </c>
      <c r="L254" s="25">
        <v>36</v>
      </c>
      <c r="M254" s="25">
        <v>1046</v>
      </c>
      <c r="N254" s="25"/>
      <c r="O254" s="25">
        <v>8432</v>
      </c>
    </row>
    <row r="255" spans="2:15" x14ac:dyDescent="0.2">
      <c r="B255" s="2" t="s">
        <v>540</v>
      </c>
      <c r="C255" s="2" t="s">
        <v>60</v>
      </c>
      <c r="D255" s="2" t="s">
        <v>255</v>
      </c>
      <c r="E255" s="2" t="s">
        <v>1180</v>
      </c>
      <c r="F255" s="25">
        <v>3917</v>
      </c>
      <c r="G255" s="25">
        <v>67</v>
      </c>
      <c r="H255" s="25">
        <v>3850</v>
      </c>
      <c r="I255" s="25">
        <v>4</v>
      </c>
      <c r="J255" s="34"/>
      <c r="K255" s="25">
        <v>217</v>
      </c>
      <c r="L255" s="25"/>
      <c r="M255" s="25"/>
      <c r="N255" s="25"/>
      <c r="O255" s="25">
        <v>209136</v>
      </c>
    </row>
    <row r="256" spans="2:15" x14ac:dyDescent="0.2">
      <c r="B256" s="2" t="s">
        <v>540</v>
      </c>
      <c r="C256" s="2" t="s">
        <v>60</v>
      </c>
      <c r="D256" s="2" t="s">
        <v>256</v>
      </c>
      <c r="E256" s="2" t="s">
        <v>1181</v>
      </c>
      <c r="F256" s="25">
        <v>2920</v>
      </c>
      <c r="G256" s="25">
        <v>118</v>
      </c>
      <c r="H256" s="25">
        <v>2802</v>
      </c>
      <c r="I256" s="25">
        <v>5</v>
      </c>
      <c r="J256" s="34"/>
      <c r="K256" s="25">
        <v>60</v>
      </c>
      <c r="L256" s="25"/>
      <c r="M256" s="25"/>
      <c r="N256" s="25"/>
      <c r="O256" s="25"/>
    </row>
    <row r="257" spans="2:15" x14ac:dyDescent="0.2">
      <c r="B257" s="2" t="s">
        <v>540</v>
      </c>
      <c r="C257" s="2" t="s">
        <v>60</v>
      </c>
      <c r="D257" s="2" t="s">
        <v>257</v>
      </c>
      <c r="E257" s="2" t="s">
        <v>1182</v>
      </c>
      <c r="F257" s="25">
        <v>3549</v>
      </c>
      <c r="G257" s="25">
        <v>1985</v>
      </c>
      <c r="H257" s="25">
        <v>1564</v>
      </c>
      <c r="I257" s="25">
        <v>9</v>
      </c>
      <c r="J257" s="34"/>
      <c r="K257" s="25">
        <v>10035</v>
      </c>
      <c r="L257" s="25"/>
      <c r="M257" s="25"/>
      <c r="N257" s="25"/>
      <c r="O257" s="25"/>
    </row>
    <row r="258" spans="2:15" x14ac:dyDescent="0.2">
      <c r="B258" s="3" t="str">
        <f>B259</f>
        <v>2255000</v>
      </c>
      <c r="C258" s="3" t="str">
        <f>C259</f>
        <v>New Orleans, LA</v>
      </c>
      <c r="D258" s="3" t="s">
        <v>103</v>
      </c>
      <c r="E258" s="3"/>
      <c r="F258" s="131">
        <v>24736.35</v>
      </c>
      <c r="G258" s="131">
        <v>2533</v>
      </c>
      <c r="H258" s="131">
        <v>22203.35</v>
      </c>
      <c r="I258" s="131">
        <v>239</v>
      </c>
      <c r="J258" s="9"/>
      <c r="K258" s="131">
        <v>4228</v>
      </c>
      <c r="L258" s="131">
        <v>0</v>
      </c>
      <c r="M258" s="131">
        <v>0</v>
      </c>
      <c r="N258" s="131"/>
      <c r="O258" s="131">
        <v>2800</v>
      </c>
    </row>
    <row r="259" spans="2:15" x14ac:dyDescent="0.2">
      <c r="B259" s="2" t="s">
        <v>541</v>
      </c>
      <c r="C259" s="2" t="s">
        <v>61</v>
      </c>
      <c r="D259" s="2" t="s">
        <v>258</v>
      </c>
      <c r="E259" s="2" t="s">
        <v>1183</v>
      </c>
      <c r="F259" s="25">
        <v>492</v>
      </c>
      <c r="G259" s="25">
        <v>278</v>
      </c>
      <c r="H259" s="25">
        <v>214</v>
      </c>
      <c r="I259" s="25">
        <v>4</v>
      </c>
      <c r="J259" s="34"/>
      <c r="K259" s="25">
        <v>10</v>
      </c>
      <c r="L259" s="25"/>
      <c r="M259" s="25"/>
      <c r="N259" s="25"/>
      <c r="O259" s="25"/>
    </row>
    <row r="260" spans="2:15" x14ac:dyDescent="0.2">
      <c r="B260" s="2" t="s">
        <v>541</v>
      </c>
      <c r="C260" s="2" t="s">
        <v>61</v>
      </c>
      <c r="D260" s="2" t="s">
        <v>259</v>
      </c>
      <c r="E260" s="2" t="s">
        <v>1184</v>
      </c>
      <c r="F260" s="25">
        <v>21478.35</v>
      </c>
      <c r="G260" s="25"/>
      <c r="H260" s="25">
        <v>21478.35</v>
      </c>
      <c r="I260" s="25">
        <v>1</v>
      </c>
      <c r="J260" s="34"/>
      <c r="K260" s="25">
        <v>4000</v>
      </c>
      <c r="L260" s="25"/>
      <c r="M260" s="25"/>
      <c r="N260" s="25"/>
      <c r="O260" s="25"/>
    </row>
    <row r="261" spans="2:15" x14ac:dyDescent="0.2">
      <c r="B261" s="2" t="s">
        <v>541</v>
      </c>
      <c r="C261" s="2" t="s">
        <v>61</v>
      </c>
      <c r="D261" s="2" t="s">
        <v>260</v>
      </c>
      <c r="E261" s="2" t="s">
        <v>1185</v>
      </c>
      <c r="F261" s="25">
        <v>24</v>
      </c>
      <c r="G261" s="25">
        <v>24</v>
      </c>
      <c r="H261" s="25">
        <v>0</v>
      </c>
      <c r="I261" s="25">
        <v>5</v>
      </c>
      <c r="J261" s="34"/>
      <c r="K261" s="25"/>
      <c r="L261" s="25"/>
      <c r="M261" s="25"/>
      <c r="N261" s="25"/>
      <c r="O261" s="25"/>
    </row>
    <row r="262" spans="2:15" x14ac:dyDescent="0.2">
      <c r="B262" s="2" t="s">
        <v>541</v>
      </c>
      <c r="C262" s="2" t="s">
        <v>61</v>
      </c>
      <c r="D262" s="2" t="s">
        <v>261</v>
      </c>
      <c r="E262" s="2" t="s">
        <v>1186</v>
      </c>
      <c r="F262" s="25">
        <v>30</v>
      </c>
      <c r="G262" s="25">
        <v>30</v>
      </c>
      <c r="H262" s="25">
        <v>0</v>
      </c>
      <c r="I262" s="25">
        <v>2</v>
      </c>
      <c r="J262" s="34"/>
      <c r="K262" s="25"/>
      <c r="L262" s="25"/>
      <c r="M262" s="25"/>
      <c r="N262" s="25"/>
      <c r="O262" s="25"/>
    </row>
    <row r="263" spans="2:15" x14ac:dyDescent="0.2">
      <c r="B263" s="2" t="s">
        <v>541</v>
      </c>
      <c r="C263" s="2" t="s">
        <v>61</v>
      </c>
      <c r="D263" s="2" t="s">
        <v>262</v>
      </c>
      <c r="E263" s="2" t="s">
        <v>1146</v>
      </c>
      <c r="F263" s="25">
        <v>1300</v>
      </c>
      <c r="G263" s="25">
        <v>1140</v>
      </c>
      <c r="H263" s="25">
        <v>160</v>
      </c>
      <c r="I263" s="25">
        <v>1</v>
      </c>
      <c r="J263" s="34"/>
      <c r="K263" s="25">
        <v>218</v>
      </c>
      <c r="L263" s="25">
        <v>0</v>
      </c>
      <c r="M263" s="25"/>
      <c r="N263" s="25"/>
      <c r="O263" s="25">
        <v>2800</v>
      </c>
    </row>
    <row r="264" spans="2:15" x14ac:dyDescent="0.2">
      <c r="B264" s="2" t="s">
        <v>541</v>
      </c>
      <c r="C264" s="2" t="s">
        <v>61</v>
      </c>
      <c r="D264" s="2" t="s">
        <v>263</v>
      </c>
      <c r="E264" s="2" t="s">
        <v>1077</v>
      </c>
      <c r="F264" s="25">
        <v>482</v>
      </c>
      <c r="G264" s="25">
        <v>482</v>
      </c>
      <c r="H264" s="25">
        <v>0</v>
      </c>
      <c r="I264" s="25">
        <v>55</v>
      </c>
      <c r="J264" s="34"/>
      <c r="K264" s="25"/>
      <c r="L264" s="25"/>
      <c r="M264" s="25"/>
      <c r="N264" s="25"/>
      <c r="O264" s="25"/>
    </row>
    <row r="265" spans="2:15" x14ac:dyDescent="0.2">
      <c r="B265" s="2" t="s">
        <v>541</v>
      </c>
      <c r="C265" s="2" t="s">
        <v>61</v>
      </c>
      <c r="D265" s="2" t="s">
        <v>264</v>
      </c>
      <c r="E265" s="2" t="s">
        <v>1118</v>
      </c>
      <c r="F265" s="25">
        <v>579</v>
      </c>
      <c r="G265" s="25">
        <v>579</v>
      </c>
      <c r="H265" s="25">
        <v>0</v>
      </c>
      <c r="I265" s="25">
        <v>166</v>
      </c>
      <c r="J265" s="34"/>
      <c r="K265" s="25"/>
      <c r="L265" s="25"/>
      <c r="M265" s="25"/>
      <c r="N265" s="25"/>
      <c r="O265" s="25"/>
    </row>
    <row r="266" spans="2:15" x14ac:dyDescent="0.2">
      <c r="B266" s="2" t="s">
        <v>541</v>
      </c>
      <c r="C266" s="2" t="s">
        <v>61</v>
      </c>
      <c r="D266" s="2" t="s">
        <v>265</v>
      </c>
      <c r="E266" s="2" t="s">
        <v>1188</v>
      </c>
      <c r="F266" s="25">
        <v>351</v>
      </c>
      <c r="G266" s="25"/>
      <c r="H266" s="25">
        <v>351</v>
      </c>
      <c r="I266" s="25">
        <v>5</v>
      </c>
      <c r="J266" s="34"/>
      <c r="K266" s="25"/>
      <c r="L266" s="25"/>
      <c r="M266" s="25"/>
      <c r="N266" s="25"/>
      <c r="O266" s="25"/>
    </row>
    <row r="267" spans="2:15" x14ac:dyDescent="0.2">
      <c r="B267" s="3" t="str">
        <f>B268</f>
        <v>3651000</v>
      </c>
      <c r="C267" s="3" t="str">
        <f>C268</f>
        <v>New York, NY</v>
      </c>
      <c r="D267" s="3" t="s">
        <v>103</v>
      </c>
      <c r="E267" s="3"/>
      <c r="F267" s="131">
        <v>39766</v>
      </c>
      <c r="G267" s="131">
        <v>20366</v>
      </c>
      <c r="H267" s="131">
        <v>19400</v>
      </c>
      <c r="I267" s="131">
        <v>4304</v>
      </c>
      <c r="J267" s="9"/>
      <c r="K267" s="131">
        <v>21062</v>
      </c>
      <c r="L267" s="131">
        <v>3840</v>
      </c>
      <c r="M267" s="131">
        <v>0</v>
      </c>
      <c r="N267" s="131"/>
      <c r="O267" s="131">
        <v>4688</v>
      </c>
    </row>
    <row r="268" spans="2:15" x14ac:dyDescent="0.2">
      <c r="B268" s="2" t="s">
        <v>542</v>
      </c>
      <c r="C268" s="2" t="s">
        <v>62</v>
      </c>
      <c r="D268" s="2" t="s">
        <v>1189</v>
      </c>
      <c r="E268" s="2" t="s">
        <v>1190</v>
      </c>
      <c r="F268" s="25">
        <v>85</v>
      </c>
      <c r="G268" s="25"/>
      <c r="H268" s="25">
        <v>85</v>
      </c>
      <c r="I268" s="25">
        <v>1</v>
      </c>
      <c r="J268" s="34"/>
      <c r="K268" s="25"/>
      <c r="L268" s="25"/>
      <c r="M268" s="25"/>
      <c r="N268" s="25"/>
      <c r="O268" s="25"/>
    </row>
    <row r="269" spans="2:15" x14ac:dyDescent="0.2">
      <c r="B269" s="2" t="s">
        <v>542</v>
      </c>
      <c r="C269" s="2" t="s">
        <v>62</v>
      </c>
      <c r="D269" s="2" t="s">
        <v>266</v>
      </c>
      <c r="E269" s="2" t="s">
        <v>1191</v>
      </c>
      <c r="F269" s="25">
        <v>7047</v>
      </c>
      <c r="G269" s="25">
        <v>206</v>
      </c>
      <c r="H269" s="25">
        <v>6841</v>
      </c>
      <c r="I269" s="25">
        <v>13</v>
      </c>
      <c r="J269" s="34"/>
      <c r="K269" s="25">
        <v>14896</v>
      </c>
      <c r="L269" s="25"/>
      <c r="M269" s="25"/>
      <c r="N269" s="25"/>
      <c r="O269" s="25">
        <v>4688</v>
      </c>
    </row>
    <row r="270" spans="2:15" x14ac:dyDescent="0.2">
      <c r="B270" s="2" t="s">
        <v>542</v>
      </c>
      <c r="C270" s="2" t="s">
        <v>62</v>
      </c>
      <c r="D270" s="2" t="s">
        <v>1192</v>
      </c>
      <c r="E270" s="2" t="s">
        <v>1193</v>
      </c>
      <c r="F270" s="25">
        <v>150</v>
      </c>
      <c r="G270" s="25">
        <v>150</v>
      </c>
      <c r="H270" s="25">
        <v>0</v>
      </c>
      <c r="I270" s="25">
        <v>1</v>
      </c>
      <c r="J270" s="34"/>
      <c r="K270" s="25">
        <v>400</v>
      </c>
      <c r="L270" s="25">
        <v>0</v>
      </c>
      <c r="M270" s="25">
        <v>0</v>
      </c>
      <c r="N270" s="25"/>
      <c r="O270" s="25">
        <v>0</v>
      </c>
    </row>
    <row r="271" spans="2:15" x14ac:dyDescent="0.2">
      <c r="B271" s="2" t="s">
        <v>542</v>
      </c>
      <c r="C271" s="2" t="s">
        <v>62</v>
      </c>
      <c r="D271" s="2" t="s">
        <v>267</v>
      </c>
      <c r="E271" s="2" t="s">
        <v>1194</v>
      </c>
      <c r="F271" s="25">
        <v>27</v>
      </c>
      <c r="G271" s="25">
        <v>27</v>
      </c>
      <c r="H271" s="25">
        <v>0</v>
      </c>
      <c r="I271" s="25">
        <v>8</v>
      </c>
      <c r="J271" s="34"/>
      <c r="K271" s="25"/>
      <c r="L271" s="25"/>
      <c r="M271" s="25"/>
      <c r="N271" s="25"/>
      <c r="O271" s="25"/>
    </row>
    <row r="272" spans="2:15" x14ac:dyDescent="0.2">
      <c r="B272" s="2" t="s">
        <v>542</v>
      </c>
      <c r="C272" s="2" t="s">
        <v>62</v>
      </c>
      <c r="D272" s="2" t="s">
        <v>268</v>
      </c>
      <c r="E272" s="2" t="s">
        <v>1048</v>
      </c>
      <c r="F272" s="25">
        <v>30484</v>
      </c>
      <c r="G272" s="25">
        <v>19329</v>
      </c>
      <c r="H272" s="25">
        <v>11155</v>
      </c>
      <c r="I272" s="25">
        <v>4270</v>
      </c>
      <c r="J272" s="34"/>
      <c r="K272" s="25">
        <v>5766</v>
      </c>
      <c r="L272" s="25">
        <v>3840</v>
      </c>
      <c r="M272" s="25"/>
      <c r="N272" s="25"/>
      <c r="O272" s="25">
        <v>0</v>
      </c>
    </row>
    <row r="273" spans="2:15" x14ac:dyDescent="0.2">
      <c r="B273" s="2" t="s">
        <v>542</v>
      </c>
      <c r="C273" s="2" t="s">
        <v>62</v>
      </c>
      <c r="D273" s="2" t="s">
        <v>269</v>
      </c>
      <c r="E273" s="2" t="s">
        <v>1195</v>
      </c>
      <c r="F273" s="25">
        <v>633</v>
      </c>
      <c r="G273" s="25"/>
      <c r="H273" s="25">
        <v>633</v>
      </c>
      <c r="I273" s="25" t="s">
        <v>955</v>
      </c>
      <c r="J273" s="34"/>
      <c r="K273" s="25"/>
      <c r="L273" s="25"/>
      <c r="M273" s="25"/>
      <c r="N273" s="25"/>
      <c r="O273" s="25"/>
    </row>
    <row r="274" spans="2:15" x14ac:dyDescent="0.2">
      <c r="B274" s="2" t="s">
        <v>542</v>
      </c>
      <c r="C274" s="2" t="s">
        <v>62</v>
      </c>
      <c r="D274" s="2" t="s">
        <v>270</v>
      </c>
      <c r="E274" s="2" t="s">
        <v>1196</v>
      </c>
      <c r="F274" s="25">
        <v>1325</v>
      </c>
      <c r="G274" s="25">
        <v>639</v>
      </c>
      <c r="H274" s="25">
        <v>686</v>
      </c>
      <c r="I274" s="25">
        <v>10</v>
      </c>
      <c r="J274" s="34"/>
      <c r="K274" s="25"/>
      <c r="L274" s="25"/>
      <c r="M274" s="25"/>
      <c r="N274" s="25"/>
      <c r="O274" s="25"/>
    </row>
    <row r="275" spans="2:15" x14ac:dyDescent="0.2">
      <c r="B275" s="2" t="s">
        <v>542</v>
      </c>
      <c r="C275" s="2" t="s">
        <v>62</v>
      </c>
      <c r="D275" s="2" t="s">
        <v>271</v>
      </c>
      <c r="E275" s="2" t="s">
        <v>1197</v>
      </c>
      <c r="F275" s="25">
        <v>15</v>
      </c>
      <c r="G275" s="25">
        <v>15</v>
      </c>
      <c r="H275" s="25">
        <v>0</v>
      </c>
      <c r="I275" s="25">
        <v>1</v>
      </c>
      <c r="J275" s="34"/>
      <c r="K275" s="25"/>
      <c r="L275" s="25"/>
      <c r="M275" s="25"/>
      <c r="N275" s="25"/>
      <c r="O275" s="25"/>
    </row>
    <row r="276" spans="2:15" x14ac:dyDescent="0.2">
      <c r="B276" s="3" t="str">
        <f>B277</f>
        <v>3451000</v>
      </c>
      <c r="C276" s="3" t="str">
        <f>C277</f>
        <v>Newark, NJ</v>
      </c>
      <c r="D276" s="3" t="s">
        <v>103</v>
      </c>
      <c r="E276" s="3"/>
      <c r="F276" s="131">
        <v>851</v>
      </c>
      <c r="G276" s="131">
        <v>851</v>
      </c>
      <c r="H276" s="131">
        <v>0</v>
      </c>
      <c r="I276" s="131">
        <v>98</v>
      </c>
      <c r="J276" s="9"/>
      <c r="K276" s="131">
        <v>0</v>
      </c>
      <c r="L276" s="131">
        <v>5</v>
      </c>
      <c r="M276" s="131">
        <v>0</v>
      </c>
      <c r="N276" s="131"/>
      <c r="O276" s="131">
        <v>40432</v>
      </c>
    </row>
    <row r="277" spans="2:15" x14ac:dyDescent="0.2">
      <c r="B277" s="2" t="s">
        <v>543</v>
      </c>
      <c r="C277" s="2" t="s">
        <v>63</v>
      </c>
      <c r="D277" s="2" t="s">
        <v>272</v>
      </c>
      <c r="E277" s="2" t="s">
        <v>1198</v>
      </c>
      <c r="F277" s="25">
        <v>758</v>
      </c>
      <c r="G277" s="25">
        <v>758</v>
      </c>
      <c r="H277" s="25">
        <v>0</v>
      </c>
      <c r="I277" s="25">
        <v>10</v>
      </c>
      <c r="J277" s="34"/>
      <c r="K277" s="25">
        <v>0</v>
      </c>
      <c r="L277" s="25">
        <v>0</v>
      </c>
      <c r="M277" s="25">
        <v>0</v>
      </c>
      <c r="N277" s="25"/>
      <c r="O277" s="25">
        <v>5432</v>
      </c>
    </row>
    <row r="278" spans="2:15" x14ac:dyDescent="0.2">
      <c r="B278" s="2" t="s">
        <v>543</v>
      </c>
      <c r="C278" s="2" t="s">
        <v>63</v>
      </c>
      <c r="D278" s="2" t="s">
        <v>273</v>
      </c>
      <c r="E278" s="2" t="s">
        <v>1199</v>
      </c>
      <c r="F278" s="25">
        <v>93</v>
      </c>
      <c r="G278" s="25">
        <v>93</v>
      </c>
      <c r="H278" s="25">
        <v>0</v>
      </c>
      <c r="I278" s="25">
        <v>88</v>
      </c>
      <c r="J278" s="34"/>
      <c r="K278" s="25"/>
      <c r="L278" s="25">
        <v>5</v>
      </c>
      <c r="M278" s="25"/>
      <c r="N278" s="25"/>
      <c r="O278" s="25">
        <v>35000</v>
      </c>
    </row>
    <row r="279" spans="2:15" x14ac:dyDescent="0.2">
      <c r="B279" s="3" t="str">
        <f>B280</f>
        <v>5157000</v>
      </c>
      <c r="C279" s="3" t="str">
        <f>C280</f>
        <v>Norfolk, VA</v>
      </c>
      <c r="D279" s="3" t="s">
        <v>103</v>
      </c>
      <c r="E279" s="3"/>
      <c r="F279" s="131">
        <v>1792</v>
      </c>
      <c r="G279" s="131">
        <v>1564</v>
      </c>
      <c r="H279" s="131">
        <v>228</v>
      </c>
      <c r="I279" s="131">
        <v>166</v>
      </c>
      <c r="J279" s="9"/>
      <c r="K279" s="131">
        <v>8365</v>
      </c>
      <c r="L279" s="131">
        <v>596</v>
      </c>
      <c r="M279" s="131">
        <v>0</v>
      </c>
      <c r="N279" s="131"/>
      <c r="O279" s="131">
        <v>600</v>
      </c>
    </row>
    <row r="280" spans="2:15" x14ac:dyDescent="0.2">
      <c r="B280" s="2" t="s">
        <v>544</v>
      </c>
      <c r="C280" s="2" t="s">
        <v>64</v>
      </c>
      <c r="D280" s="2" t="s">
        <v>1201</v>
      </c>
      <c r="E280" s="2" t="s">
        <v>1202</v>
      </c>
      <c r="F280" s="25">
        <v>1792</v>
      </c>
      <c r="G280" s="25">
        <v>1564</v>
      </c>
      <c r="H280" s="25">
        <v>228</v>
      </c>
      <c r="I280" s="25">
        <v>166</v>
      </c>
      <c r="J280" s="34"/>
      <c r="K280" s="25">
        <v>8365</v>
      </c>
      <c r="L280" s="25">
        <v>596</v>
      </c>
      <c r="M280" s="25">
        <v>0</v>
      </c>
      <c r="N280" s="25"/>
      <c r="O280" s="25">
        <v>600</v>
      </c>
    </row>
    <row r="281" spans="2:15" x14ac:dyDescent="0.2">
      <c r="B281" s="3" t="str">
        <f>B282</f>
        <v>3251800</v>
      </c>
      <c r="C281" s="3" t="str">
        <f>C282</f>
        <v>North Las Vegas, NV</v>
      </c>
      <c r="D281" s="3" t="s">
        <v>103</v>
      </c>
      <c r="E281" s="3"/>
      <c r="F281" s="131">
        <v>16543</v>
      </c>
      <c r="G281" s="131">
        <v>441</v>
      </c>
      <c r="H281" s="131">
        <v>16102</v>
      </c>
      <c r="I281" s="131">
        <v>35</v>
      </c>
      <c r="J281" s="9"/>
      <c r="K281" s="131">
        <v>5</v>
      </c>
      <c r="L281" s="131">
        <v>30</v>
      </c>
      <c r="M281" s="131">
        <v>0</v>
      </c>
      <c r="N281" s="131"/>
      <c r="O281" s="131">
        <v>0</v>
      </c>
    </row>
    <row r="282" spans="2:15" x14ac:dyDescent="0.2">
      <c r="B282" s="2" t="s">
        <v>545</v>
      </c>
      <c r="C282" s="2" t="s">
        <v>65</v>
      </c>
      <c r="D282" s="2" t="s">
        <v>275</v>
      </c>
      <c r="E282" s="2" t="s">
        <v>1203</v>
      </c>
      <c r="F282" s="25">
        <v>15684</v>
      </c>
      <c r="G282" s="25"/>
      <c r="H282" s="25">
        <v>15684</v>
      </c>
      <c r="I282" s="25">
        <v>1</v>
      </c>
      <c r="J282" s="34"/>
      <c r="K282" s="25">
        <v>0</v>
      </c>
      <c r="L282" s="25"/>
      <c r="M282" s="25"/>
      <c r="N282" s="25"/>
      <c r="O282" s="25"/>
    </row>
    <row r="283" spans="2:15" x14ac:dyDescent="0.2">
      <c r="B283" s="2" t="s">
        <v>545</v>
      </c>
      <c r="C283" s="2" t="s">
        <v>65</v>
      </c>
      <c r="D283" s="2" t="s">
        <v>1204</v>
      </c>
      <c r="E283" s="2" t="s">
        <v>1205</v>
      </c>
      <c r="F283" s="25">
        <v>859</v>
      </c>
      <c r="G283" s="25">
        <v>441</v>
      </c>
      <c r="H283" s="25">
        <v>418</v>
      </c>
      <c r="I283" s="25">
        <v>34</v>
      </c>
      <c r="J283" s="34"/>
      <c r="K283" s="25">
        <v>5</v>
      </c>
      <c r="L283" s="25">
        <v>30</v>
      </c>
      <c r="M283" s="25">
        <v>0</v>
      </c>
      <c r="N283" s="25"/>
      <c r="O283" s="25">
        <v>0</v>
      </c>
    </row>
    <row r="284" spans="2:15" x14ac:dyDescent="0.2">
      <c r="B284" s="3" t="str">
        <f>B285</f>
        <v>0653000</v>
      </c>
      <c r="C284" s="3" t="str">
        <f>C285</f>
        <v>Oakland, CA</v>
      </c>
      <c r="D284" s="3" t="s">
        <v>103</v>
      </c>
      <c r="E284" s="3"/>
      <c r="F284" s="131">
        <v>4927</v>
      </c>
      <c r="G284" s="131">
        <v>2098</v>
      </c>
      <c r="H284" s="131">
        <v>2829</v>
      </c>
      <c r="I284" s="131">
        <v>166</v>
      </c>
      <c r="J284" s="9"/>
      <c r="K284" s="131">
        <v>967</v>
      </c>
      <c r="L284" s="131">
        <v>3</v>
      </c>
      <c r="M284" s="131">
        <v>0</v>
      </c>
      <c r="N284" s="131"/>
      <c r="O284" s="131">
        <v>123949</v>
      </c>
    </row>
    <row r="285" spans="2:15" x14ac:dyDescent="0.2">
      <c r="B285" s="2" t="s">
        <v>546</v>
      </c>
      <c r="C285" s="2" t="s">
        <v>66</v>
      </c>
      <c r="D285" s="2" t="s">
        <v>277</v>
      </c>
      <c r="E285" s="2" t="s">
        <v>1206</v>
      </c>
      <c r="F285" s="25">
        <v>1033</v>
      </c>
      <c r="G285" s="25">
        <v>267</v>
      </c>
      <c r="H285" s="25">
        <v>766</v>
      </c>
      <c r="I285" s="25">
        <v>14</v>
      </c>
      <c r="J285" s="34"/>
      <c r="K285" s="25">
        <v>632</v>
      </c>
      <c r="L285" s="25">
        <v>3</v>
      </c>
      <c r="M285" s="25"/>
      <c r="N285" s="25"/>
      <c r="O285" s="25">
        <v>123949</v>
      </c>
    </row>
    <row r="286" spans="2:15" x14ac:dyDescent="0.2">
      <c r="B286" s="2" t="s">
        <v>546</v>
      </c>
      <c r="C286" s="2" t="s">
        <v>66</v>
      </c>
      <c r="D286" s="2" t="s">
        <v>1207</v>
      </c>
      <c r="E286" s="2" t="s">
        <v>1208</v>
      </c>
      <c r="F286" s="25">
        <v>3633</v>
      </c>
      <c r="G286" s="25">
        <v>1768</v>
      </c>
      <c r="H286" s="25">
        <v>1865</v>
      </c>
      <c r="I286" s="25">
        <v>149</v>
      </c>
      <c r="J286" s="34"/>
      <c r="K286" s="25">
        <v>155</v>
      </c>
      <c r="L286" s="25"/>
      <c r="M286" s="25"/>
      <c r="N286" s="25"/>
      <c r="O286" s="25"/>
    </row>
    <row r="287" spans="2:15" x14ac:dyDescent="0.2">
      <c r="B287" s="2" t="s">
        <v>546</v>
      </c>
      <c r="C287" s="2" t="s">
        <v>66</v>
      </c>
      <c r="D287" s="2" t="s">
        <v>279</v>
      </c>
      <c r="E287" s="2" t="s">
        <v>1209</v>
      </c>
      <c r="F287" s="25">
        <v>261</v>
      </c>
      <c r="G287" s="25">
        <v>63</v>
      </c>
      <c r="H287" s="25">
        <v>198</v>
      </c>
      <c r="I287" s="25">
        <v>3</v>
      </c>
      <c r="J287" s="34"/>
      <c r="K287" s="25">
        <v>180</v>
      </c>
      <c r="L287" s="25"/>
      <c r="M287" s="25"/>
      <c r="N287" s="25"/>
      <c r="O287" s="25"/>
    </row>
    <row r="288" spans="2:15" x14ac:dyDescent="0.2">
      <c r="B288" s="3" t="str">
        <f>B289</f>
        <v>PS4055000</v>
      </c>
      <c r="C288" s="3" t="str">
        <f>C289</f>
        <v>Oklahoma City, OK</v>
      </c>
      <c r="D288" s="3" t="s">
        <v>103</v>
      </c>
      <c r="E288" s="3"/>
      <c r="F288" s="131">
        <v>18588</v>
      </c>
      <c r="G288" s="131">
        <v>7281</v>
      </c>
      <c r="H288" s="131">
        <v>11307</v>
      </c>
      <c r="I288" s="131">
        <v>191</v>
      </c>
      <c r="J288" s="9"/>
      <c r="K288" s="131">
        <v>7950</v>
      </c>
      <c r="L288" s="131">
        <v>2039</v>
      </c>
      <c r="M288" s="131">
        <v>7355</v>
      </c>
      <c r="N288" s="131"/>
      <c r="O288" s="131">
        <v>0</v>
      </c>
    </row>
    <row r="289" spans="2:15" x14ac:dyDescent="0.2">
      <c r="B289" s="2" t="s">
        <v>547</v>
      </c>
      <c r="C289" s="2" t="s">
        <v>67</v>
      </c>
      <c r="D289" s="2" t="s">
        <v>280</v>
      </c>
      <c r="E289" s="2" t="s">
        <v>1187</v>
      </c>
      <c r="F289" s="25">
        <v>18588</v>
      </c>
      <c r="G289" s="25">
        <v>7281</v>
      </c>
      <c r="H289" s="25">
        <v>11307</v>
      </c>
      <c r="I289" s="25">
        <v>191</v>
      </c>
      <c r="J289" s="34"/>
      <c r="K289" s="25">
        <v>7950</v>
      </c>
      <c r="L289" s="25">
        <v>2039</v>
      </c>
      <c r="M289" s="25">
        <v>7355</v>
      </c>
      <c r="N289" s="25"/>
      <c r="O289" s="25">
        <v>0</v>
      </c>
    </row>
    <row r="290" spans="2:15" x14ac:dyDescent="0.2">
      <c r="B290" s="3" t="str">
        <f>B291</f>
        <v>PS3137000</v>
      </c>
      <c r="C290" s="3" t="str">
        <f>C291</f>
        <v>Omaha, NE</v>
      </c>
      <c r="D290" s="3" t="s">
        <v>103</v>
      </c>
      <c r="E290" s="3"/>
      <c r="F290" s="131">
        <v>10336</v>
      </c>
      <c r="G290" s="131">
        <v>4376</v>
      </c>
      <c r="H290" s="131">
        <v>5960</v>
      </c>
      <c r="I290" s="131">
        <v>259</v>
      </c>
      <c r="J290" s="9"/>
      <c r="K290" s="131">
        <v>1567</v>
      </c>
      <c r="L290" s="131">
        <v>40</v>
      </c>
      <c r="M290" s="131">
        <v>0</v>
      </c>
      <c r="N290" s="131"/>
      <c r="O290" s="131">
        <v>0</v>
      </c>
    </row>
    <row r="291" spans="2:15" x14ac:dyDescent="0.2">
      <c r="B291" s="2" t="s">
        <v>548</v>
      </c>
      <c r="C291" s="2" t="s">
        <v>68</v>
      </c>
      <c r="D291" s="2" t="s">
        <v>281</v>
      </c>
      <c r="E291" s="2" t="s">
        <v>1210</v>
      </c>
      <c r="F291" s="25">
        <v>10336</v>
      </c>
      <c r="G291" s="25">
        <v>4376</v>
      </c>
      <c r="H291" s="25">
        <v>5960</v>
      </c>
      <c r="I291" s="25">
        <v>259</v>
      </c>
      <c r="J291" s="34"/>
      <c r="K291" s="25">
        <v>1567</v>
      </c>
      <c r="L291" s="25">
        <v>40</v>
      </c>
      <c r="M291" s="25"/>
      <c r="N291" s="25"/>
      <c r="O291" s="25"/>
    </row>
    <row r="292" spans="2:15" x14ac:dyDescent="0.2">
      <c r="B292" s="3" t="str">
        <f>B293</f>
        <v>1253000</v>
      </c>
      <c r="C292" s="3" t="str">
        <f>C293</f>
        <v>Orlando, FL</v>
      </c>
      <c r="D292" s="3" t="s">
        <v>103</v>
      </c>
      <c r="E292" s="3"/>
      <c r="F292" s="131">
        <v>3411</v>
      </c>
      <c r="G292" s="131">
        <v>2894</v>
      </c>
      <c r="H292" s="131">
        <v>517</v>
      </c>
      <c r="I292" s="131">
        <v>124</v>
      </c>
      <c r="J292" s="9"/>
      <c r="K292" s="131">
        <v>1231</v>
      </c>
      <c r="L292" s="131">
        <v>0</v>
      </c>
      <c r="M292" s="131">
        <v>0</v>
      </c>
      <c r="N292" s="131"/>
      <c r="O292" s="131">
        <v>16506</v>
      </c>
    </row>
    <row r="293" spans="2:15" x14ac:dyDescent="0.2">
      <c r="B293" s="2" t="s">
        <v>549</v>
      </c>
      <c r="C293" s="2" t="s">
        <v>69</v>
      </c>
      <c r="D293" s="2" t="s">
        <v>282</v>
      </c>
      <c r="E293" s="2" t="s">
        <v>1211</v>
      </c>
      <c r="F293" s="25">
        <v>24</v>
      </c>
      <c r="G293" s="25">
        <v>24</v>
      </c>
      <c r="H293" s="25">
        <v>0</v>
      </c>
      <c r="I293" s="25">
        <v>4</v>
      </c>
      <c r="J293" s="34"/>
      <c r="K293" s="25">
        <v>0</v>
      </c>
      <c r="L293" s="25">
        <v>0</v>
      </c>
      <c r="M293" s="25">
        <v>0</v>
      </c>
      <c r="N293" s="25"/>
      <c r="O293" s="25">
        <v>14876</v>
      </c>
    </row>
    <row r="294" spans="2:15" x14ac:dyDescent="0.2">
      <c r="B294" s="2" t="s">
        <v>549</v>
      </c>
      <c r="C294" s="2" t="s">
        <v>69</v>
      </c>
      <c r="D294" s="2" t="s">
        <v>283</v>
      </c>
      <c r="E294" s="2" t="s">
        <v>1212</v>
      </c>
      <c r="F294" s="25">
        <v>3387</v>
      </c>
      <c r="G294" s="25">
        <v>2870</v>
      </c>
      <c r="H294" s="25">
        <v>517</v>
      </c>
      <c r="I294" s="25">
        <v>120</v>
      </c>
      <c r="J294" s="34"/>
      <c r="K294" s="25">
        <v>1231</v>
      </c>
      <c r="L294" s="25"/>
      <c r="M294" s="25"/>
      <c r="N294" s="25"/>
      <c r="O294" s="25">
        <v>1630</v>
      </c>
    </row>
    <row r="295" spans="2:15" x14ac:dyDescent="0.2">
      <c r="B295" s="3" t="str">
        <f>B296</f>
        <v>4260000</v>
      </c>
      <c r="C295" s="3" t="str">
        <f>C296</f>
        <v>Philadelphia, PA</v>
      </c>
      <c r="D295" s="3" t="s">
        <v>103</v>
      </c>
      <c r="E295" s="3"/>
      <c r="F295" s="131">
        <v>10794.24</v>
      </c>
      <c r="G295" s="131">
        <v>4016.99</v>
      </c>
      <c r="H295" s="131">
        <v>6777.25</v>
      </c>
      <c r="I295" s="131">
        <v>418</v>
      </c>
      <c r="J295" s="9"/>
      <c r="K295" s="131">
        <v>25.04</v>
      </c>
      <c r="L295" s="131">
        <v>3.21</v>
      </c>
      <c r="M295" s="131">
        <v>12</v>
      </c>
      <c r="N295" s="131"/>
      <c r="O295" s="131">
        <v>286</v>
      </c>
    </row>
    <row r="296" spans="2:15" x14ac:dyDescent="0.2">
      <c r="B296" s="2" t="s">
        <v>550</v>
      </c>
      <c r="C296" s="2" t="s">
        <v>70</v>
      </c>
      <c r="D296" s="2" t="s">
        <v>284</v>
      </c>
      <c r="E296" s="2" t="s">
        <v>1213</v>
      </c>
      <c r="F296" s="25">
        <v>315</v>
      </c>
      <c r="G296" s="25">
        <v>180</v>
      </c>
      <c r="H296" s="25">
        <v>135</v>
      </c>
      <c r="I296" s="25">
        <v>1</v>
      </c>
      <c r="J296" s="34"/>
      <c r="K296" s="25"/>
      <c r="L296" s="25"/>
      <c r="M296" s="25"/>
      <c r="N296" s="25"/>
      <c r="O296" s="25"/>
    </row>
    <row r="297" spans="2:15" x14ac:dyDescent="0.2">
      <c r="B297" s="2" t="s">
        <v>550</v>
      </c>
      <c r="C297" s="2" t="s">
        <v>70</v>
      </c>
      <c r="D297" s="2" t="s">
        <v>285</v>
      </c>
      <c r="E297" s="2" t="s">
        <v>1214</v>
      </c>
      <c r="F297" s="25">
        <v>55</v>
      </c>
      <c r="G297" s="25">
        <v>55</v>
      </c>
      <c r="H297" s="25">
        <v>0</v>
      </c>
      <c r="I297" s="25">
        <v>4</v>
      </c>
      <c r="J297" s="34"/>
      <c r="K297" s="25"/>
      <c r="L297" s="25"/>
      <c r="M297" s="25"/>
      <c r="N297" s="25"/>
      <c r="O297" s="25"/>
    </row>
    <row r="298" spans="2:15" x14ac:dyDescent="0.2">
      <c r="B298" s="2" t="s">
        <v>550</v>
      </c>
      <c r="C298" s="2" t="s">
        <v>70</v>
      </c>
      <c r="D298" s="2" t="s">
        <v>286</v>
      </c>
      <c r="E298" s="2" t="s">
        <v>1215</v>
      </c>
      <c r="F298" s="25">
        <v>300</v>
      </c>
      <c r="G298" s="25">
        <v>5</v>
      </c>
      <c r="H298" s="25">
        <v>295</v>
      </c>
      <c r="I298" s="25">
        <v>1</v>
      </c>
      <c r="J298" s="34"/>
      <c r="K298" s="25"/>
      <c r="L298" s="25"/>
      <c r="M298" s="25"/>
      <c r="N298" s="25"/>
      <c r="O298" s="25"/>
    </row>
    <row r="299" spans="2:15" x14ac:dyDescent="0.2">
      <c r="B299" s="2" t="s">
        <v>550</v>
      </c>
      <c r="C299" s="2" t="s">
        <v>70</v>
      </c>
      <c r="D299" s="2" t="s">
        <v>287</v>
      </c>
      <c r="E299" s="2" t="s">
        <v>1216</v>
      </c>
      <c r="F299" s="25">
        <v>10100.24</v>
      </c>
      <c r="G299" s="25">
        <v>3752.99</v>
      </c>
      <c r="H299" s="25">
        <v>6347.25</v>
      </c>
      <c r="I299" s="25">
        <v>411</v>
      </c>
      <c r="J299" s="34"/>
      <c r="K299" s="25">
        <v>25.04</v>
      </c>
      <c r="L299" s="25">
        <v>3.21</v>
      </c>
      <c r="M299" s="25">
        <v>12</v>
      </c>
      <c r="N299" s="25"/>
      <c r="O299" s="25">
        <v>286</v>
      </c>
    </row>
    <row r="300" spans="2:15" x14ac:dyDescent="0.2">
      <c r="B300" s="2" t="s">
        <v>550</v>
      </c>
      <c r="C300" s="2" t="s">
        <v>70</v>
      </c>
      <c r="D300" s="2" t="s">
        <v>288</v>
      </c>
      <c r="E300" s="2" t="s">
        <v>1217</v>
      </c>
      <c r="F300" s="25">
        <v>24</v>
      </c>
      <c r="G300" s="25">
        <v>24</v>
      </c>
      <c r="H300" s="25">
        <v>0</v>
      </c>
      <c r="I300" s="25">
        <v>1</v>
      </c>
      <c r="J300" s="34"/>
      <c r="K300" s="25"/>
      <c r="L300" s="25"/>
      <c r="M300" s="25"/>
      <c r="N300" s="25"/>
      <c r="O300" s="25"/>
    </row>
    <row r="301" spans="2:15" x14ac:dyDescent="0.2">
      <c r="B301" s="3" t="str">
        <f>B302</f>
        <v>0455000</v>
      </c>
      <c r="C301" s="3" t="str">
        <f>C302</f>
        <v>Phoenix, AZ</v>
      </c>
      <c r="D301" s="3" t="s">
        <v>103</v>
      </c>
      <c r="E301" s="3"/>
      <c r="F301" s="131">
        <v>50897</v>
      </c>
      <c r="G301" s="131">
        <v>11951</v>
      </c>
      <c r="H301" s="131">
        <v>38946</v>
      </c>
      <c r="I301" s="131">
        <v>234</v>
      </c>
      <c r="J301" s="9"/>
      <c r="K301" s="131">
        <v>7497</v>
      </c>
      <c r="L301" s="131">
        <v>1503</v>
      </c>
      <c r="M301" s="131">
        <v>0</v>
      </c>
      <c r="N301" s="131"/>
      <c r="O301" s="131">
        <v>177259</v>
      </c>
    </row>
    <row r="302" spans="2:15" x14ac:dyDescent="0.2">
      <c r="B302" s="2" t="s">
        <v>551</v>
      </c>
      <c r="C302" s="2" t="s">
        <v>71</v>
      </c>
      <c r="D302" s="2" t="s">
        <v>1218</v>
      </c>
      <c r="E302" s="2" t="s">
        <v>1219</v>
      </c>
      <c r="F302" s="25">
        <v>663</v>
      </c>
      <c r="G302" s="25">
        <v>663</v>
      </c>
      <c r="H302" s="25">
        <v>0</v>
      </c>
      <c r="I302" s="25" t="s">
        <v>955</v>
      </c>
      <c r="J302" s="34"/>
      <c r="K302" s="25"/>
      <c r="L302" s="25"/>
      <c r="M302" s="25"/>
      <c r="N302" s="25"/>
      <c r="O302" s="25"/>
    </row>
    <row r="303" spans="2:15" x14ac:dyDescent="0.2">
      <c r="B303" s="2" t="s">
        <v>551</v>
      </c>
      <c r="C303" s="2" t="s">
        <v>71</v>
      </c>
      <c r="D303" s="2" t="s">
        <v>289</v>
      </c>
      <c r="E303" s="2" t="s">
        <v>1220</v>
      </c>
      <c r="F303" s="25">
        <v>48881</v>
      </c>
      <c r="G303" s="25">
        <v>10368</v>
      </c>
      <c r="H303" s="25">
        <v>38513</v>
      </c>
      <c r="I303" s="25">
        <v>232</v>
      </c>
      <c r="J303" s="34"/>
      <c r="K303" s="25">
        <v>86</v>
      </c>
      <c r="L303" s="25">
        <v>1503</v>
      </c>
      <c r="M303" s="25">
        <v>0</v>
      </c>
      <c r="N303" s="25"/>
      <c r="O303" s="25">
        <v>30</v>
      </c>
    </row>
    <row r="304" spans="2:15" x14ac:dyDescent="0.2">
      <c r="B304" s="2" t="s">
        <v>551</v>
      </c>
      <c r="C304" s="2" t="s">
        <v>71</v>
      </c>
      <c r="D304" s="2" t="s">
        <v>290</v>
      </c>
      <c r="E304" s="2" t="s">
        <v>1221</v>
      </c>
      <c r="F304" s="25">
        <v>1353</v>
      </c>
      <c r="G304" s="25">
        <v>920</v>
      </c>
      <c r="H304" s="25">
        <v>433</v>
      </c>
      <c r="I304" s="25">
        <v>2</v>
      </c>
      <c r="J304" s="34"/>
      <c r="K304" s="25">
        <v>7411</v>
      </c>
      <c r="L304" s="25">
        <v>0</v>
      </c>
      <c r="M304" s="25">
        <v>0</v>
      </c>
      <c r="N304" s="25"/>
      <c r="O304" s="25">
        <v>177229</v>
      </c>
    </row>
    <row r="305" spans="2:15" x14ac:dyDescent="0.2">
      <c r="B305" s="3" t="str">
        <f>B306</f>
        <v>4261000</v>
      </c>
      <c r="C305" s="3" t="str">
        <f>C306</f>
        <v>Pittsburgh, PA</v>
      </c>
      <c r="D305" s="3" t="s">
        <v>103</v>
      </c>
      <c r="E305" s="3"/>
      <c r="F305" s="131">
        <v>4938</v>
      </c>
      <c r="G305" s="131">
        <v>960</v>
      </c>
      <c r="H305" s="131">
        <v>3978</v>
      </c>
      <c r="I305" s="131">
        <v>162</v>
      </c>
      <c r="J305" s="9"/>
      <c r="K305" s="131">
        <v>5</v>
      </c>
      <c r="L305" s="131">
        <v>0</v>
      </c>
      <c r="M305" s="131">
        <v>0</v>
      </c>
      <c r="N305" s="131"/>
      <c r="O305" s="131">
        <v>0</v>
      </c>
    </row>
    <row r="306" spans="2:15" x14ac:dyDescent="0.2">
      <c r="B306" s="2" t="s">
        <v>552</v>
      </c>
      <c r="C306" s="2" t="s">
        <v>72</v>
      </c>
      <c r="D306" s="2" t="s">
        <v>291</v>
      </c>
      <c r="E306" s="2" t="s">
        <v>1222</v>
      </c>
      <c r="F306" s="25">
        <v>4902</v>
      </c>
      <c r="G306" s="25">
        <v>924</v>
      </c>
      <c r="H306" s="25">
        <v>3978</v>
      </c>
      <c r="I306" s="25">
        <v>161</v>
      </c>
      <c r="J306" s="34"/>
      <c r="K306" s="25">
        <v>5</v>
      </c>
      <c r="L306" s="25"/>
      <c r="M306" s="25"/>
      <c r="N306" s="25"/>
      <c r="O306" s="25"/>
    </row>
    <row r="307" spans="2:15" x14ac:dyDescent="0.2">
      <c r="B307" s="2" t="s">
        <v>552</v>
      </c>
      <c r="C307" s="2" t="s">
        <v>72</v>
      </c>
      <c r="D307" s="2" t="s">
        <v>292</v>
      </c>
      <c r="E307" s="2" t="s">
        <v>941</v>
      </c>
      <c r="F307" s="25">
        <v>36</v>
      </c>
      <c r="G307" s="25">
        <v>36</v>
      </c>
      <c r="H307" s="25">
        <v>0</v>
      </c>
      <c r="I307" s="25">
        <v>1</v>
      </c>
      <c r="J307" s="34"/>
      <c r="K307" s="25"/>
      <c r="L307" s="25"/>
      <c r="M307" s="25"/>
      <c r="N307" s="25"/>
      <c r="O307" s="25"/>
    </row>
    <row r="308" spans="2:15" x14ac:dyDescent="0.2">
      <c r="B308" s="3" t="str">
        <f>B309</f>
        <v>4858016</v>
      </c>
      <c r="C308" s="3" t="str">
        <f>C309</f>
        <v>Plano, TX</v>
      </c>
      <c r="D308" s="3" t="s">
        <v>103</v>
      </c>
      <c r="E308" s="3"/>
      <c r="F308" s="131">
        <v>4586.91</v>
      </c>
      <c r="G308" s="131">
        <v>2309.35</v>
      </c>
      <c r="H308" s="131">
        <v>2277.56</v>
      </c>
      <c r="I308" s="131">
        <v>88</v>
      </c>
      <c r="J308" s="9"/>
      <c r="K308" s="131">
        <v>146.41</v>
      </c>
      <c r="L308" s="131">
        <v>977.5</v>
      </c>
      <c r="M308" s="131">
        <v>0</v>
      </c>
      <c r="N308" s="131"/>
      <c r="O308" s="131">
        <v>0</v>
      </c>
    </row>
    <row r="309" spans="2:15" x14ac:dyDescent="0.2">
      <c r="B309" s="2" t="s">
        <v>553</v>
      </c>
      <c r="C309" s="2" t="s">
        <v>73</v>
      </c>
      <c r="D309" s="2" t="s">
        <v>1223</v>
      </c>
      <c r="E309" s="2" t="s">
        <v>1224</v>
      </c>
      <c r="F309" s="25">
        <v>212</v>
      </c>
      <c r="G309" s="25">
        <v>212</v>
      </c>
      <c r="H309" s="25">
        <v>0</v>
      </c>
      <c r="I309" s="25">
        <v>3</v>
      </c>
      <c r="J309" s="34"/>
      <c r="K309" s="25"/>
      <c r="L309" s="25"/>
      <c r="M309" s="25"/>
      <c r="N309" s="25"/>
      <c r="O309" s="25"/>
    </row>
    <row r="310" spans="2:15" x14ac:dyDescent="0.2">
      <c r="B310" s="2" t="s">
        <v>553</v>
      </c>
      <c r="C310" s="2" t="s">
        <v>73</v>
      </c>
      <c r="D310" s="2" t="s">
        <v>293</v>
      </c>
      <c r="E310" s="2" t="s">
        <v>1225</v>
      </c>
      <c r="F310" s="25">
        <v>4374.91</v>
      </c>
      <c r="G310" s="25">
        <v>2097.35</v>
      </c>
      <c r="H310" s="25">
        <v>2277.56</v>
      </c>
      <c r="I310" s="25">
        <v>85</v>
      </c>
      <c r="J310" s="34"/>
      <c r="K310" s="25">
        <v>146.41</v>
      </c>
      <c r="L310" s="25">
        <v>977.5</v>
      </c>
      <c r="M310" s="25"/>
      <c r="N310" s="25"/>
      <c r="O310" s="25"/>
    </row>
    <row r="311" spans="2:15" x14ac:dyDescent="0.2">
      <c r="B311" s="3" t="str">
        <f>B312</f>
        <v>4159000</v>
      </c>
      <c r="C311" s="3" t="str">
        <f>C312</f>
        <v>Portland, OR</v>
      </c>
      <c r="D311" s="3" t="s">
        <v>103</v>
      </c>
      <c r="E311" s="3"/>
      <c r="F311" s="131">
        <v>14660</v>
      </c>
      <c r="G311" s="131">
        <v>3768</v>
      </c>
      <c r="H311" s="131">
        <v>10892</v>
      </c>
      <c r="I311" s="131">
        <v>333</v>
      </c>
      <c r="J311" s="9"/>
      <c r="K311" s="131">
        <v>1</v>
      </c>
      <c r="L311" s="131">
        <v>0</v>
      </c>
      <c r="M311" s="131">
        <v>0</v>
      </c>
      <c r="N311" s="131"/>
      <c r="O311" s="131">
        <v>0</v>
      </c>
    </row>
    <row r="312" spans="2:15" x14ac:dyDescent="0.2">
      <c r="B312" s="2" t="s">
        <v>554</v>
      </c>
      <c r="C312" s="2" t="s">
        <v>74</v>
      </c>
      <c r="D312" s="2" t="s">
        <v>294</v>
      </c>
      <c r="E312" s="2" t="s">
        <v>1133</v>
      </c>
      <c r="F312" s="25">
        <v>2330</v>
      </c>
      <c r="G312" s="25">
        <v>121</v>
      </c>
      <c r="H312" s="25">
        <v>2209</v>
      </c>
      <c r="I312" s="25">
        <v>4</v>
      </c>
      <c r="J312" s="34"/>
      <c r="K312" s="25"/>
      <c r="L312" s="25"/>
      <c r="M312" s="25"/>
      <c r="N312" s="25"/>
      <c r="O312" s="25"/>
    </row>
    <row r="313" spans="2:15" x14ac:dyDescent="0.2">
      <c r="B313" s="2" t="s">
        <v>554</v>
      </c>
      <c r="C313" s="2" t="s">
        <v>74</v>
      </c>
      <c r="D313" s="2" t="s">
        <v>295</v>
      </c>
      <c r="E313" s="2" t="s">
        <v>1226</v>
      </c>
      <c r="F313" s="25">
        <v>660</v>
      </c>
      <c r="G313" s="25">
        <v>10</v>
      </c>
      <c r="H313" s="25">
        <v>650</v>
      </c>
      <c r="I313" s="25">
        <v>2</v>
      </c>
      <c r="J313" s="34"/>
      <c r="K313" s="25">
        <v>1</v>
      </c>
      <c r="L313" s="25"/>
      <c r="M313" s="25"/>
      <c r="N313" s="25"/>
      <c r="O313" s="25"/>
    </row>
    <row r="314" spans="2:15" x14ac:dyDescent="0.2">
      <c r="B314" s="2" t="s">
        <v>554</v>
      </c>
      <c r="C314" s="2" t="s">
        <v>74</v>
      </c>
      <c r="D314" s="2" t="s">
        <v>296</v>
      </c>
      <c r="E314" s="2" t="s">
        <v>1075</v>
      </c>
      <c r="F314" s="25">
        <v>11670</v>
      </c>
      <c r="G314" s="25">
        <v>3637</v>
      </c>
      <c r="H314" s="25">
        <v>8033</v>
      </c>
      <c r="I314" s="25">
        <v>327</v>
      </c>
      <c r="J314" s="34"/>
      <c r="K314" s="25"/>
      <c r="L314" s="25"/>
      <c r="M314" s="25"/>
      <c r="N314" s="25"/>
      <c r="O314" s="25"/>
    </row>
    <row r="315" spans="2:15" x14ac:dyDescent="0.2">
      <c r="B315" s="3" t="str">
        <f>B316</f>
        <v>3755000</v>
      </c>
      <c r="C315" s="3" t="str">
        <f>C316</f>
        <v>Raleigh, NC</v>
      </c>
      <c r="D315" s="3" t="s">
        <v>103</v>
      </c>
      <c r="E315" s="3"/>
      <c r="F315" s="131">
        <v>11804</v>
      </c>
      <c r="G315" s="131">
        <v>2174</v>
      </c>
      <c r="H315" s="131">
        <v>9630</v>
      </c>
      <c r="I315" s="131">
        <v>166</v>
      </c>
      <c r="J315" s="9"/>
      <c r="K315" s="131">
        <v>396</v>
      </c>
      <c r="L315" s="131">
        <v>251</v>
      </c>
      <c r="M315" s="131">
        <v>5418</v>
      </c>
      <c r="N315" s="131"/>
      <c r="O315" s="131">
        <v>5443</v>
      </c>
    </row>
    <row r="316" spans="2:15" x14ac:dyDescent="0.2">
      <c r="B316" s="2" t="s">
        <v>555</v>
      </c>
      <c r="C316" s="2" t="s">
        <v>75</v>
      </c>
      <c r="D316" s="2" t="s">
        <v>297</v>
      </c>
      <c r="E316" s="2" t="s">
        <v>1227</v>
      </c>
      <c r="F316" s="25">
        <v>5958</v>
      </c>
      <c r="G316" s="25">
        <v>1876</v>
      </c>
      <c r="H316" s="25">
        <v>4082</v>
      </c>
      <c r="I316" s="25">
        <v>163</v>
      </c>
      <c r="J316" s="34"/>
      <c r="K316" s="25">
        <v>396</v>
      </c>
      <c r="L316" s="25">
        <v>251</v>
      </c>
      <c r="M316" s="25"/>
      <c r="N316" s="25"/>
      <c r="O316" s="25">
        <v>2664</v>
      </c>
    </row>
    <row r="317" spans="2:15" x14ac:dyDescent="0.2">
      <c r="B317" s="2" t="s">
        <v>555</v>
      </c>
      <c r="C317" s="2" t="s">
        <v>75</v>
      </c>
      <c r="D317" s="2" t="s">
        <v>298</v>
      </c>
      <c r="E317" s="2" t="s">
        <v>1228</v>
      </c>
      <c r="F317" s="25">
        <v>267</v>
      </c>
      <c r="G317" s="25">
        <v>123</v>
      </c>
      <c r="H317" s="25">
        <v>144</v>
      </c>
      <c r="I317" s="25">
        <v>2</v>
      </c>
      <c r="J317" s="34"/>
      <c r="K317" s="25"/>
      <c r="L317" s="25"/>
      <c r="M317" s="25">
        <v>5418</v>
      </c>
      <c r="N317" s="25"/>
      <c r="O317" s="25">
        <v>2779</v>
      </c>
    </row>
    <row r="318" spans="2:15" x14ac:dyDescent="0.2">
      <c r="B318" s="2" t="s">
        <v>555</v>
      </c>
      <c r="C318" s="2" t="s">
        <v>75</v>
      </c>
      <c r="D318" s="2" t="s">
        <v>299</v>
      </c>
      <c r="E318" s="2" t="s">
        <v>983</v>
      </c>
      <c r="F318" s="25">
        <v>5579</v>
      </c>
      <c r="G318" s="25">
        <v>175</v>
      </c>
      <c r="H318" s="25">
        <v>5404</v>
      </c>
      <c r="I318" s="25">
        <v>1</v>
      </c>
      <c r="J318" s="34"/>
      <c r="K318" s="25"/>
      <c r="L318" s="25"/>
      <c r="M318" s="25"/>
      <c r="N318" s="25"/>
      <c r="O318" s="25"/>
    </row>
    <row r="319" spans="2:15" x14ac:dyDescent="0.2">
      <c r="B319" s="3" t="str">
        <f>B320</f>
        <v>3260600</v>
      </c>
      <c r="C319" s="3" t="str">
        <f>C320</f>
        <v>Reno, NV</v>
      </c>
      <c r="D319" s="3" t="s">
        <v>103</v>
      </c>
      <c r="E319" s="3"/>
      <c r="F319" s="131">
        <v>3373</v>
      </c>
      <c r="G319" s="131">
        <v>801</v>
      </c>
      <c r="H319" s="131">
        <v>2572</v>
      </c>
      <c r="I319" s="131">
        <v>87</v>
      </c>
      <c r="J319" s="9"/>
      <c r="K319" s="131">
        <v>41</v>
      </c>
      <c r="L319" s="131">
        <v>32</v>
      </c>
      <c r="M319" s="131">
        <v>0</v>
      </c>
      <c r="N319" s="131"/>
      <c r="O319" s="131">
        <v>143</v>
      </c>
    </row>
    <row r="320" spans="2:15" x14ac:dyDescent="0.2">
      <c r="B320" s="2" t="s">
        <v>556</v>
      </c>
      <c r="C320" s="2" t="s">
        <v>76</v>
      </c>
      <c r="D320" s="2" t="s">
        <v>300</v>
      </c>
      <c r="E320" s="2" t="s">
        <v>1229</v>
      </c>
      <c r="F320" s="25">
        <v>2894</v>
      </c>
      <c r="G320" s="25">
        <v>801</v>
      </c>
      <c r="H320" s="25">
        <v>2093</v>
      </c>
      <c r="I320" s="25">
        <v>87</v>
      </c>
      <c r="J320" s="34"/>
      <c r="K320" s="25">
        <v>41</v>
      </c>
      <c r="L320" s="25">
        <v>32</v>
      </c>
      <c r="M320" s="25"/>
      <c r="N320" s="25"/>
      <c r="O320" s="25">
        <v>143</v>
      </c>
    </row>
    <row r="321" spans="2:15" x14ac:dyDescent="0.2">
      <c r="B321" s="2" t="s">
        <v>556</v>
      </c>
      <c r="C321" s="2" t="s">
        <v>76</v>
      </c>
      <c r="D321" s="2" t="s">
        <v>301</v>
      </c>
      <c r="E321" s="2" t="s">
        <v>1230</v>
      </c>
      <c r="F321" s="25">
        <v>479</v>
      </c>
      <c r="G321" s="25"/>
      <c r="H321" s="25">
        <v>479</v>
      </c>
      <c r="I321" s="25" t="s">
        <v>955</v>
      </c>
      <c r="J321" s="34"/>
      <c r="K321" s="25"/>
      <c r="L321" s="25"/>
      <c r="M321" s="25"/>
      <c r="N321" s="25"/>
      <c r="O321" s="25"/>
    </row>
    <row r="322" spans="2:15" x14ac:dyDescent="0.2">
      <c r="B322" s="3" t="str">
        <f>B323</f>
        <v>5167000</v>
      </c>
      <c r="C322" s="3" t="str">
        <f>C323</f>
        <v>Richmond, VA</v>
      </c>
      <c r="D322" s="3" t="s">
        <v>103</v>
      </c>
      <c r="E322" s="3"/>
      <c r="F322" s="131">
        <v>2755</v>
      </c>
      <c r="G322" s="131">
        <v>2247</v>
      </c>
      <c r="H322" s="131">
        <v>508</v>
      </c>
      <c r="I322" s="131">
        <v>191</v>
      </c>
      <c r="J322" s="9"/>
      <c r="K322" s="131">
        <v>0</v>
      </c>
      <c r="L322" s="131">
        <v>0</v>
      </c>
      <c r="M322" s="131">
        <v>0</v>
      </c>
      <c r="N322" s="131"/>
      <c r="O322" s="131">
        <v>0</v>
      </c>
    </row>
    <row r="323" spans="2:15" x14ac:dyDescent="0.2">
      <c r="B323" s="2" t="s">
        <v>580</v>
      </c>
      <c r="C323" s="2" t="s">
        <v>77</v>
      </c>
      <c r="D323" s="2" t="s">
        <v>302</v>
      </c>
      <c r="E323" s="2" t="s">
        <v>1231</v>
      </c>
      <c r="F323" s="25">
        <v>2755</v>
      </c>
      <c r="G323" s="25">
        <v>2247</v>
      </c>
      <c r="H323" s="25">
        <v>508</v>
      </c>
      <c r="I323" s="25">
        <v>191</v>
      </c>
      <c r="J323" s="34"/>
      <c r="K323" s="25"/>
      <c r="L323" s="25"/>
      <c r="M323" s="25"/>
      <c r="N323" s="25"/>
      <c r="O323" s="25"/>
    </row>
    <row r="324" spans="2:15" x14ac:dyDescent="0.2">
      <c r="B324" s="3" t="str">
        <f>B325</f>
        <v>0662000</v>
      </c>
      <c r="C324" s="3" t="str">
        <f>C325</f>
        <v>Riverside, CA</v>
      </c>
      <c r="D324" s="3" t="s">
        <v>103</v>
      </c>
      <c r="E324" s="3"/>
      <c r="F324" s="131">
        <v>3904</v>
      </c>
      <c r="G324" s="131">
        <v>999</v>
      </c>
      <c r="H324" s="131">
        <v>2905</v>
      </c>
      <c r="I324" s="131">
        <v>77</v>
      </c>
      <c r="J324" s="9"/>
      <c r="K324" s="131">
        <v>44</v>
      </c>
      <c r="L324" s="131">
        <v>0</v>
      </c>
      <c r="M324" s="131">
        <v>0</v>
      </c>
      <c r="N324" s="131"/>
      <c r="O324" s="131">
        <v>0</v>
      </c>
    </row>
    <row r="325" spans="2:15" x14ac:dyDescent="0.2">
      <c r="B325" s="2" t="s">
        <v>557</v>
      </c>
      <c r="C325" s="2" t="s">
        <v>78</v>
      </c>
      <c r="D325" s="2" t="s">
        <v>303</v>
      </c>
      <c r="E325" s="2" t="s">
        <v>1232</v>
      </c>
      <c r="F325" s="25">
        <v>247</v>
      </c>
      <c r="G325" s="25">
        <v>24</v>
      </c>
      <c r="H325" s="25">
        <v>223</v>
      </c>
      <c r="I325" s="25">
        <v>1</v>
      </c>
      <c r="J325" s="34"/>
      <c r="K325" s="25"/>
      <c r="L325" s="25"/>
      <c r="M325" s="25"/>
      <c r="N325" s="25"/>
      <c r="O325" s="25"/>
    </row>
    <row r="326" spans="2:15" x14ac:dyDescent="0.2">
      <c r="B326" s="2" t="s">
        <v>557</v>
      </c>
      <c r="C326" s="2" t="s">
        <v>78</v>
      </c>
      <c r="D326" s="2" t="s">
        <v>304</v>
      </c>
      <c r="E326" s="2" t="s">
        <v>1233</v>
      </c>
      <c r="F326" s="25">
        <v>718</v>
      </c>
      <c r="G326" s="25"/>
      <c r="H326" s="25">
        <v>718</v>
      </c>
      <c r="I326" s="25">
        <v>4</v>
      </c>
      <c r="J326" s="34"/>
      <c r="K326" s="25"/>
      <c r="L326" s="25"/>
      <c r="M326" s="25"/>
      <c r="N326" s="25"/>
      <c r="O326" s="25"/>
    </row>
    <row r="327" spans="2:15" x14ac:dyDescent="0.2">
      <c r="B327" s="2" t="s">
        <v>557</v>
      </c>
      <c r="C327" s="2" t="s">
        <v>78</v>
      </c>
      <c r="D327" s="2" t="s">
        <v>305</v>
      </c>
      <c r="E327" s="2" t="s">
        <v>1234</v>
      </c>
      <c r="F327" s="25">
        <v>2939</v>
      </c>
      <c r="G327" s="25">
        <v>975</v>
      </c>
      <c r="H327" s="25">
        <v>1964</v>
      </c>
      <c r="I327" s="25">
        <v>72</v>
      </c>
      <c r="J327" s="34"/>
      <c r="K327" s="25">
        <v>44</v>
      </c>
      <c r="L327" s="25"/>
      <c r="M327" s="25"/>
      <c r="N327" s="25"/>
      <c r="O327" s="25"/>
    </row>
    <row r="328" spans="2:15" x14ac:dyDescent="0.2">
      <c r="B328" s="3" t="str">
        <f>B329</f>
        <v>PS0664000</v>
      </c>
      <c r="C328" s="3" t="str">
        <f>C329</f>
        <v>Sacramento, CA</v>
      </c>
      <c r="D328" s="3" t="s">
        <v>103</v>
      </c>
      <c r="E328" s="3"/>
      <c r="F328" s="131">
        <v>6727</v>
      </c>
      <c r="G328" s="131">
        <v>4127</v>
      </c>
      <c r="H328" s="131">
        <v>2600</v>
      </c>
      <c r="I328" s="131">
        <v>236</v>
      </c>
      <c r="J328" s="9"/>
      <c r="K328" s="131">
        <v>0</v>
      </c>
      <c r="L328" s="131">
        <v>0</v>
      </c>
      <c r="M328" s="131">
        <v>0</v>
      </c>
      <c r="N328" s="131"/>
      <c r="O328" s="131">
        <v>0</v>
      </c>
    </row>
    <row r="329" spans="2:15" x14ac:dyDescent="0.2">
      <c r="B329" s="2" t="s">
        <v>558</v>
      </c>
      <c r="C329" s="2" t="s">
        <v>79</v>
      </c>
      <c r="D329" s="2" t="s">
        <v>306</v>
      </c>
      <c r="E329" s="2" t="s">
        <v>1235</v>
      </c>
      <c r="F329" s="25">
        <v>42</v>
      </c>
      <c r="G329" s="25">
        <v>32</v>
      </c>
      <c r="H329" s="25">
        <v>10</v>
      </c>
      <c r="I329" s="25">
        <v>5</v>
      </c>
      <c r="J329" s="34"/>
      <c r="K329" s="25"/>
      <c r="L329" s="25"/>
      <c r="M329" s="25"/>
      <c r="N329" s="25"/>
      <c r="O329" s="25"/>
    </row>
    <row r="330" spans="2:15" x14ac:dyDescent="0.2">
      <c r="B330" s="2" t="s">
        <v>558</v>
      </c>
      <c r="C330" s="2" t="s">
        <v>79</v>
      </c>
      <c r="D330" s="2" t="s">
        <v>307</v>
      </c>
      <c r="E330" s="2" t="s">
        <v>1236</v>
      </c>
      <c r="F330" s="25">
        <v>4939</v>
      </c>
      <c r="G330" s="25">
        <v>3785</v>
      </c>
      <c r="H330" s="25">
        <v>1154</v>
      </c>
      <c r="I330" s="25">
        <v>230</v>
      </c>
      <c r="J330" s="34"/>
      <c r="K330" s="25"/>
      <c r="L330" s="25"/>
      <c r="M330" s="25"/>
      <c r="N330" s="25"/>
      <c r="O330" s="25"/>
    </row>
    <row r="331" spans="2:15" x14ac:dyDescent="0.2">
      <c r="B331" s="2" t="s">
        <v>558</v>
      </c>
      <c r="C331" s="2" t="s">
        <v>79</v>
      </c>
      <c r="D331" s="2" t="s">
        <v>308</v>
      </c>
      <c r="E331" s="2" t="s">
        <v>959</v>
      </c>
      <c r="F331" s="25">
        <v>1746</v>
      </c>
      <c r="G331" s="25">
        <v>310</v>
      </c>
      <c r="H331" s="25">
        <v>1436</v>
      </c>
      <c r="I331" s="25">
        <v>1</v>
      </c>
      <c r="J331" s="34"/>
      <c r="K331" s="25"/>
      <c r="L331" s="25"/>
      <c r="M331" s="25"/>
      <c r="N331" s="25"/>
      <c r="O331" s="25"/>
    </row>
    <row r="332" spans="2:15" x14ac:dyDescent="0.2">
      <c r="B332" s="3" t="str">
        <f>B333</f>
        <v>4865000</v>
      </c>
      <c r="C332" s="3" t="str">
        <f>C333</f>
        <v>San Antonio, TX</v>
      </c>
      <c r="D332" s="3" t="s">
        <v>103</v>
      </c>
      <c r="E332" s="3"/>
      <c r="F332" s="131">
        <v>33911</v>
      </c>
      <c r="G332" s="131">
        <v>11869</v>
      </c>
      <c r="H332" s="131">
        <v>22042</v>
      </c>
      <c r="I332" s="131">
        <v>347</v>
      </c>
      <c r="J332" s="9"/>
      <c r="K332" s="131">
        <v>113</v>
      </c>
      <c r="L332" s="131">
        <v>0</v>
      </c>
      <c r="M332" s="131">
        <v>200</v>
      </c>
      <c r="N332" s="131"/>
      <c r="O332" s="131">
        <v>636</v>
      </c>
    </row>
    <row r="333" spans="2:15" x14ac:dyDescent="0.2">
      <c r="B333" s="2" t="s">
        <v>559</v>
      </c>
      <c r="C333" s="2" t="s">
        <v>80</v>
      </c>
      <c r="D333" s="2" t="s">
        <v>309</v>
      </c>
      <c r="E333" s="2" t="s">
        <v>1237</v>
      </c>
      <c r="F333" s="25">
        <v>650</v>
      </c>
      <c r="G333" s="25">
        <v>200</v>
      </c>
      <c r="H333" s="25">
        <v>450</v>
      </c>
      <c r="I333" s="25">
        <v>11</v>
      </c>
      <c r="J333" s="34"/>
      <c r="K333" s="25"/>
      <c r="L333" s="25"/>
      <c r="M333" s="25">
        <v>200</v>
      </c>
      <c r="N333" s="25"/>
      <c r="O333" s="25"/>
    </row>
    <row r="334" spans="2:15" x14ac:dyDescent="0.2">
      <c r="B334" s="2" t="s">
        <v>559</v>
      </c>
      <c r="C334" s="2" t="s">
        <v>80</v>
      </c>
      <c r="D334" s="2" t="s">
        <v>310</v>
      </c>
      <c r="E334" s="2" t="s">
        <v>1238</v>
      </c>
      <c r="F334" s="25">
        <v>990</v>
      </c>
      <c r="G334" s="25">
        <v>20</v>
      </c>
      <c r="H334" s="25">
        <v>970</v>
      </c>
      <c r="I334" s="25">
        <v>1</v>
      </c>
      <c r="J334" s="34"/>
      <c r="K334" s="25"/>
      <c r="L334" s="25"/>
      <c r="M334" s="25"/>
      <c r="N334" s="25"/>
      <c r="O334" s="25"/>
    </row>
    <row r="335" spans="2:15" x14ac:dyDescent="0.2">
      <c r="B335" s="2" t="s">
        <v>559</v>
      </c>
      <c r="C335" s="2" t="s">
        <v>80</v>
      </c>
      <c r="D335" s="2" t="s">
        <v>311</v>
      </c>
      <c r="E335" s="2" t="s">
        <v>1082</v>
      </c>
      <c r="F335" s="25">
        <v>18842</v>
      </c>
      <c r="G335" s="25">
        <v>11486</v>
      </c>
      <c r="H335" s="25">
        <v>7356</v>
      </c>
      <c r="I335" s="25">
        <v>331</v>
      </c>
      <c r="J335" s="34"/>
      <c r="K335" s="25"/>
      <c r="L335" s="25"/>
      <c r="M335" s="25"/>
      <c r="N335" s="25"/>
      <c r="O335" s="25">
        <v>636</v>
      </c>
    </row>
    <row r="336" spans="2:15" x14ac:dyDescent="0.2">
      <c r="B336" s="2" t="s">
        <v>559</v>
      </c>
      <c r="C336" s="2" t="s">
        <v>80</v>
      </c>
      <c r="D336" s="2" t="s">
        <v>312</v>
      </c>
      <c r="E336" s="2" t="s">
        <v>1239</v>
      </c>
      <c r="F336" s="25">
        <v>1135</v>
      </c>
      <c r="G336" s="25">
        <v>42</v>
      </c>
      <c r="H336" s="25">
        <v>1093</v>
      </c>
      <c r="I336" s="25">
        <v>3</v>
      </c>
      <c r="J336" s="34"/>
      <c r="K336" s="25">
        <v>113</v>
      </c>
      <c r="L336" s="25"/>
      <c r="M336" s="25"/>
      <c r="N336" s="25"/>
      <c r="O336" s="25"/>
    </row>
    <row r="337" spans="2:15" x14ac:dyDescent="0.2">
      <c r="B337" s="2" t="s">
        <v>559</v>
      </c>
      <c r="C337" s="2" t="s">
        <v>80</v>
      </c>
      <c r="D337" s="2" t="s">
        <v>313</v>
      </c>
      <c r="E337" s="2" t="s">
        <v>1240</v>
      </c>
      <c r="F337" s="25">
        <v>12294</v>
      </c>
      <c r="G337" s="25">
        <v>121</v>
      </c>
      <c r="H337" s="25">
        <v>12173</v>
      </c>
      <c r="I337" s="25">
        <v>1</v>
      </c>
      <c r="J337" s="34"/>
      <c r="K337" s="25"/>
      <c r="L337" s="25"/>
      <c r="M337" s="25"/>
      <c r="N337" s="25"/>
      <c r="O337" s="25"/>
    </row>
    <row r="338" spans="2:15" x14ac:dyDescent="0.2">
      <c r="B338" s="3" t="str">
        <f>B339</f>
        <v>0666000</v>
      </c>
      <c r="C338" s="3" t="str">
        <f>C339</f>
        <v>San Diego, CA</v>
      </c>
      <c r="D338" s="3" t="s">
        <v>103</v>
      </c>
      <c r="E338" s="3"/>
      <c r="F338" s="131">
        <v>39987.43</v>
      </c>
      <c r="G338" s="131">
        <v>7684.1</v>
      </c>
      <c r="H338" s="131">
        <v>32303.33</v>
      </c>
      <c r="I338" s="131">
        <v>459</v>
      </c>
      <c r="J338" s="9"/>
      <c r="K338" s="131">
        <v>11035</v>
      </c>
      <c r="L338" s="131">
        <v>0</v>
      </c>
      <c r="M338" s="131">
        <v>0</v>
      </c>
      <c r="N338" s="131"/>
      <c r="O338" s="131">
        <v>2579</v>
      </c>
    </row>
    <row r="339" spans="2:15" x14ac:dyDescent="0.2">
      <c r="B339" s="2" t="s">
        <v>560</v>
      </c>
      <c r="C339" s="2" t="s">
        <v>81</v>
      </c>
      <c r="D339" s="2" t="s">
        <v>314</v>
      </c>
      <c r="E339" s="2" t="s">
        <v>1241</v>
      </c>
      <c r="F339" s="25">
        <v>160</v>
      </c>
      <c r="G339" s="25">
        <v>16</v>
      </c>
      <c r="H339" s="25">
        <v>144</v>
      </c>
      <c r="I339" s="25">
        <v>1</v>
      </c>
      <c r="J339" s="34"/>
      <c r="K339" s="25"/>
      <c r="L339" s="25"/>
      <c r="M339" s="25"/>
      <c r="N339" s="25"/>
      <c r="O339" s="25"/>
    </row>
    <row r="340" spans="2:15" x14ac:dyDescent="0.2">
      <c r="B340" s="2" t="s">
        <v>560</v>
      </c>
      <c r="C340" s="2" t="s">
        <v>81</v>
      </c>
      <c r="D340" s="2" t="s">
        <v>315</v>
      </c>
      <c r="E340" s="2" t="s">
        <v>1242</v>
      </c>
      <c r="F340" s="25">
        <v>1508</v>
      </c>
      <c r="G340" s="25"/>
      <c r="H340" s="25">
        <v>1508</v>
      </c>
      <c r="I340" s="25">
        <v>2</v>
      </c>
      <c r="J340" s="34"/>
      <c r="K340" s="25"/>
      <c r="L340" s="25"/>
      <c r="M340" s="25"/>
      <c r="N340" s="25"/>
      <c r="O340" s="25"/>
    </row>
    <row r="341" spans="2:15" x14ac:dyDescent="0.2">
      <c r="B341" s="2" t="s">
        <v>560</v>
      </c>
      <c r="C341" s="2" t="s">
        <v>81</v>
      </c>
      <c r="D341" s="2" t="s">
        <v>316</v>
      </c>
      <c r="E341" s="2" t="s">
        <v>1243</v>
      </c>
      <c r="F341" s="25">
        <v>33996.43</v>
      </c>
      <c r="G341" s="25">
        <v>7574.1</v>
      </c>
      <c r="H341" s="25">
        <v>26422.33</v>
      </c>
      <c r="I341" s="25">
        <v>432</v>
      </c>
      <c r="J341" s="34"/>
      <c r="K341" s="25">
        <v>8044</v>
      </c>
      <c r="L341" s="25"/>
      <c r="M341" s="25"/>
      <c r="N341" s="25"/>
      <c r="O341" s="25">
        <v>2579</v>
      </c>
    </row>
    <row r="342" spans="2:15" x14ac:dyDescent="0.2">
      <c r="B342" s="2" t="s">
        <v>560</v>
      </c>
      <c r="C342" s="2" t="s">
        <v>81</v>
      </c>
      <c r="D342" s="2" t="s">
        <v>317</v>
      </c>
      <c r="E342" s="2" t="s">
        <v>1244</v>
      </c>
      <c r="F342" s="25">
        <v>253</v>
      </c>
      <c r="G342" s="25">
        <v>85</v>
      </c>
      <c r="H342" s="25">
        <v>168</v>
      </c>
      <c r="I342" s="25">
        <v>13</v>
      </c>
      <c r="J342" s="34"/>
      <c r="K342" s="25">
        <v>2991</v>
      </c>
      <c r="L342" s="25"/>
      <c r="M342" s="25"/>
      <c r="N342" s="25"/>
      <c r="O342" s="25"/>
    </row>
    <row r="343" spans="2:15" x14ac:dyDescent="0.2">
      <c r="B343" s="2" t="s">
        <v>560</v>
      </c>
      <c r="C343" s="2" t="s">
        <v>81</v>
      </c>
      <c r="D343" s="2" t="s">
        <v>318</v>
      </c>
      <c r="E343" s="2" t="s">
        <v>1245</v>
      </c>
      <c r="F343" s="25">
        <v>4010</v>
      </c>
      <c r="G343" s="25">
        <v>9</v>
      </c>
      <c r="H343" s="25">
        <v>4001</v>
      </c>
      <c r="I343" s="25">
        <v>9</v>
      </c>
      <c r="J343" s="34"/>
      <c r="K343" s="25"/>
      <c r="L343" s="25"/>
      <c r="M343" s="25"/>
      <c r="N343" s="25"/>
      <c r="O343" s="25"/>
    </row>
    <row r="344" spans="2:15" x14ac:dyDescent="0.2">
      <c r="B344" s="2" t="s">
        <v>560</v>
      </c>
      <c r="C344" s="2" t="s">
        <v>81</v>
      </c>
      <c r="D344" s="2" t="s">
        <v>319</v>
      </c>
      <c r="E344" s="2" t="s">
        <v>1246</v>
      </c>
      <c r="F344" s="25">
        <v>60</v>
      </c>
      <c r="G344" s="25"/>
      <c r="H344" s="25">
        <v>60</v>
      </c>
      <c r="I344" s="25">
        <v>2</v>
      </c>
      <c r="J344" s="34"/>
      <c r="K344" s="25"/>
      <c r="L344" s="25"/>
      <c r="M344" s="25"/>
      <c r="N344" s="25"/>
      <c r="O344" s="25"/>
    </row>
    <row r="345" spans="2:15" x14ac:dyDescent="0.2">
      <c r="B345" s="3" t="str">
        <f>B346</f>
        <v>PS0667000</v>
      </c>
      <c r="C345" s="3" t="str">
        <f>C346</f>
        <v>San Francisco, CA</v>
      </c>
      <c r="D345" s="3" t="s">
        <v>103</v>
      </c>
      <c r="E345" s="3"/>
      <c r="F345" s="131">
        <v>6164.9</v>
      </c>
      <c r="G345" s="131">
        <v>3516.4</v>
      </c>
      <c r="H345" s="131">
        <v>2648.5</v>
      </c>
      <c r="I345" s="131">
        <v>284</v>
      </c>
      <c r="J345" s="9"/>
      <c r="K345" s="131">
        <v>2554</v>
      </c>
      <c r="L345" s="131">
        <v>403</v>
      </c>
      <c r="M345" s="131">
        <v>29</v>
      </c>
      <c r="N345" s="131"/>
      <c r="O345" s="131">
        <v>30747</v>
      </c>
    </row>
    <row r="346" spans="2:15" x14ac:dyDescent="0.2">
      <c r="B346" s="2" t="s">
        <v>561</v>
      </c>
      <c r="C346" s="2" t="s">
        <v>82</v>
      </c>
      <c r="D346" s="2" t="s">
        <v>320</v>
      </c>
      <c r="E346" s="2" t="s">
        <v>1247</v>
      </c>
      <c r="F346" s="25">
        <v>252</v>
      </c>
      <c r="G346" s="25"/>
      <c r="H346" s="25">
        <v>252</v>
      </c>
      <c r="I346" s="25">
        <v>1</v>
      </c>
      <c r="J346" s="34"/>
      <c r="K346" s="25"/>
      <c r="L346" s="25"/>
      <c r="M346" s="25"/>
      <c r="N346" s="25"/>
      <c r="O346" s="25"/>
    </row>
    <row r="347" spans="2:15" x14ac:dyDescent="0.2">
      <c r="B347" s="2" t="s">
        <v>561</v>
      </c>
      <c r="C347" s="2" t="s">
        <v>82</v>
      </c>
      <c r="D347" s="2" t="s">
        <v>1248</v>
      </c>
      <c r="E347" s="2" t="s">
        <v>1249</v>
      </c>
      <c r="F347" s="25">
        <v>1.5</v>
      </c>
      <c r="G347" s="25">
        <v>1.5</v>
      </c>
      <c r="H347" s="25">
        <v>0</v>
      </c>
      <c r="I347" s="25">
        <v>0</v>
      </c>
      <c r="J347" s="34"/>
      <c r="K347" s="25">
        <v>0</v>
      </c>
      <c r="L347" s="25">
        <v>0</v>
      </c>
      <c r="M347" s="25">
        <v>0</v>
      </c>
      <c r="N347" s="25"/>
      <c r="O347" s="25">
        <v>0</v>
      </c>
    </row>
    <row r="348" spans="2:15" x14ac:dyDescent="0.2">
      <c r="B348" s="2" t="s">
        <v>561</v>
      </c>
      <c r="C348" s="2" t="s">
        <v>82</v>
      </c>
      <c r="D348" s="2" t="s">
        <v>321</v>
      </c>
      <c r="E348" s="2" t="s">
        <v>1250</v>
      </c>
      <c r="F348" s="25">
        <v>839</v>
      </c>
      <c r="G348" s="25">
        <v>277</v>
      </c>
      <c r="H348" s="25">
        <v>562</v>
      </c>
      <c r="I348" s="25" t="s">
        <v>955</v>
      </c>
      <c r="J348" s="34"/>
      <c r="K348" s="25">
        <v>2212</v>
      </c>
      <c r="L348" s="25"/>
      <c r="M348" s="25"/>
      <c r="N348" s="25"/>
      <c r="O348" s="25">
        <v>30000</v>
      </c>
    </row>
    <row r="349" spans="2:15" x14ac:dyDescent="0.2">
      <c r="B349" s="2" t="s">
        <v>561</v>
      </c>
      <c r="C349" s="2" t="s">
        <v>82</v>
      </c>
      <c r="D349" s="2" t="s">
        <v>1251</v>
      </c>
      <c r="E349" s="2" t="s">
        <v>1252</v>
      </c>
      <c r="F349" s="25">
        <v>37</v>
      </c>
      <c r="G349" s="25">
        <v>19</v>
      </c>
      <c r="H349" s="25">
        <v>18</v>
      </c>
      <c r="I349" s="25">
        <v>13</v>
      </c>
      <c r="J349" s="34"/>
      <c r="K349" s="25"/>
      <c r="L349" s="25"/>
      <c r="M349" s="25"/>
      <c r="N349" s="25"/>
      <c r="O349" s="25"/>
    </row>
    <row r="350" spans="2:15" x14ac:dyDescent="0.2">
      <c r="B350" s="2" t="s">
        <v>561</v>
      </c>
      <c r="C350" s="2" t="s">
        <v>82</v>
      </c>
      <c r="D350" s="2" t="s">
        <v>1253</v>
      </c>
      <c r="E350" s="2" t="s">
        <v>1254</v>
      </c>
      <c r="F350" s="25">
        <v>129</v>
      </c>
      <c r="G350" s="25">
        <v>47</v>
      </c>
      <c r="H350" s="25">
        <v>82</v>
      </c>
      <c r="I350" s="25">
        <v>12</v>
      </c>
      <c r="J350" s="34"/>
      <c r="K350" s="25"/>
      <c r="L350" s="25">
        <v>393</v>
      </c>
      <c r="M350" s="25"/>
      <c r="N350" s="25"/>
      <c r="O350" s="25"/>
    </row>
    <row r="351" spans="2:15" x14ac:dyDescent="0.2">
      <c r="B351" s="2" t="s">
        <v>561</v>
      </c>
      <c r="C351" s="2" t="s">
        <v>82</v>
      </c>
      <c r="D351" s="2" t="s">
        <v>322</v>
      </c>
      <c r="E351" s="2" t="s">
        <v>1140</v>
      </c>
      <c r="F351" s="25">
        <v>1180</v>
      </c>
      <c r="G351" s="25">
        <v>320</v>
      </c>
      <c r="H351" s="25">
        <v>860</v>
      </c>
      <c r="I351" s="25">
        <v>1</v>
      </c>
      <c r="J351" s="34"/>
      <c r="K351" s="25">
        <v>4</v>
      </c>
      <c r="L351" s="25"/>
      <c r="M351" s="25"/>
      <c r="N351" s="25"/>
      <c r="O351" s="25"/>
    </row>
    <row r="352" spans="2:15" x14ac:dyDescent="0.2">
      <c r="B352" s="2" t="s">
        <v>561</v>
      </c>
      <c r="C352" s="2" t="s">
        <v>82</v>
      </c>
      <c r="D352" s="2" t="s">
        <v>1255</v>
      </c>
      <c r="E352" s="2" t="s">
        <v>1256</v>
      </c>
      <c r="F352" s="25">
        <v>1.5</v>
      </c>
      <c r="G352" s="25">
        <v>1.5</v>
      </c>
      <c r="H352" s="25">
        <v>0</v>
      </c>
      <c r="I352" s="25" t="s">
        <v>955</v>
      </c>
      <c r="J352" s="34"/>
      <c r="K352" s="25"/>
      <c r="L352" s="25"/>
      <c r="M352" s="25"/>
      <c r="N352" s="25"/>
      <c r="O352" s="25"/>
    </row>
    <row r="353" spans="2:15" x14ac:dyDescent="0.2">
      <c r="B353" s="2" t="s">
        <v>561</v>
      </c>
      <c r="C353" s="2" t="s">
        <v>82</v>
      </c>
      <c r="D353" s="2" t="s">
        <v>323</v>
      </c>
      <c r="E353" s="2" t="s">
        <v>1257</v>
      </c>
      <c r="F353" s="25">
        <v>24</v>
      </c>
      <c r="G353" s="25">
        <v>24</v>
      </c>
      <c r="H353" s="25">
        <v>0</v>
      </c>
      <c r="I353" s="25">
        <v>1</v>
      </c>
      <c r="J353" s="34"/>
      <c r="K353" s="25">
        <v>19</v>
      </c>
      <c r="L353" s="25">
        <v>0</v>
      </c>
      <c r="M353" s="25">
        <v>0</v>
      </c>
      <c r="N353" s="25"/>
      <c r="O353" s="25">
        <v>0</v>
      </c>
    </row>
    <row r="354" spans="2:15" x14ac:dyDescent="0.2">
      <c r="B354" s="2" t="s">
        <v>561</v>
      </c>
      <c r="C354" s="2" t="s">
        <v>82</v>
      </c>
      <c r="D354" s="2" t="s">
        <v>324</v>
      </c>
      <c r="E354" s="2" t="s">
        <v>980</v>
      </c>
      <c r="F354" s="25">
        <v>3669</v>
      </c>
      <c r="G354" s="25">
        <v>2795</v>
      </c>
      <c r="H354" s="25">
        <v>874</v>
      </c>
      <c r="I354" s="25">
        <v>248</v>
      </c>
      <c r="J354" s="34"/>
      <c r="K354" s="25">
        <v>193</v>
      </c>
      <c r="L354" s="25">
        <v>10</v>
      </c>
      <c r="M354" s="25">
        <v>0</v>
      </c>
      <c r="N354" s="25"/>
      <c r="O354" s="25">
        <v>747</v>
      </c>
    </row>
    <row r="355" spans="2:15" x14ac:dyDescent="0.2">
      <c r="B355" s="2" t="s">
        <v>561</v>
      </c>
      <c r="C355" s="2" t="s">
        <v>82</v>
      </c>
      <c r="D355" s="2" t="s">
        <v>1258</v>
      </c>
      <c r="E355" s="2" t="s">
        <v>1259</v>
      </c>
      <c r="F355" s="25">
        <v>1</v>
      </c>
      <c r="G355" s="25">
        <v>1</v>
      </c>
      <c r="H355" s="25">
        <v>0</v>
      </c>
      <c r="I355" s="25">
        <v>2</v>
      </c>
      <c r="J355" s="34"/>
      <c r="K355" s="25"/>
      <c r="L355" s="25"/>
      <c r="M355" s="25"/>
      <c r="N355" s="25"/>
      <c r="O355" s="25"/>
    </row>
    <row r="356" spans="2:15" x14ac:dyDescent="0.2">
      <c r="B356" s="2" t="s">
        <v>561</v>
      </c>
      <c r="C356" s="2" t="s">
        <v>82</v>
      </c>
      <c r="D356" s="2" t="s">
        <v>1260</v>
      </c>
      <c r="E356" s="2" t="s">
        <v>1261</v>
      </c>
      <c r="F356" s="25">
        <v>5.4</v>
      </c>
      <c r="G356" s="25">
        <v>5.4</v>
      </c>
      <c r="H356" s="25">
        <v>0</v>
      </c>
      <c r="I356" s="25">
        <v>1</v>
      </c>
      <c r="J356" s="34"/>
      <c r="K356" s="25">
        <v>0</v>
      </c>
      <c r="L356" s="25">
        <v>0</v>
      </c>
      <c r="M356" s="25">
        <v>0</v>
      </c>
      <c r="N356" s="25"/>
      <c r="O356" s="25">
        <v>0</v>
      </c>
    </row>
    <row r="357" spans="2:15" x14ac:dyDescent="0.2">
      <c r="B357" s="2" t="s">
        <v>561</v>
      </c>
      <c r="C357" s="2" t="s">
        <v>82</v>
      </c>
      <c r="D357" s="2" t="s">
        <v>1262</v>
      </c>
      <c r="E357" s="2" t="s">
        <v>1263</v>
      </c>
      <c r="F357" s="25">
        <v>8.5</v>
      </c>
      <c r="G357" s="25">
        <v>8</v>
      </c>
      <c r="H357" s="25">
        <v>0.5</v>
      </c>
      <c r="I357" s="25">
        <v>4</v>
      </c>
      <c r="J357" s="34"/>
      <c r="K357" s="25">
        <v>126</v>
      </c>
      <c r="L357" s="25"/>
      <c r="M357" s="25">
        <v>29</v>
      </c>
      <c r="N357" s="25"/>
      <c r="O357" s="25"/>
    </row>
    <row r="358" spans="2:15" x14ac:dyDescent="0.2">
      <c r="B358" s="2" t="s">
        <v>561</v>
      </c>
      <c r="C358" s="2" t="s">
        <v>82</v>
      </c>
      <c r="D358" s="2" t="s">
        <v>1264</v>
      </c>
      <c r="E358" s="2" t="s">
        <v>1265</v>
      </c>
      <c r="F358" s="25">
        <v>17</v>
      </c>
      <c r="G358" s="25">
        <v>17</v>
      </c>
      <c r="H358" s="25">
        <v>0</v>
      </c>
      <c r="I358" s="25">
        <v>1</v>
      </c>
      <c r="J358" s="34"/>
      <c r="K358" s="25"/>
      <c r="L358" s="25"/>
      <c r="M358" s="25"/>
      <c r="N358" s="25"/>
      <c r="O358" s="25"/>
    </row>
    <row r="359" spans="2:15" x14ac:dyDescent="0.2">
      <c r="B359" s="3" t="str">
        <f>B360</f>
        <v>0668000</v>
      </c>
      <c r="C359" s="3" t="str">
        <f>C360</f>
        <v>San Jose, CA</v>
      </c>
      <c r="D359" s="3" t="s">
        <v>103</v>
      </c>
      <c r="E359" s="3"/>
      <c r="F359" s="131">
        <v>17376</v>
      </c>
      <c r="G359" s="131">
        <v>2118</v>
      </c>
      <c r="H359" s="131">
        <v>15258</v>
      </c>
      <c r="I359" s="131">
        <v>225</v>
      </c>
      <c r="J359" s="9"/>
      <c r="K359" s="131">
        <v>83</v>
      </c>
      <c r="L359" s="131">
        <v>0</v>
      </c>
      <c r="M359" s="131">
        <v>19937</v>
      </c>
      <c r="N359" s="131"/>
      <c r="O359" s="131">
        <v>24225.85</v>
      </c>
    </row>
    <row r="360" spans="2:15" x14ac:dyDescent="0.2">
      <c r="B360" s="2" t="s">
        <v>562</v>
      </c>
      <c r="C360" s="2" t="s">
        <v>83</v>
      </c>
      <c r="D360" s="2" t="s">
        <v>325</v>
      </c>
      <c r="E360" s="2" t="s">
        <v>975</v>
      </c>
      <c r="F360" s="25">
        <v>5611</v>
      </c>
      <c r="G360" s="25"/>
      <c r="H360" s="25">
        <v>5611</v>
      </c>
      <c r="I360" s="25">
        <v>1</v>
      </c>
      <c r="J360" s="34"/>
      <c r="K360" s="25"/>
      <c r="L360" s="25"/>
      <c r="M360" s="25"/>
      <c r="N360" s="25"/>
      <c r="O360" s="25"/>
    </row>
    <row r="361" spans="2:15" x14ac:dyDescent="0.2">
      <c r="B361" s="2" t="s">
        <v>562</v>
      </c>
      <c r="C361" s="2" t="s">
        <v>83</v>
      </c>
      <c r="D361" s="2" t="s">
        <v>326</v>
      </c>
      <c r="E361" s="2" t="s">
        <v>1266</v>
      </c>
      <c r="F361" s="25">
        <v>3614</v>
      </c>
      <c r="G361" s="25">
        <v>2118</v>
      </c>
      <c r="H361" s="25">
        <v>1496</v>
      </c>
      <c r="I361" s="25">
        <v>209</v>
      </c>
      <c r="J361" s="34"/>
      <c r="K361" s="25">
        <v>83</v>
      </c>
      <c r="L361" s="25"/>
      <c r="M361" s="25"/>
      <c r="N361" s="25"/>
      <c r="O361" s="25">
        <v>47</v>
      </c>
    </row>
    <row r="362" spans="2:15" x14ac:dyDescent="0.2">
      <c r="B362" s="2" t="s">
        <v>562</v>
      </c>
      <c r="C362" s="2" t="s">
        <v>83</v>
      </c>
      <c r="D362" s="2" t="s">
        <v>327</v>
      </c>
      <c r="E362" s="2" t="s">
        <v>1267</v>
      </c>
      <c r="F362" s="25">
        <v>3910</v>
      </c>
      <c r="G362" s="25"/>
      <c r="H362" s="25">
        <v>3910</v>
      </c>
      <c r="I362" s="25">
        <v>9</v>
      </c>
      <c r="J362" s="34"/>
      <c r="K362" s="25"/>
      <c r="L362" s="25"/>
      <c r="M362" s="25"/>
      <c r="N362" s="25"/>
      <c r="O362" s="25"/>
    </row>
    <row r="363" spans="2:15" x14ac:dyDescent="0.2">
      <c r="B363" s="2" t="s">
        <v>562</v>
      </c>
      <c r="C363" s="2" t="s">
        <v>83</v>
      </c>
      <c r="D363" s="2" t="s">
        <v>328</v>
      </c>
      <c r="E363" s="2" t="s">
        <v>1268</v>
      </c>
      <c r="F363" s="25">
        <v>4241</v>
      </c>
      <c r="G363" s="25">
        <v>0</v>
      </c>
      <c r="H363" s="25">
        <v>4241</v>
      </c>
      <c r="I363" s="25">
        <v>6</v>
      </c>
      <c r="J363" s="34"/>
      <c r="K363" s="25"/>
      <c r="L363" s="25"/>
      <c r="M363" s="25">
        <v>19937</v>
      </c>
      <c r="N363" s="25"/>
      <c r="O363" s="25">
        <v>24178.85</v>
      </c>
    </row>
    <row r="364" spans="2:15" x14ac:dyDescent="0.2">
      <c r="B364" s="3" t="str">
        <f>B365</f>
        <v>0669000</v>
      </c>
      <c r="C364" s="3" t="str">
        <f>C365</f>
        <v>Santa Ana, CA</v>
      </c>
      <c r="D364" s="3" t="s">
        <v>103</v>
      </c>
      <c r="E364" s="3"/>
      <c r="F364" s="131">
        <v>599.70000000000005</v>
      </c>
      <c r="G364" s="131">
        <v>588</v>
      </c>
      <c r="H364" s="131">
        <v>11.7</v>
      </c>
      <c r="I364" s="131">
        <v>49</v>
      </c>
      <c r="J364" s="9"/>
      <c r="K364" s="131">
        <v>11</v>
      </c>
      <c r="L364" s="131">
        <v>17</v>
      </c>
      <c r="M364" s="131">
        <v>0</v>
      </c>
      <c r="N364" s="131"/>
      <c r="O364" s="131">
        <v>57000</v>
      </c>
    </row>
    <row r="365" spans="2:15" x14ac:dyDescent="0.2">
      <c r="B365" s="2" t="s">
        <v>563</v>
      </c>
      <c r="C365" s="2" t="s">
        <v>84</v>
      </c>
      <c r="D365" s="2" t="s">
        <v>329</v>
      </c>
      <c r="E365" s="2" t="s">
        <v>1269</v>
      </c>
      <c r="F365" s="25">
        <v>229</v>
      </c>
      <c r="G365" s="25">
        <v>229</v>
      </c>
      <c r="H365" s="25">
        <v>0</v>
      </c>
      <c r="I365" s="25">
        <v>1</v>
      </c>
      <c r="J365" s="34"/>
      <c r="K365" s="25"/>
      <c r="L365" s="25">
        <v>17</v>
      </c>
      <c r="M365" s="25"/>
      <c r="N365" s="25"/>
      <c r="O365" s="25">
        <v>57000</v>
      </c>
    </row>
    <row r="366" spans="2:15" x14ac:dyDescent="0.2">
      <c r="B366" s="2" t="s">
        <v>563</v>
      </c>
      <c r="C366" s="2" t="s">
        <v>84</v>
      </c>
      <c r="D366" s="2" t="s">
        <v>330</v>
      </c>
      <c r="E366" s="2" t="s">
        <v>1270</v>
      </c>
      <c r="F366" s="25">
        <v>370.7</v>
      </c>
      <c r="G366" s="25">
        <v>359</v>
      </c>
      <c r="H366" s="25">
        <v>11.7</v>
      </c>
      <c r="I366" s="25">
        <v>48</v>
      </c>
      <c r="J366" s="34"/>
      <c r="K366" s="25">
        <v>11</v>
      </c>
      <c r="L366" s="25">
        <v>0</v>
      </c>
      <c r="M366" s="25">
        <v>0</v>
      </c>
      <c r="N366" s="25"/>
      <c r="O366" s="25">
        <v>0</v>
      </c>
    </row>
    <row r="367" spans="2:15" x14ac:dyDescent="0.2">
      <c r="B367" s="3" t="str">
        <f>B368</f>
        <v>0465000</v>
      </c>
      <c r="C367" s="3" t="str">
        <f>C368</f>
        <v>Scottsdale, AZ</v>
      </c>
      <c r="D367" s="3" t="s">
        <v>103</v>
      </c>
      <c r="E367" s="3"/>
      <c r="F367" s="131">
        <v>31511</v>
      </c>
      <c r="G367" s="131">
        <v>1011</v>
      </c>
      <c r="H367" s="131">
        <v>30500</v>
      </c>
      <c r="I367" s="131">
        <v>43</v>
      </c>
      <c r="J367" s="9"/>
      <c r="K367" s="131">
        <v>39</v>
      </c>
      <c r="L367" s="131">
        <v>734</v>
      </c>
      <c r="M367" s="131">
        <v>0</v>
      </c>
      <c r="N367" s="131"/>
      <c r="O367" s="131">
        <v>0</v>
      </c>
    </row>
    <row r="368" spans="2:15" x14ac:dyDescent="0.2">
      <c r="B368" s="2" t="s">
        <v>564</v>
      </c>
      <c r="C368" s="2" t="s">
        <v>85</v>
      </c>
      <c r="D368" s="2" t="s">
        <v>331</v>
      </c>
      <c r="E368" s="2" t="s">
        <v>1271</v>
      </c>
      <c r="F368" s="25">
        <v>31511</v>
      </c>
      <c r="G368" s="25">
        <v>1011</v>
      </c>
      <c r="H368" s="25">
        <v>30500</v>
      </c>
      <c r="I368" s="25">
        <v>43</v>
      </c>
      <c r="J368" s="34"/>
      <c r="K368" s="25">
        <v>39</v>
      </c>
      <c r="L368" s="25">
        <v>734</v>
      </c>
      <c r="M368" s="25"/>
      <c r="N368" s="25"/>
      <c r="O368" s="25">
        <v>0</v>
      </c>
    </row>
    <row r="369" spans="2:15" x14ac:dyDescent="0.2">
      <c r="B369" s="3" t="str">
        <f>B370</f>
        <v>5363000</v>
      </c>
      <c r="C369" s="3" t="str">
        <f>C370</f>
        <v>Seattle, WA</v>
      </c>
      <c r="D369" s="3" t="s">
        <v>103</v>
      </c>
      <c r="E369" s="3"/>
      <c r="F369" s="131">
        <v>6618</v>
      </c>
      <c r="G369" s="131">
        <v>4035</v>
      </c>
      <c r="H369" s="131">
        <v>2583</v>
      </c>
      <c r="I369" s="131">
        <v>508</v>
      </c>
      <c r="J369" s="9"/>
      <c r="K369" s="131">
        <v>1307</v>
      </c>
      <c r="L369" s="131">
        <v>0</v>
      </c>
      <c r="M369" s="131">
        <v>0</v>
      </c>
      <c r="N369" s="131"/>
      <c r="O369" s="131">
        <v>86</v>
      </c>
    </row>
    <row r="370" spans="2:15" x14ac:dyDescent="0.2">
      <c r="B370" s="2" t="s">
        <v>565</v>
      </c>
      <c r="C370" s="2" t="s">
        <v>86</v>
      </c>
      <c r="D370" s="2" t="s">
        <v>332</v>
      </c>
      <c r="E370" s="2" t="s">
        <v>946</v>
      </c>
      <c r="F370" s="25">
        <v>6438</v>
      </c>
      <c r="G370" s="25">
        <v>3855</v>
      </c>
      <c r="H370" s="25">
        <v>2583</v>
      </c>
      <c r="I370" s="25">
        <v>489</v>
      </c>
      <c r="J370" s="34"/>
      <c r="K370" s="25">
        <v>1307</v>
      </c>
      <c r="L370" s="25"/>
      <c r="M370" s="25"/>
      <c r="N370" s="25"/>
      <c r="O370" s="25">
        <v>86</v>
      </c>
    </row>
    <row r="371" spans="2:15" x14ac:dyDescent="0.2">
      <c r="B371" s="2" t="s">
        <v>565</v>
      </c>
      <c r="C371" s="2" t="s">
        <v>86</v>
      </c>
      <c r="D371" s="2" t="s">
        <v>333</v>
      </c>
      <c r="E371" s="2" t="s">
        <v>1272</v>
      </c>
      <c r="F371" s="25">
        <v>180</v>
      </c>
      <c r="G371" s="25">
        <v>180</v>
      </c>
      <c r="H371" s="25">
        <v>0</v>
      </c>
      <c r="I371" s="25">
        <v>19</v>
      </c>
      <c r="J371" s="34"/>
      <c r="K371" s="25"/>
      <c r="L371" s="25"/>
      <c r="M371" s="25"/>
      <c r="N371" s="25"/>
      <c r="O371" s="25"/>
    </row>
    <row r="372" spans="2:15" x14ac:dyDescent="0.2">
      <c r="B372" s="3" t="str">
        <f>B373</f>
        <v>5367000</v>
      </c>
      <c r="C372" s="3" t="str">
        <f>C373</f>
        <v>Spokane, WA</v>
      </c>
      <c r="D372" s="3" t="s">
        <v>103</v>
      </c>
      <c r="E372" s="3"/>
      <c r="F372" s="131">
        <v>3669.8</v>
      </c>
      <c r="G372" s="131">
        <v>1997.8</v>
      </c>
      <c r="H372" s="131">
        <v>1672</v>
      </c>
      <c r="I372" s="131">
        <v>106</v>
      </c>
      <c r="J372" s="9"/>
      <c r="K372" s="131">
        <v>364</v>
      </c>
      <c r="L372" s="131">
        <v>196</v>
      </c>
      <c r="M372" s="131">
        <v>142</v>
      </c>
      <c r="N372" s="131"/>
      <c r="O372" s="131">
        <v>2466.9</v>
      </c>
    </row>
    <row r="373" spans="2:15" x14ac:dyDescent="0.2">
      <c r="B373" s="2" t="s">
        <v>579</v>
      </c>
      <c r="C373" s="2" t="s">
        <v>87</v>
      </c>
      <c r="D373" s="2" t="s">
        <v>334</v>
      </c>
      <c r="E373" s="2" t="s">
        <v>1273</v>
      </c>
      <c r="F373" s="25">
        <v>2.8</v>
      </c>
      <c r="G373" s="25">
        <v>2.8</v>
      </c>
      <c r="H373" s="25">
        <v>0</v>
      </c>
      <c r="I373" s="25">
        <v>1</v>
      </c>
      <c r="J373" s="34"/>
      <c r="K373" s="25">
        <v>320</v>
      </c>
      <c r="L373" s="25"/>
      <c r="M373" s="25">
        <v>142</v>
      </c>
      <c r="N373" s="25"/>
      <c r="O373" s="25">
        <v>1499</v>
      </c>
    </row>
    <row r="374" spans="2:15" x14ac:dyDescent="0.2">
      <c r="B374" s="2" t="s">
        <v>579</v>
      </c>
      <c r="C374" s="2" t="s">
        <v>87</v>
      </c>
      <c r="D374" s="2" t="s">
        <v>335</v>
      </c>
      <c r="E374" s="2" t="s">
        <v>1274</v>
      </c>
      <c r="F374" s="25">
        <v>3667</v>
      </c>
      <c r="G374" s="25">
        <v>1995</v>
      </c>
      <c r="H374" s="25">
        <v>1672</v>
      </c>
      <c r="I374" s="25">
        <v>105</v>
      </c>
      <c r="J374" s="34"/>
      <c r="K374" s="25">
        <v>44</v>
      </c>
      <c r="L374" s="25">
        <v>196</v>
      </c>
      <c r="M374" s="25">
        <v>0</v>
      </c>
      <c r="N374" s="25"/>
      <c r="O374" s="25">
        <v>967.9</v>
      </c>
    </row>
    <row r="375" spans="2:15" x14ac:dyDescent="0.2">
      <c r="B375" s="3" t="str">
        <f>B376</f>
        <v>2965000</v>
      </c>
      <c r="C375" s="3" t="str">
        <f>C376</f>
        <v>St. Louis, MO</v>
      </c>
      <c r="D375" s="3" t="s">
        <v>103</v>
      </c>
      <c r="E375" s="3"/>
      <c r="F375" s="131">
        <v>3792</v>
      </c>
      <c r="G375" s="131">
        <v>3610</v>
      </c>
      <c r="H375" s="131">
        <v>182</v>
      </c>
      <c r="I375" s="131">
        <v>113</v>
      </c>
      <c r="J375" s="9"/>
      <c r="K375" s="131">
        <v>85</v>
      </c>
      <c r="L375" s="131">
        <v>333</v>
      </c>
      <c r="M375" s="131">
        <v>0</v>
      </c>
      <c r="N375" s="131"/>
      <c r="O375" s="131">
        <v>970</v>
      </c>
    </row>
    <row r="376" spans="2:15" x14ac:dyDescent="0.2">
      <c r="B376" s="2" t="s">
        <v>566</v>
      </c>
      <c r="C376" s="2" t="s">
        <v>88</v>
      </c>
      <c r="D376" s="2" t="s">
        <v>336</v>
      </c>
      <c r="E376" s="2" t="s">
        <v>997</v>
      </c>
      <c r="F376" s="25">
        <v>104</v>
      </c>
      <c r="G376" s="25">
        <v>104</v>
      </c>
      <c r="H376" s="25">
        <v>0</v>
      </c>
      <c r="I376" s="25">
        <v>1</v>
      </c>
      <c r="J376" s="34"/>
      <c r="K376" s="25"/>
      <c r="L376" s="25"/>
      <c r="M376" s="25"/>
      <c r="N376" s="25"/>
      <c r="O376" s="25"/>
    </row>
    <row r="377" spans="2:15" x14ac:dyDescent="0.2">
      <c r="B377" s="2" t="s">
        <v>566</v>
      </c>
      <c r="C377" s="2" t="s">
        <v>88</v>
      </c>
      <c r="D377" s="2" t="s">
        <v>337</v>
      </c>
      <c r="E377" s="2" t="s">
        <v>1152</v>
      </c>
      <c r="F377" s="25">
        <v>3351</v>
      </c>
      <c r="G377" s="25">
        <v>3216</v>
      </c>
      <c r="H377" s="25">
        <v>135</v>
      </c>
      <c r="I377" s="25">
        <v>110</v>
      </c>
      <c r="J377" s="34"/>
      <c r="K377" s="25">
        <v>84</v>
      </c>
      <c r="L377" s="25">
        <v>300</v>
      </c>
      <c r="M377" s="25">
        <v>0</v>
      </c>
      <c r="N377" s="25"/>
      <c r="O377" s="25">
        <v>0</v>
      </c>
    </row>
    <row r="378" spans="2:15" x14ac:dyDescent="0.2">
      <c r="B378" s="2" t="s">
        <v>566</v>
      </c>
      <c r="C378" s="2" t="s">
        <v>88</v>
      </c>
      <c r="D378" s="2" t="s">
        <v>338</v>
      </c>
      <c r="E378" s="2" t="s">
        <v>1122</v>
      </c>
      <c r="F378" s="25">
        <v>48</v>
      </c>
      <c r="G378" s="25">
        <v>5</v>
      </c>
      <c r="H378" s="25">
        <v>43</v>
      </c>
      <c r="I378" s="25">
        <v>1</v>
      </c>
      <c r="J378" s="34"/>
      <c r="K378" s="25"/>
      <c r="L378" s="25">
        <v>33</v>
      </c>
      <c r="M378" s="25"/>
      <c r="N378" s="25"/>
      <c r="O378" s="25">
        <v>970</v>
      </c>
    </row>
    <row r="379" spans="2:15" x14ac:dyDescent="0.2">
      <c r="B379" s="2" t="s">
        <v>566</v>
      </c>
      <c r="C379" s="2" t="s">
        <v>88</v>
      </c>
      <c r="D379" s="2" t="s">
        <v>339</v>
      </c>
      <c r="E379" s="2" t="s">
        <v>948</v>
      </c>
      <c r="F379" s="25">
        <v>289</v>
      </c>
      <c r="G379" s="25">
        <v>285</v>
      </c>
      <c r="H379" s="25">
        <v>4</v>
      </c>
      <c r="I379" s="25">
        <v>1</v>
      </c>
      <c r="J379" s="34"/>
      <c r="K379" s="25">
        <v>1</v>
      </c>
      <c r="L379" s="25"/>
      <c r="M379" s="25"/>
      <c r="N379" s="25"/>
      <c r="O379" s="25"/>
    </row>
    <row r="380" spans="2:15" x14ac:dyDescent="0.2">
      <c r="B380" s="3" t="str">
        <f>B381</f>
        <v>2758000</v>
      </c>
      <c r="C380" s="3" t="str">
        <f>C381</f>
        <v>St. Paul, MN</v>
      </c>
      <c r="D380" s="3" t="s">
        <v>103</v>
      </c>
      <c r="E380" s="3"/>
      <c r="F380" s="131">
        <v>4974</v>
      </c>
      <c r="G380" s="131">
        <v>1774</v>
      </c>
      <c r="H380" s="131">
        <v>3200</v>
      </c>
      <c r="I380" s="131">
        <v>189</v>
      </c>
      <c r="J380" s="9"/>
      <c r="K380" s="131">
        <v>942</v>
      </c>
      <c r="L380" s="131">
        <v>244</v>
      </c>
      <c r="M380" s="131">
        <v>0</v>
      </c>
      <c r="N380" s="131"/>
      <c r="O380" s="131">
        <v>5523</v>
      </c>
    </row>
    <row r="381" spans="2:15" x14ac:dyDescent="0.2">
      <c r="B381" s="2" t="s">
        <v>567</v>
      </c>
      <c r="C381" s="2" t="s">
        <v>89</v>
      </c>
      <c r="D381" s="2" t="s">
        <v>340</v>
      </c>
      <c r="E381" s="2" t="s">
        <v>1275</v>
      </c>
      <c r="F381" s="25">
        <v>234</v>
      </c>
      <c r="G381" s="25"/>
      <c r="H381" s="25">
        <v>234</v>
      </c>
      <c r="I381" s="25">
        <v>2</v>
      </c>
      <c r="J381" s="34"/>
      <c r="K381" s="25"/>
      <c r="L381" s="25"/>
      <c r="M381" s="25"/>
      <c r="N381" s="25"/>
      <c r="O381" s="25"/>
    </row>
    <row r="382" spans="2:15" x14ac:dyDescent="0.2">
      <c r="B382" s="2" t="s">
        <v>567</v>
      </c>
      <c r="C382" s="2" t="s">
        <v>89</v>
      </c>
      <c r="D382" s="2" t="s">
        <v>341</v>
      </c>
      <c r="E382" s="2" t="s">
        <v>1276</v>
      </c>
      <c r="F382" s="25">
        <v>1232</v>
      </c>
      <c r="G382" s="25">
        <v>10</v>
      </c>
      <c r="H382" s="25">
        <v>1222</v>
      </c>
      <c r="I382" s="25">
        <v>6</v>
      </c>
      <c r="J382" s="34"/>
      <c r="K382" s="25">
        <v>520</v>
      </c>
      <c r="L382" s="25"/>
      <c r="M382" s="25"/>
      <c r="N382" s="25"/>
      <c r="O382" s="25">
        <v>5268</v>
      </c>
    </row>
    <row r="383" spans="2:15" x14ac:dyDescent="0.2">
      <c r="B383" s="2" t="s">
        <v>567</v>
      </c>
      <c r="C383" s="2" t="s">
        <v>89</v>
      </c>
      <c r="D383" s="2" t="s">
        <v>342</v>
      </c>
      <c r="E383" s="2" t="s">
        <v>1277</v>
      </c>
      <c r="F383" s="25">
        <v>3508</v>
      </c>
      <c r="G383" s="25">
        <v>1764</v>
      </c>
      <c r="H383" s="25">
        <v>1744</v>
      </c>
      <c r="I383" s="25">
        <v>181</v>
      </c>
      <c r="J383" s="34"/>
      <c r="K383" s="25">
        <v>422</v>
      </c>
      <c r="L383" s="25">
        <v>244</v>
      </c>
      <c r="M383" s="25"/>
      <c r="N383" s="25"/>
      <c r="O383" s="25">
        <v>255</v>
      </c>
    </row>
    <row r="384" spans="2:15" x14ac:dyDescent="0.2">
      <c r="B384" s="3" t="str">
        <f>B385</f>
        <v>1263000</v>
      </c>
      <c r="C384" s="3" t="str">
        <f>C385</f>
        <v>St. Petersburg, FL</v>
      </c>
      <c r="D384" s="3" t="s">
        <v>103</v>
      </c>
      <c r="E384" s="3"/>
      <c r="F384" s="131">
        <v>5342</v>
      </c>
      <c r="G384" s="131">
        <v>2081</v>
      </c>
      <c r="H384" s="131">
        <v>3261</v>
      </c>
      <c r="I384" s="131">
        <v>207</v>
      </c>
      <c r="J384" s="9"/>
      <c r="K384" s="131">
        <v>408</v>
      </c>
      <c r="L384" s="131">
        <v>0</v>
      </c>
      <c r="M384" s="131">
        <v>0</v>
      </c>
      <c r="N384" s="131"/>
      <c r="O384" s="131">
        <v>17564</v>
      </c>
    </row>
    <row r="385" spans="2:15" x14ac:dyDescent="0.2">
      <c r="B385" s="2" t="s">
        <v>568</v>
      </c>
      <c r="C385" s="2" t="s">
        <v>90</v>
      </c>
      <c r="D385" s="2" t="s">
        <v>343</v>
      </c>
      <c r="E385" s="2" t="s">
        <v>1278</v>
      </c>
      <c r="F385" s="25">
        <v>2378</v>
      </c>
      <c r="G385" s="25">
        <v>12</v>
      </c>
      <c r="H385" s="25">
        <v>2366</v>
      </c>
      <c r="I385" s="25">
        <v>1</v>
      </c>
      <c r="J385" s="34"/>
      <c r="K385" s="25"/>
      <c r="L385" s="25"/>
      <c r="M385" s="25"/>
      <c r="N385" s="25"/>
      <c r="O385" s="25">
        <v>17560</v>
      </c>
    </row>
    <row r="386" spans="2:15" x14ac:dyDescent="0.2">
      <c r="B386" s="2" t="s">
        <v>568</v>
      </c>
      <c r="C386" s="2" t="s">
        <v>90</v>
      </c>
      <c r="D386" s="2" t="s">
        <v>344</v>
      </c>
      <c r="E386" s="2" t="s">
        <v>1279</v>
      </c>
      <c r="F386" s="25">
        <v>2964</v>
      </c>
      <c r="G386" s="25">
        <v>2069</v>
      </c>
      <c r="H386" s="25">
        <v>895</v>
      </c>
      <c r="I386" s="25">
        <v>206</v>
      </c>
      <c r="J386" s="34"/>
      <c r="K386" s="25">
        <v>408</v>
      </c>
      <c r="L386" s="25">
        <v>0</v>
      </c>
      <c r="M386" s="25">
        <v>0</v>
      </c>
      <c r="N386" s="25"/>
      <c r="O386" s="25">
        <v>4</v>
      </c>
    </row>
    <row r="387" spans="2:15" x14ac:dyDescent="0.2">
      <c r="B387" s="3" t="str">
        <f>B388</f>
        <v>0675000</v>
      </c>
      <c r="C387" s="3" t="str">
        <f>C388</f>
        <v>Stockton, CA</v>
      </c>
      <c r="D387" s="3" t="s">
        <v>103</v>
      </c>
      <c r="E387" s="3"/>
      <c r="F387" s="131">
        <v>1199</v>
      </c>
      <c r="G387" s="131">
        <v>1129</v>
      </c>
      <c r="H387" s="131">
        <v>70</v>
      </c>
      <c r="I387" s="131">
        <v>67</v>
      </c>
      <c r="J387" s="9"/>
      <c r="K387" s="131">
        <v>0</v>
      </c>
      <c r="L387" s="131">
        <v>45</v>
      </c>
      <c r="M387" s="131">
        <v>0</v>
      </c>
      <c r="N387" s="131"/>
      <c r="O387" s="131">
        <v>0</v>
      </c>
    </row>
    <row r="388" spans="2:15" x14ac:dyDescent="0.2">
      <c r="B388" s="2" t="s">
        <v>569</v>
      </c>
      <c r="C388" s="2" t="s">
        <v>91</v>
      </c>
      <c r="D388" s="2" t="s">
        <v>1280</v>
      </c>
      <c r="E388" s="2" t="s">
        <v>1281</v>
      </c>
      <c r="F388" s="25">
        <v>1199</v>
      </c>
      <c r="G388" s="25">
        <v>1129</v>
      </c>
      <c r="H388" s="25">
        <v>70</v>
      </c>
      <c r="I388" s="25">
        <v>67</v>
      </c>
      <c r="J388" s="34"/>
      <c r="K388" s="25"/>
      <c r="L388" s="25">
        <v>45</v>
      </c>
      <c r="M388" s="25"/>
      <c r="N388" s="25"/>
      <c r="O388" s="25"/>
    </row>
    <row r="389" spans="2:15" x14ac:dyDescent="0.2">
      <c r="B389" s="3" t="str">
        <f>B390</f>
        <v>1271000</v>
      </c>
      <c r="C389" s="3" t="str">
        <f>C390</f>
        <v>Tampa, FL</v>
      </c>
      <c r="D389" s="3" t="s">
        <v>103</v>
      </c>
      <c r="E389" s="3"/>
      <c r="F389" s="131">
        <v>5054</v>
      </c>
      <c r="G389" s="131">
        <v>2542</v>
      </c>
      <c r="H389" s="131">
        <v>2512</v>
      </c>
      <c r="I389" s="131">
        <v>200</v>
      </c>
      <c r="J389" s="9"/>
      <c r="K389" s="131">
        <v>113</v>
      </c>
      <c r="L389" s="131">
        <v>575</v>
      </c>
      <c r="M389" s="131">
        <v>0</v>
      </c>
      <c r="N389" s="131"/>
      <c r="O389" s="131">
        <v>3268</v>
      </c>
    </row>
    <row r="390" spans="2:15" x14ac:dyDescent="0.2">
      <c r="B390" s="2" t="s">
        <v>570</v>
      </c>
      <c r="C390" s="2" t="s">
        <v>92</v>
      </c>
      <c r="D390" s="2" t="s">
        <v>346</v>
      </c>
      <c r="E390" s="2" t="s">
        <v>1282</v>
      </c>
      <c r="F390" s="25">
        <v>949</v>
      </c>
      <c r="G390" s="25"/>
      <c r="H390" s="25">
        <v>949</v>
      </c>
      <c r="I390" s="25">
        <v>3</v>
      </c>
      <c r="J390" s="34"/>
      <c r="K390" s="25"/>
      <c r="L390" s="25"/>
      <c r="M390" s="25"/>
      <c r="N390" s="25"/>
      <c r="O390" s="25"/>
    </row>
    <row r="391" spans="2:15" x14ac:dyDescent="0.2">
      <c r="B391" s="2" t="s">
        <v>570</v>
      </c>
      <c r="C391" s="2" t="s">
        <v>92</v>
      </c>
      <c r="D391" s="2" t="s">
        <v>347</v>
      </c>
      <c r="E391" s="2" t="s">
        <v>1283</v>
      </c>
      <c r="F391" s="25">
        <v>54</v>
      </c>
      <c r="G391" s="25">
        <v>54</v>
      </c>
      <c r="H391" s="25">
        <v>0</v>
      </c>
      <c r="I391" s="25">
        <v>4</v>
      </c>
      <c r="J391" s="34"/>
      <c r="K391" s="25"/>
      <c r="L391" s="25"/>
      <c r="M391" s="25"/>
      <c r="N391" s="25"/>
      <c r="O391" s="25">
        <v>3236</v>
      </c>
    </row>
    <row r="392" spans="2:15" x14ac:dyDescent="0.2">
      <c r="B392" s="2" t="s">
        <v>570</v>
      </c>
      <c r="C392" s="2" t="s">
        <v>92</v>
      </c>
      <c r="D392" s="2" t="s">
        <v>348</v>
      </c>
      <c r="E392" s="2" t="s">
        <v>971</v>
      </c>
      <c r="F392" s="25">
        <v>3598</v>
      </c>
      <c r="G392" s="25">
        <v>2035</v>
      </c>
      <c r="H392" s="25">
        <v>1563</v>
      </c>
      <c r="I392" s="25">
        <v>190</v>
      </c>
      <c r="J392" s="34"/>
      <c r="K392" s="25">
        <v>113</v>
      </c>
      <c r="L392" s="25">
        <v>575</v>
      </c>
      <c r="M392" s="25"/>
      <c r="N392" s="25"/>
      <c r="O392" s="25">
        <v>32</v>
      </c>
    </row>
    <row r="393" spans="2:15" x14ac:dyDescent="0.2">
      <c r="B393" s="2" t="s">
        <v>570</v>
      </c>
      <c r="C393" s="2" t="s">
        <v>92</v>
      </c>
      <c r="D393" s="2" t="s">
        <v>349</v>
      </c>
      <c r="E393" s="2" t="s">
        <v>1284</v>
      </c>
      <c r="F393" s="25">
        <v>453</v>
      </c>
      <c r="G393" s="25">
        <v>453</v>
      </c>
      <c r="H393" s="25">
        <v>0</v>
      </c>
      <c r="I393" s="25">
        <v>3</v>
      </c>
      <c r="J393" s="34"/>
      <c r="K393" s="25"/>
      <c r="L393" s="25"/>
      <c r="M393" s="25"/>
      <c r="N393" s="25"/>
      <c r="O393" s="25"/>
    </row>
    <row r="394" spans="2:15" x14ac:dyDescent="0.2">
      <c r="B394" s="3" t="str">
        <f>B395</f>
        <v>3977000</v>
      </c>
      <c r="C394" s="3" t="str">
        <f>C395</f>
        <v>Toledo, OH</v>
      </c>
      <c r="D394" s="3" t="s">
        <v>103</v>
      </c>
      <c r="E394" s="3"/>
      <c r="F394" s="131">
        <v>3016</v>
      </c>
      <c r="G394" s="131">
        <v>1752</v>
      </c>
      <c r="H394" s="131">
        <v>1264</v>
      </c>
      <c r="I394" s="131">
        <v>136</v>
      </c>
      <c r="J394" s="9"/>
      <c r="K394" s="131">
        <v>117</v>
      </c>
      <c r="L394" s="131">
        <v>120</v>
      </c>
      <c r="M394" s="131">
        <v>59</v>
      </c>
      <c r="N394" s="131"/>
      <c r="O394" s="131">
        <v>0</v>
      </c>
    </row>
    <row r="395" spans="2:15" x14ac:dyDescent="0.2">
      <c r="B395" s="2" t="s">
        <v>571</v>
      </c>
      <c r="C395" s="2" t="s">
        <v>93</v>
      </c>
      <c r="D395" s="2" t="s">
        <v>350</v>
      </c>
      <c r="E395" s="2" t="s">
        <v>1285</v>
      </c>
      <c r="F395" s="25">
        <v>959</v>
      </c>
      <c r="G395" s="25">
        <v>144</v>
      </c>
      <c r="H395" s="25">
        <v>815</v>
      </c>
      <c r="I395" s="25">
        <v>7</v>
      </c>
      <c r="J395" s="34"/>
      <c r="K395" s="25">
        <v>107</v>
      </c>
      <c r="L395" s="25"/>
      <c r="M395" s="25"/>
      <c r="N395" s="25"/>
      <c r="O395" s="25"/>
    </row>
    <row r="396" spans="2:15" x14ac:dyDescent="0.2">
      <c r="B396" s="2" t="s">
        <v>571</v>
      </c>
      <c r="C396" s="2" t="s">
        <v>93</v>
      </c>
      <c r="D396" s="2" t="s">
        <v>1286</v>
      </c>
      <c r="E396" s="2" t="s">
        <v>1287</v>
      </c>
      <c r="F396" s="25">
        <v>2057</v>
      </c>
      <c r="G396" s="25">
        <v>1608</v>
      </c>
      <c r="H396" s="25">
        <v>449</v>
      </c>
      <c r="I396" s="25">
        <v>129</v>
      </c>
      <c r="J396" s="34"/>
      <c r="K396" s="25">
        <v>10</v>
      </c>
      <c r="L396" s="25">
        <v>120</v>
      </c>
      <c r="M396" s="25">
        <v>59</v>
      </c>
      <c r="N396" s="25"/>
      <c r="O396" s="25"/>
    </row>
    <row r="397" spans="2:15" x14ac:dyDescent="0.2">
      <c r="B397" s="3" t="str">
        <f>B398</f>
        <v>PS0477000</v>
      </c>
      <c r="C397" s="3" t="str">
        <f>C398</f>
        <v>Tucson, AZ</v>
      </c>
      <c r="D397" s="3" t="s">
        <v>103</v>
      </c>
      <c r="E397" s="3"/>
      <c r="F397" s="131">
        <v>6211</v>
      </c>
      <c r="G397" s="131">
        <v>3494</v>
      </c>
      <c r="H397" s="131">
        <v>2717</v>
      </c>
      <c r="I397" s="131">
        <v>156</v>
      </c>
      <c r="J397" s="9"/>
      <c r="K397" s="131">
        <v>45</v>
      </c>
      <c r="L397" s="131">
        <v>159</v>
      </c>
      <c r="M397" s="131">
        <v>0</v>
      </c>
      <c r="N397" s="131"/>
      <c r="O397" s="131">
        <v>77</v>
      </c>
    </row>
    <row r="398" spans="2:15" x14ac:dyDescent="0.2">
      <c r="B398" s="2" t="s">
        <v>572</v>
      </c>
      <c r="C398" s="2" t="s">
        <v>94</v>
      </c>
      <c r="D398" s="2" t="s">
        <v>352</v>
      </c>
      <c r="E398" s="2" t="s">
        <v>1288</v>
      </c>
      <c r="F398" s="25">
        <v>2053</v>
      </c>
      <c r="G398" s="25">
        <v>753</v>
      </c>
      <c r="H398" s="25">
        <v>1300</v>
      </c>
      <c r="I398" s="25">
        <v>11</v>
      </c>
      <c r="J398" s="34"/>
      <c r="K398" s="25"/>
      <c r="L398" s="25"/>
      <c r="M398" s="25"/>
      <c r="N398" s="25"/>
      <c r="O398" s="25"/>
    </row>
    <row r="399" spans="2:15" x14ac:dyDescent="0.2">
      <c r="B399" s="2" t="s">
        <v>572</v>
      </c>
      <c r="C399" s="2" t="s">
        <v>94</v>
      </c>
      <c r="D399" s="2" t="s">
        <v>1289</v>
      </c>
      <c r="E399" s="2" t="s">
        <v>1290</v>
      </c>
      <c r="F399" s="25">
        <v>362</v>
      </c>
      <c r="G399" s="25">
        <v>362</v>
      </c>
      <c r="H399" s="25">
        <v>0</v>
      </c>
      <c r="I399" s="25" t="s">
        <v>955</v>
      </c>
      <c r="J399" s="34"/>
      <c r="K399" s="25"/>
      <c r="L399" s="25"/>
      <c r="M399" s="25"/>
      <c r="N399" s="25"/>
      <c r="O399" s="25"/>
    </row>
    <row r="400" spans="2:15" x14ac:dyDescent="0.2">
      <c r="B400" s="2" t="s">
        <v>572</v>
      </c>
      <c r="C400" s="2" t="s">
        <v>94</v>
      </c>
      <c r="D400" s="2" t="s">
        <v>353</v>
      </c>
      <c r="E400" s="2" t="s">
        <v>1135</v>
      </c>
      <c r="F400" s="25">
        <v>3796</v>
      </c>
      <c r="G400" s="25">
        <v>2379</v>
      </c>
      <c r="H400" s="25">
        <v>1417</v>
      </c>
      <c r="I400" s="25">
        <v>145</v>
      </c>
      <c r="J400" s="34"/>
      <c r="K400" s="25">
        <v>45</v>
      </c>
      <c r="L400" s="25">
        <v>159</v>
      </c>
      <c r="M400" s="25">
        <v>0</v>
      </c>
      <c r="N400" s="25"/>
      <c r="O400" s="25">
        <v>77</v>
      </c>
    </row>
    <row r="401" spans="2:15" x14ac:dyDescent="0.2">
      <c r="B401" s="3" t="str">
        <f>B402</f>
        <v>4075000</v>
      </c>
      <c r="C401" s="3" t="str">
        <f>C402</f>
        <v>Tulsa, OK</v>
      </c>
      <c r="D401" s="3" t="s">
        <v>103</v>
      </c>
      <c r="E401" s="3"/>
      <c r="F401" s="131">
        <v>8517</v>
      </c>
      <c r="G401" s="131">
        <v>3642</v>
      </c>
      <c r="H401" s="131">
        <v>4875</v>
      </c>
      <c r="I401" s="131">
        <v>139</v>
      </c>
      <c r="J401" s="9"/>
      <c r="K401" s="131">
        <v>363</v>
      </c>
      <c r="L401" s="131">
        <v>0</v>
      </c>
      <c r="M401" s="131">
        <v>120</v>
      </c>
      <c r="N401" s="131"/>
      <c r="O401" s="131">
        <v>120</v>
      </c>
    </row>
    <row r="402" spans="2:15" x14ac:dyDescent="0.2">
      <c r="B402" s="2" t="s">
        <v>573</v>
      </c>
      <c r="C402" s="2" t="s">
        <v>95</v>
      </c>
      <c r="D402" s="2" t="s">
        <v>354</v>
      </c>
      <c r="E402" s="2" t="s">
        <v>1159</v>
      </c>
      <c r="F402" s="25">
        <v>6547</v>
      </c>
      <c r="G402" s="25">
        <v>2553</v>
      </c>
      <c r="H402" s="25">
        <v>3994</v>
      </c>
      <c r="I402" s="25">
        <v>133</v>
      </c>
      <c r="J402" s="34"/>
      <c r="K402" s="25">
        <v>24</v>
      </c>
      <c r="L402" s="25">
        <v>0</v>
      </c>
      <c r="M402" s="25">
        <v>120</v>
      </c>
      <c r="N402" s="25"/>
      <c r="O402" s="25">
        <v>120</v>
      </c>
    </row>
    <row r="403" spans="2:15" x14ac:dyDescent="0.2">
      <c r="B403" s="2" t="s">
        <v>573</v>
      </c>
      <c r="C403" s="2" t="s">
        <v>95</v>
      </c>
      <c r="D403" s="2" t="s">
        <v>1291</v>
      </c>
      <c r="E403" s="2" t="s">
        <v>1292</v>
      </c>
      <c r="F403" s="25">
        <v>100</v>
      </c>
      <c r="G403" s="25">
        <v>61</v>
      </c>
      <c r="H403" s="25">
        <v>39</v>
      </c>
      <c r="I403" s="25">
        <v>2</v>
      </c>
      <c r="J403" s="34"/>
      <c r="K403" s="25"/>
      <c r="L403" s="25"/>
      <c r="M403" s="25"/>
      <c r="N403" s="25"/>
      <c r="O403" s="25"/>
    </row>
    <row r="404" spans="2:15" x14ac:dyDescent="0.2">
      <c r="B404" s="2" t="s">
        <v>573</v>
      </c>
      <c r="C404" s="2" t="s">
        <v>95</v>
      </c>
      <c r="D404" s="2" t="s">
        <v>355</v>
      </c>
      <c r="E404" s="2" t="s">
        <v>1293</v>
      </c>
      <c r="F404" s="25">
        <v>1580</v>
      </c>
      <c r="G404" s="25">
        <v>738</v>
      </c>
      <c r="H404" s="25">
        <v>842</v>
      </c>
      <c r="I404" s="25">
        <v>1</v>
      </c>
      <c r="J404" s="34"/>
      <c r="K404" s="25">
        <v>339</v>
      </c>
      <c r="L404" s="25"/>
      <c r="M404" s="25"/>
      <c r="N404" s="25"/>
      <c r="O404" s="25"/>
    </row>
    <row r="405" spans="2:15" x14ac:dyDescent="0.2">
      <c r="B405" s="2" t="s">
        <v>573</v>
      </c>
      <c r="C405" s="2" t="s">
        <v>95</v>
      </c>
      <c r="D405" s="2" t="s">
        <v>356</v>
      </c>
      <c r="E405" s="2" t="s">
        <v>1294</v>
      </c>
      <c r="F405" s="25">
        <v>290</v>
      </c>
      <c r="G405" s="25">
        <v>290</v>
      </c>
      <c r="H405" s="25">
        <v>0</v>
      </c>
      <c r="I405" s="25">
        <v>3</v>
      </c>
      <c r="J405" s="34"/>
      <c r="K405" s="25"/>
      <c r="L405" s="25"/>
      <c r="M405" s="25"/>
      <c r="N405" s="25"/>
      <c r="O405" s="25"/>
    </row>
    <row r="406" spans="2:15" x14ac:dyDescent="0.2">
      <c r="B406" s="3" t="str">
        <f>B407</f>
        <v>5182000</v>
      </c>
      <c r="C406" s="3" t="str">
        <f>C407</f>
        <v>Virginia Beach, VA</v>
      </c>
      <c r="D406" s="3" t="s">
        <v>103</v>
      </c>
      <c r="E406" s="3"/>
      <c r="F406" s="131">
        <v>26130</v>
      </c>
      <c r="G406" s="131">
        <v>3265</v>
      </c>
      <c r="H406" s="131">
        <v>22865</v>
      </c>
      <c r="I406" s="131">
        <v>303</v>
      </c>
      <c r="J406" s="9"/>
      <c r="K406" s="131">
        <v>2483</v>
      </c>
      <c r="L406" s="131">
        <v>3330</v>
      </c>
      <c r="M406" s="131">
        <v>7070</v>
      </c>
      <c r="N406" s="131"/>
      <c r="O406" s="131">
        <v>315</v>
      </c>
    </row>
    <row r="407" spans="2:15" x14ac:dyDescent="0.2">
      <c r="B407" s="2" t="s">
        <v>574</v>
      </c>
      <c r="C407" s="2" t="s">
        <v>96</v>
      </c>
      <c r="D407" s="2" t="s">
        <v>357</v>
      </c>
      <c r="E407" s="2" t="s">
        <v>1295</v>
      </c>
      <c r="F407" s="25">
        <v>9175</v>
      </c>
      <c r="G407" s="25">
        <v>0</v>
      </c>
      <c r="H407" s="25">
        <v>9175</v>
      </c>
      <c r="I407" s="25">
        <v>1</v>
      </c>
      <c r="J407" s="34"/>
      <c r="K407" s="25">
        <v>950</v>
      </c>
      <c r="L407" s="25"/>
      <c r="M407" s="25">
        <v>7070</v>
      </c>
      <c r="N407" s="25"/>
      <c r="O407" s="25">
        <v>0</v>
      </c>
    </row>
    <row r="408" spans="2:15" x14ac:dyDescent="0.2">
      <c r="B408" s="2" t="s">
        <v>574</v>
      </c>
      <c r="C408" s="2" t="s">
        <v>96</v>
      </c>
      <c r="D408" s="2" t="s">
        <v>358</v>
      </c>
      <c r="E408" s="2" t="s">
        <v>1296</v>
      </c>
      <c r="F408" s="25">
        <v>808</v>
      </c>
      <c r="G408" s="25"/>
      <c r="H408" s="25">
        <v>808</v>
      </c>
      <c r="I408" s="25">
        <v>1</v>
      </c>
      <c r="J408" s="34"/>
      <c r="K408" s="25">
        <v>798</v>
      </c>
      <c r="L408" s="25"/>
      <c r="M408" s="25"/>
      <c r="N408" s="25"/>
      <c r="O408" s="25"/>
    </row>
    <row r="409" spans="2:15" x14ac:dyDescent="0.2">
      <c r="B409" s="2" t="s">
        <v>574</v>
      </c>
      <c r="C409" s="2" t="s">
        <v>96</v>
      </c>
      <c r="D409" s="2" t="s">
        <v>359</v>
      </c>
      <c r="E409" s="2" t="s">
        <v>1297</v>
      </c>
      <c r="F409" s="25">
        <v>7390</v>
      </c>
      <c r="G409" s="25">
        <v>3140</v>
      </c>
      <c r="H409" s="25">
        <v>4250</v>
      </c>
      <c r="I409" s="25">
        <v>298</v>
      </c>
      <c r="J409" s="34"/>
      <c r="K409" s="25">
        <v>735</v>
      </c>
      <c r="L409" s="25">
        <v>3330</v>
      </c>
      <c r="M409" s="25"/>
      <c r="N409" s="25"/>
      <c r="O409" s="25">
        <v>315</v>
      </c>
    </row>
    <row r="410" spans="2:15" x14ac:dyDescent="0.2">
      <c r="B410" s="2" t="s">
        <v>574</v>
      </c>
      <c r="C410" s="2" t="s">
        <v>96</v>
      </c>
      <c r="D410" s="2" t="s">
        <v>360</v>
      </c>
      <c r="E410" s="2" t="s">
        <v>1298</v>
      </c>
      <c r="F410" s="25">
        <v>7211</v>
      </c>
      <c r="G410" s="25">
        <v>125</v>
      </c>
      <c r="H410" s="25">
        <v>7086</v>
      </c>
      <c r="I410" s="25">
        <v>2</v>
      </c>
      <c r="J410" s="34"/>
      <c r="K410" s="25">
        <v>0</v>
      </c>
      <c r="L410" s="25"/>
      <c r="M410" s="25">
        <v>0</v>
      </c>
      <c r="N410" s="25"/>
      <c r="O410" s="25">
        <v>0</v>
      </c>
    </row>
    <row r="411" spans="2:15" x14ac:dyDescent="0.2">
      <c r="B411" s="2" t="s">
        <v>574</v>
      </c>
      <c r="C411" s="2" t="s">
        <v>96</v>
      </c>
      <c r="D411" s="2" t="s">
        <v>1299</v>
      </c>
      <c r="E411" s="2" t="s">
        <v>1300</v>
      </c>
      <c r="F411" s="25">
        <v>1546</v>
      </c>
      <c r="G411" s="25"/>
      <c r="H411" s="25">
        <v>1546</v>
      </c>
      <c r="I411" s="25">
        <v>1</v>
      </c>
      <c r="J411" s="34"/>
      <c r="K411" s="25"/>
      <c r="L411" s="25"/>
      <c r="M411" s="25"/>
      <c r="N411" s="25"/>
      <c r="O411" s="25"/>
    </row>
    <row r="412" spans="2:15" x14ac:dyDescent="0.2">
      <c r="B412" s="3" t="str">
        <f>B413</f>
        <v>1150000</v>
      </c>
      <c r="C412" s="3" t="str">
        <f>C413</f>
        <v>Washington, DC</v>
      </c>
      <c r="D412" s="3" t="s">
        <v>103</v>
      </c>
      <c r="E412" s="3"/>
      <c r="F412" s="131">
        <v>9294</v>
      </c>
      <c r="G412" s="131">
        <v>4859</v>
      </c>
      <c r="H412" s="131">
        <v>4435</v>
      </c>
      <c r="I412" s="131">
        <v>502</v>
      </c>
      <c r="J412" s="9"/>
      <c r="K412" s="131">
        <v>231</v>
      </c>
      <c r="L412" s="131">
        <v>2</v>
      </c>
      <c r="M412" s="131">
        <v>0</v>
      </c>
      <c r="N412" s="131"/>
      <c r="O412" s="131">
        <v>25217</v>
      </c>
    </row>
    <row r="413" spans="2:15" x14ac:dyDescent="0.2">
      <c r="B413" s="2" t="s">
        <v>575</v>
      </c>
      <c r="C413" s="2" t="s">
        <v>97</v>
      </c>
      <c r="D413" s="2" t="s">
        <v>361</v>
      </c>
      <c r="E413" s="2" t="s">
        <v>1301</v>
      </c>
      <c r="F413" s="25">
        <v>857</v>
      </c>
      <c r="G413" s="25">
        <v>728</v>
      </c>
      <c r="H413" s="25">
        <v>129</v>
      </c>
      <c r="I413" s="25">
        <v>244</v>
      </c>
      <c r="J413" s="34"/>
      <c r="K413" s="25"/>
      <c r="L413" s="25"/>
      <c r="M413" s="25">
        <v>0</v>
      </c>
      <c r="N413" s="25"/>
      <c r="O413" s="25">
        <v>217</v>
      </c>
    </row>
    <row r="414" spans="2:15" x14ac:dyDescent="0.2">
      <c r="B414" s="2" t="s">
        <v>575</v>
      </c>
      <c r="C414" s="2" t="s">
        <v>97</v>
      </c>
      <c r="D414" s="2" t="s">
        <v>362</v>
      </c>
      <c r="E414" s="2" t="s">
        <v>1302</v>
      </c>
      <c r="F414" s="25">
        <v>446</v>
      </c>
      <c r="G414" s="25">
        <v>200</v>
      </c>
      <c r="H414" s="25">
        <v>246</v>
      </c>
      <c r="I414" s="25">
        <v>1</v>
      </c>
      <c r="J414" s="34"/>
      <c r="K414" s="25"/>
      <c r="L414" s="25"/>
      <c r="M414" s="25"/>
      <c r="N414" s="25"/>
      <c r="O414" s="25"/>
    </row>
    <row r="415" spans="2:15" x14ac:dyDescent="0.2">
      <c r="B415" s="2" t="s">
        <v>575</v>
      </c>
      <c r="C415" s="2" t="s">
        <v>97</v>
      </c>
      <c r="D415" s="2" t="s">
        <v>363</v>
      </c>
      <c r="E415" s="2" t="s">
        <v>1303</v>
      </c>
      <c r="F415" s="25">
        <v>7991</v>
      </c>
      <c r="G415" s="25">
        <v>3931</v>
      </c>
      <c r="H415" s="25">
        <v>4060</v>
      </c>
      <c r="I415" s="25">
        <v>257</v>
      </c>
      <c r="J415" s="34"/>
      <c r="K415" s="25">
        <v>231</v>
      </c>
      <c r="L415" s="25">
        <v>2</v>
      </c>
      <c r="M415" s="25"/>
      <c r="N415" s="25"/>
      <c r="O415" s="25">
        <v>25000</v>
      </c>
    </row>
    <row r="416" spans="2:15" x14ac:dyDescent="0.2">
      <c r="B416" s="3" t="str">
        <f>B417</f>
        <v>2079000</v>
      </c>
      <c r="C416" s="3" t="str">
        <f>C417</f>
        <v>Wichita, KS</v>
      </c>
      <c r="D416" s="3" t="s">
        <v>103</v>
      </c>
      <c r="E416" s="3"/>
      <c r="F416" s="131">
        <v>5002</v>
      </c>
      <c r="G416" s="131">
        <v>2991</v>
      </c>
      <c r="H416" s="131">
        <v>2011</v>
      </c>
      <c r="I416" s="131">
        <v>145</v>
      </c>
      <c r="J416" s="9"/>
      <c r="K416" s="131">
        <v>228</v>
      </c>
      <c r="L416" s="131">
        <v>2500</v>
      </c>
      <c r="M416" s="131">
        <v>6</v>
      </c>
      <c r="N416" s="131"/>
      <c r="O416" s="131">
        <v>151</v>
      </c>
    </row>
    <row r="417" spans="2:15" x14ac:dyDescent="0.2">
      <c r="B417" s="2" t="s">
        <v>576</v>
      </c>
      <c r="C417" s="2" t="s">
        <v>98</v>
      </c>
      <c r="D417" s="2" t="s">
        <v>364</v>
      </c>
      <c r="E417" s="2" t="s">
        <v>1200</v>
      </c>
      <c r="F417" s="25">
        <v>5002</v>
      </c>
      <c r="G417" s="25">
        <v>2991</v>
      </c>
      <c r="H417" s="25">
        <v>2011</v>
      </c>
      <c r="I417" s="25">
        <v>145</v>
      </c>
      <c r="J417" s="34"/>
      <c r="K417" s="25">
        <v>228</v>
      </c>
      <c r="L417" s="25">
        <v>2500</v>
      </c>
      <c r="M417" s="25">
        <v>6</v>
      </c>
      <c r="N417" s="25"/>
      <c r="O417" s="25">
        <v>151</v>
      </c>
    </row>
    <row r="418" spans="2:15" x14ac:dyDescent="0.2">
      <c r="B418" s="3" t="str">
        <f>B419</f>
        <v>3775000</v>
      </c>
      <c r="C418" s="3" t="str">
        <f>C419</f>
        <v>Winston-Salem, NC</v>
      </c>
      <c r="D418" s="3" t="s">
        <v>103</v>
      </c>
      <c r="E418" s="3"/>
      <c r="F418" s="131">
        <v>3785.2200000000003</v>
      </c>
      <c r="G418" s="131">
        <v>3704.07</v>
      </c>
      <c r="H418" s="131">
        <v>81.150000000000006</v>
      </c>
      <c r="I418" s="131">
        <v>85</v>
      </c>
      <c r="J418" s="9"/>
      <c r="K418" s="131">
        <v>385</v>
      </c>
      <c r="L418" s="131">
        <v>0</v>
      </c>
      <c r="M418" s="131">
        <v>0</v>
      </c>
      <c r="N418" s="131"/>
      <c r="O418" s="131">
        <v>25.5</v>
      </c>
    </row>
    <row r="419" spans="2:15" x14ac:dyDescent="0.2">
      <c r="B419" s="2" t="s">
        <v>577</v>
      </c>
      <c r="C419" s="2" t="s">
        <v>99</v>
      </c>
      <c r="D419" s="2" t="s">
        <v>365</v>
      </c>
      <c r="E419" s="2" t="s">
        <v>1304</v>
      </c>
      <c r="F419" s="25">
        <v>3785.2200000000003</v>
      </c>
      <c r="G419" s="25">
        <v>3704.07</v>
      </c>
      <c r="H419" s="25">
        <v>81.150000000000006</v>
      </c>
      <c r="I419" s="25">
        <v>85</v>
      </c>
      <c r="J419" s="34"/>
      <c r="K419" s="25">
        <v>385</v>
      </c>
      <c r="L419" s="25"/>
      <c r="M419" s="25">
        <v>0</v>
      </c>
      <c r="N419" s="25"/>
      <c r="O419" s="25">
        <v>25.5</v>
      </c>
    </row>
    <row r="422" spans="2:15" s="129" customFormat="1" ht="15" x14ac:dyDescent="0.25">
      <c r="B422" s="1"/>
      <c r="C422" s="114" t="s">
        <v>869</v>
      </c>
      <c r="D422" s="1"/>
      <c r="E422" s="1"/>
      <c r="F422" s="1"/>
      <c r="G422" s="1"/>
      <c r="H422" s="1"/>
      <c r="I422" s="1"/>
      <c r="J422" s="11"/>
      <c r="K422" s="1"/>
      <c r="L422" s="1"/>
      <c r="M422" s="11"/>
      <c r="N422" s="1"/>
    </row>
    <row r="423" spans="2:15" s="129" customFormat="1" ht="15" x14ac:dyDescent="0.25">
      <c r="B423" s="1"/>
      <c r="C423" s="1" t="s">
        <v>908</v>
      </c>
      <c r="D423" s="115" t="s">
        <v>910</v>
      </c>
      <c r="E423" s="115"/>
      <c r="F423" s="1"/>
      <c r="G423" s="1"/>
      <c r="H423" s="1"/>
      <c r="I423" s="1"/>
      <c r="J423" s="11"/>
      <c r="K423" s="1"/>
      <c r="L423" s="1"/>
      <c r="M423" s="11"/>
      <c r="N423" s="1"/>
    </row>
    <row r="424" spans="2:15" s="129" customFormat="1" ht="15" x14ac:dyDescent="0.25">
      <c r="B424" s="1"/>
      <c r="C424" s="1" t="s">
        <v>909</v>
      </c>
      <c r="D424" s="115" t="s">
        <v>911</v>
      </c>
      <c r="E424" s="115"/>
      <c r="F424" s="1"/>
      <c r="G424" s="1"/>
      <c r="H424" s="1"/>
      <c r="I424" s="1"/>
      <c r="J424" s="11"/>
      <c r="K424" s="1"/>
      <c r="L424" s="1"/>
      <c r="M424" s="11"/>
      <c r="N424" s="1"/>
    </row>
    <row r="425" spans="2:15" s="129" customFormat="1" ht="15" x14ac:dyDescent="0.25">
      <c r="B425" s="1"/>
      <c r="C425" s="1" t="s">
        <v>912</v>
      </c>
      <c r="D425" s="116" t="s">
        <v>913</v>
      </c>
      <c r="E425" s="116"/>
      <c r="F425" s="1"/>
      <c r="G425" s="1"/>
      <c r="H425" s="1"/>
      <c r="I425" s="1"/>
      <c r="J425" s="11"/>
      <c r="K425" s="1"/>
      <c r="L425" s="1"/>
      <c r="M425" s="11"/>
      <c r="N425" s="1"/>
    </row>
    <row r="426" spans="2:15" s="129" customFormat="1" ht="15" x14ac:dyDescent="0.25">
      <c r="B426" s="1"/>
      <c r="C426" s="1" t="s">
        <v>914</v>
      </c>
      <c r="D426" s="1" t="s">
        <v>915</v>
      </c>
      <c r="E426" s="1"/>
      <c r="F426" s="1"/>
      <c r="G426" s="1"/>
      <c r="H426" s="1"/>
      <c r="I426" s="1"/>
      <c r="J426" s="11"/>
      <c r="K426" s="1"/>
      <c r="L426" s="1"/>
      <c r="M426" s="11"/>
      <c r="N426" s="1"/>
    </row>
    <row r="427" spans="2:15" s="129" customFormat="1" ht="15" x14ac:dyDescent="0.25">
      <c r="B427" s="1"/>
      <c r="C427" s="1" t="s">
        <v>916</v>
      </c>
      <c r="D427" s="1" t="s">
        <v>917</v>
      </c>
      <c r="E427" s="1"/>
      <c r="F427" s="1"/>
      <c r="G427" s="1"/>
      <c r="H427" s="1"/>
      <c r="I427" s="1"/>
      <c r="J427" s="11"/>
      <c r="K427" s="1"/>
      <c r="L427" s="1"/>
      <c r="M427" s="11"/>
      <c r="N42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16"/>
  <sheetViews>
    <sheetView showGridLines="0" workbookViewId="0"/>
  </sheetViews>
  <sheetFormatPr defaultColWidth="9.140625" defaultRowHeight="12.75" x14ac:dyDescent="0.2"/>
  <cols>
    <col min="1" max="1" width="9.140625" style="1"/>
    <col min="2" max="2" width="9.140625" style="1" hidden="1" customWidth="1"/>
    <col min="3" max="3" width="25.85546875" style="1" bestFit="1" customWidth="1"/>
    <col min="4" max="4" width="0.85546875" style="1" customWidth="1"/>
    <col min="5" max="6" width="11.140625" style="1" bestFit="1" customWidth="1"/>
    <col min="7" max="7" width="1.140625" style="11" customWidth="1"/>
    <col min="8" max="8" width="9.140625" style="1"/>
    <col min="9" max="9" width="11.140625" style="1" customWidth="1"/>
    <col min="10" max="10" width="0.85546875" style="11" customWidth="1"/>
    <col min="11" max="11" width="11.140625" style="1" bestFit="1" customWidth="1"/>
    <col min="12" max="12" width="9.140625" style="1"/>
    <col min="13" max="13" width="12.85546875" style="1" bestFit="1" customWidth="1"/>
    <col min="14" max="16384" width="9.140625" style="1"/>
  </cols>
  <sheetData>
    <row r="1" spans="2:19" ht="15.75" x14ac:dyDescent="0.25">
      <c r="C1" s="23" t="s">
        <v>875</v>
      </c>
    </row>
    <row r="2" spans="2:19" x14ac:dyDescent="0.2">
      <c r="C2" s="24" t="s">
        <v>1306</v>
      </c>
    </row>
    <row r="3" spans="2:19" x14ac:dyDescent="0.2">
      <c r="C3" s="24" t="s">
        <v>919</v>
      </c>
    </row>
    <row r="4" spans="2:19" x14ac:dyDescent="0.2">
      <c r="N4" s="4"/>
    </row>
    <row r="5" spans="2:19" ht="13.5" thickBot="1" x14ac:dyDescent="0.25">
      <c r="E5" s="36" t="s">
        <v>1305</v>
      </c>
      <c r="F5" s="36"/>
      <c r="H5" s="36" t="s">
        <v>873</v>
      </c>
      <c r="I5" s="36"/>
      <c r="K5" s="36" t="s">
        <v>872</v>
      </c>
      <c r="L5" s="36"/>
      <c r="M5" s="36"/>
      <c r="N5" s="17"/>
      <c r="O5" s="17"/>
      <c r="P5" s="17"/>
    </row>
    <row r="6" spans="2:19" ht="38.25" x14ac:dyDescent="0.2">
      <c r="B6" s="4" t="s">
        <v>583</v>
      </c>
      <c r="C6" s="37" t="s">
        <v>374</v>
      </c>
      <c r="D6" s="7"/>
      <c r="E6" s="37" t="s">
        <v>379</v>
      </c>
      <c r="F6" s="37" t="s">
        <v>594</v>
      </c>
      <c r="G6" s="8"/>
      <c r="H6" s="37" t="s">
        <v>874</v>
      </c>
      <c r="I6" s="37" t="s">
        <v>584</v>
      </c>
      <c r="J6" s="8"/>
      <c r="K6" s="37" t="s">
        <v>582</v>
      </c>
      <c r="L6" s="37" t="s">
        <v>380</v>
      </c>
      <c r="M6" s="37" t="s">
        <v>585</v>
      </c>
      <c r="N6" s="18"/>
      <c r="O6" s="19"/>
      <c r="P6" s="19"/>
      <c r="R6" s="20"/>
      <c r="S6" s="11"/>
    </row>
    <row r="7" spans="2:19" x14ac:dyDescent="0.2">
      <c r="B7" s="1" t="s">
        <v>481</v>
      </c>
      <c r="C7" s="11" t="s">
        <v>1</v>
      </c>
      <c r="D7" s="11"/>
      <c r="E7" s="10">
        <v>569685</v>
      </c>
      <c r="F7" s="10">
        <v>116051</v>
      </c>
      <c r="H7" s="130">
        <v>4.9089193544217631</v>
      </c>
      <c r="I7" s="11" t="s">
        <v>591</v>
      </c>
      <c r="K7" s="10">
        <v>448627</v>
      </c>
      <c r="L7" s="122">
        <v>0.26984109293466513</v>
      </c>
      <c r="M7" s="11" t="s">
        <v>592</v>
      </c>
      <c r="N7" s="18"/>
      <c r="O7" s="19"/>
      <c r="P7" s="19"/>
      <c r="R7" s="15"/>
      <c r="S7" s="11"/>
    </row>
    <row r="8" spans="2:19" x14ac:dyDescent="0.2">
      <c r="B8" s="1" t="s">
        <v>482</v>
      </c>
      <c r="C8" s="2" t="s">
        <v>2</v>
      </c>
      <c r="D8" s="2"/>
      <c r="E8" s="25">
        <v>355430</v>
      </c>
      <c r="F8" s="25">
        <v>31890</v>
      </c>
      <c r="G8" s="28"/>
      <c r="H8" s="57">
        <v>11.145500156788962</v>
      </c>
      <c r="I8" s="2" t="s">
        <v>588</v>
      </c>
      <c r="J8" s="28"/>
      <c r="K8" s="25">
        <v>327357</v>
      </c>
      <c r="L8" s="58">
        <v>8.5756528804943832E-2</v>
      </c>
      <c r="M8" s="2" t="s">
        <v>587</v>
      </c>
      <c r="N8" s="18"/>
      <c r="O8" s="19"/>
      <c r="P8" s="19"/>
      <c r="R8" s="15"/>
      <c r="S8" s="11"/>
    </row>
    <row r="9" spans="2:19" x14ac:dyDescent="0.2">
      <c r="B9" s="1" t="s">
        <v>483</v>
      </c>
      <c r="C9" s="77" t="s">
        <v>3</v>
      </c>
      <c r="D9" s="77"/>
      <c r="E9" s="78">
        <v>296382</v>
      </c>
      <c r="F9" s="78">
        <v>1086019</v>
      </c>
      <c r="G9" s="28"/>
      <c r="H9" s="80">
        <v>0.27290682759693891</v>
      </c>
      <c r="I9" s="77" t="s">
        <v>589</v>
      </c>
      <c r="J9" s="28"/>
      <c r="K9" s="78">
        <v>260283</v>
      </c>
      <c r="L9" s="79">
        <v>0.13869134749484216</v>
      </c>
      <c r="M9" s="77" t="s">
        <v>587</v>
      </c>
      <c r="N9" s="18"/>
      <c r="O9" s="19"/>
      <c r="P9" s="19"/>
      <c r="R9" s="15"/>
      <c r="S9" s="11"/>
    </row>
    <row r="10" spans="2:19" x14ac:dyDescent="0.2">
      <c r="B10" s="1" t="s">
        <v>484</v>
      </c>
      <c r="C10" s="2" t="s">
        <v>4</v>
      </c>
      <c r="D10" s="2"/>
      <c r="E10" s="25">
        <v>389386</v>
      </c>
      <c r="F10" s="25">
        <v>60876</v>
      </c>
      <c r="G10" s="28"/>
      <c r="H10" s="57">
        <v>6.3963795255930087</v>
      </c>
      <c r="I10" s="2" t="s">
        <v>591</v>
      </c>
      <c r="J10" s="28"/>
      <c r="K10" s="25">
        <v>332695</v>
      </c>
      <c r="L10" s="58">
        <v>0.17039931468762681</v>
      </c>
      <c r="M10" s="2" t="s">
        <v>587</v>
      </c>
      <c r="N10" s="18"/>
      <c r="O10" s="19"/>
      <c r="P10" s="19"/>
      <c r="R10" s="15"/>
      <c r="S10" s="11"/>
    </row>
    <row r="11" spans="2:19" x14ac:dyDescent="0.2">
      <c r="B11" s="1" t="s">
        <v>485</v>
      </c>
      <c r="C11" s="2" t="s">
        <v>5</v>
      </c>
      <c r="D11" s="2"/>
      <c r="E11" s="25">
        <v>232605</v>
      </c>
      <c r="F11" s="25">
        <v>15878</v>
      </c>
      <c r="G11" s="28"/>
      <c r="H11" s="57">
        <v>14.649515052273586</v>
      </c>
      <c r="I11" s="2" t="s">
        <v>588</v>
      </c>
      <c r="J11" s="28"/>
      <c r="K11" s="25">
        <v>189453</v>
      </c>
      <c r="L11" s="58">
        <v>0.22777153172554671</v>
      </c>
      <c r="M11" s="2" t="s">
        <v>592</v>
      </c>
      <c r="N11" s="18"/>
      <c r="O11" s="19"/>
      <c r="P11" s="19"/>
      <c r="R11" s="15"/>
      <c r="S11" s="11"/>
    </row>
    <row r="12" spans="2:19" x14ac:dyDescent="0.2">
      <c r="B12" s="1" t="s">
        <v>486</v>
      </c>
      <c r="C12" s="2" t="s">
        <v>6</v>
      </c>
      <c r="D12" s="2"/>
      <c r="E12" s="25">
        <v>511326</v>
      </c>
      <c r="F12" s="25">
        <v>84250</v>
      </c>
      <c r="G12" s="28"/>
      <c r="H12" s="57">
        <v>6.0691513353115729</v>
      </c>
      <c r="I12" s="2" t="s">
        <v>591</v>
      </c>
      <c r="J12" s="28"/>
      <c r="K12" s="25">
        <v>416629</v>
      </c>
      <c r="L12" s="58">
        <v>0.2272933473185976</v>
      </c>
      <c r="M12" s="2" t="s">
        <v>592</v>
      </c>
      <c r="N12" s="18"/>
      <c r="O12" s="19"/>
      <c r="P12" s="19"/>
      <c r="R12" s="15"/>
      <c r="S12" s="11"/>
    </row>
    <row r="13" spans="2:19" x14ac:dyDescent="0.2">
      <c r="B13" s="1" t="s">
        <v>487</v>
      </c>
      <c r="C13" s="2" t="s">
        <v>7</v>
      </c>
      <c r="D13" s="2"/>
      <c r="E13" s="25">
        <v>378727</v>
      </c>
      <c r="F13" s="25">
        <v>98788</v>
      </c>
      <c r="G13" s="28"/>
      <c r="H13" s="57">
        <v>3.8337348665829856</v>
      </c>
      <c r="I13" s="2" t="s">
        <v>589</v>
      </c>
      <c r="J13" s="28"/>
      <c r="K13" s="25">
        <v>275936</v>
      </c>
      <c r="L13" s="58">
        <v>0.37251754029919981</v>
      </c>
      <c r="M13" s="2" t="s">
        <v>592</v>
      </c>
      <c r="N13" s="18"/>
      <c r="O13" s="19"/>
      <c r="P13" s="19"/>
      <c r="R13" s="15"/>
      <c r="S13" s="11"/>
    </row>
    <row r="14" spans="2:19" x14ac:dyDescent="0.2">
      <c r="B14" s="1" t="s">
        <v>488</v>
      </c>
      <c r="C14" s="2" t="s">
        <v>8</v>
      </c>
      <c r="D14" s="2"/>
      <c r="E14" s="25">
        <v>992111</v>
      </c>
      <c r="F14" s="25">
        <v>175876</v>
      </c>
      <c r="G14" s="28"/>
      <c r="H14" s="57">
        <v>5.6409686369942458</v>
      </c>
      <c r="I14" s="2" t="s">
        <v>591</v>
      </c>
      <c r="J14" s="28"/>
      <c r="K14" s="25">
        <v>656302</v>
      </c>
      <c r="L14" s="58">
        <v>0.5116684087508494</v>
      </c>
      <c r="M14" s="2" t="s">
        <v>586</v>
      </c>
      <c r="N14" s="18"/>
      <c r="O14" s="19"/>
      <c r="P14" s="19"/>
      <c r="R14" s="15"/>
      <c r="S14" s="11"/>
    </row>
    <row r="15" spans="2:19" x14ac:dyDescent="0.2">
      <c r="B15" s="1" t="s">
        <v>489</v>
      </c>
      <c r="C15" s="2" t="s">
        <v>9</v>
      </c>
      <c r="D15" s="2"/>
      <c r="E15" s="25">
        <v>390267</v>
      </c>
      <c r="F15" s="25">
        <v>90527</v>
      </c>
      <c r="G15" s="28"/>
      <c r="H15" s="57">
        <v>4.3110563699227855</v>
      </c>
      <c r="I15" s="2" t="s">
        <v>591</v>
      </c>
      <c r="J15" s="28"/>
      <c r="K15" s="25">
        <v>247385</v>
      </c>
      <c r="L15" s="58">
        <v>0.57756937566950295</v>
      </c>
      <c r="M15" s="2" t="s">
        <v>586</v>
      </c>
      <c r="N15" s="18"/>
      <c r="O15" s="19"/>
      <c r="P15" s="19"/>
      <c r="R15" s="15"/>
      <c r="S15" s="11"/>
    </row>
    <row r="16" spans="2:19" x14ac:dyDescent="0.2">
      <c r="B16" s="1" t="s">
        <v>490</v>
      </c>
      <c r="C16" s="2" t="s">
        <v>10</v>
      </c>
      <c r="D16" s="2"/>
      <c r="E16" s="25">
        <v>607273</v>
      </c>
      <c r="F16" s="25">
        <v>51318</v>
      </c>
      <c r="G16" s="28"/>
      <c r="H16" s="57">
        <v>11.83352819673409</v>
      </c>
      <c r="I16" s="2" t="s">
        <v>588</v>
      </c>
      <c r="J16" s="28"/>
      <c r="K16" s="25">
        <v>651154</v>
      </c>
      <c r="L16" s="58">
        <v>-6.7389588330871039E-2</v>
      </c>
      <c r="M16" s="2" t="s">
        <v>593</v>
      </c>
      <c r="N16" s="18"/>
      <c r="O16" s="19"/>
      <c r="P16" s="19"/>
      <c r="R16" s="15"/>
      <c r="S16" s="11"/>
    </row>
    <row r="17" spans="2:19" x14ac:dyDescent="0.2">
      <c r="B17" s="1" t="s">
        <v>491</v>
      </c>
      <c r="C17" s="2" t="s">
        <v>11</v>
      </c>
      <c r="D17" s="2"/>
      <c r="E17" s="25">
        <v>233107</v>
      </c>
      <c r="F17" s="25">
        <v>55844</v>
      </c>
      <c r="G17" s="28"/>
      <c r="H17" s="57">
        <v>4.1742532769858895</v>
      </c>
      <c r="I17" s="2" t="s">
        <v>591</v>
      </c>
      <c r="J17" s="28"/>
      <c r="K17" s="25">
        <v>227920</v>
      </c>
      <c r="L17" s="58">
        <v>2.275798525798526E-2</v>
      </c>
      <c r="M17" s="2" t="s">
        <v>593</v>
      </c>
      <c r="N17" s="18"/>
      <c r="O17" s="19"/>
      <c r="P17" s="19"/>
      <c r="R17" s="15"/>
      <c r="S17" s="11"/>
    </row>
    <row r="18" spans="2:19" x14ac:dyDescent="0.2">
      <c r="B18" s="1" t="s">
        <v>492</v>
      </c>
      <c r="C18" s="2" t="s">
        <v>12</v>
      </c>
      <c r="D18" s="2"/>
      <c r="E18" s="25">
        <v>240333</v>
      </c>
      <c r="F18" s="25">
        <v>52521</v>
      </c>
      <c r="G18" s="28"/>
      <c r="H18" s="57">
        <v>4.5759410521505686</v>
      </c>
      <c r="I18" s="2" t="s">
        <v>591</v>
      </c>
      <c r="J18" s="28"/>
      <c r="K18" s="25">
        <v>185937</v>
      </c>
      <c r="L18" s="58">
        <v>0.29255070265735167</v>
      </c>
      <c r="M18" s="2" t="s">
        <v>592</v>
      </c>
      <c r="N18" s="18"/>
      <c r="O18" s="19"/>
      <c r="P18" s="19"/>
      <c r="R18" s="15"/>
      <c r="S18" s="11"/>
    </row>
    <row r="19" spans="2:19" x14ac:dyDescent="0.2">
      <c r="B19" s="1" t="s">
        <v>493</v>
      </c>
      <c r="C19" s="2" t="s">
        <v>13</v>
      </c>
      <c r="D19" s="2"/>
      <c r="E19" s="25">
        <v>692769</v>
      </c>
      <c r="F19" s="25">
        <v>29175</v>
      </c>
      <c r="G19" s="28"/>
      <c r="H19" s="57">
        <v>23.745295629820053</v>
      </c>
      <c r="I19" s="2" t="s">
        <v>588</v>
      </c>
      <c r="J19" s="28"/>
      <c r="K19" s="25">
        <v>589141</v>
      </c>
      <c r="L19" s="58">
        <v>0.17589677174055107</v>
      </c>
      <c r="M19" s="2" t="s">
        <v>587</v>
      </c>
      <c r="N19" s="18"/>
      <c r="O19" s="19"/>
      <c r="P19" s="19"/>
      <c r="R19" s="15"/>
      <c r="S19" s="11"/>
    </row>
    <row r="20" spans="2:19" x14ac:dyDescent="0.2">
      <c r="B20" s="1" t="s">
        <v>494</v>
      </c>
      <c r="C20" s="2" t="s">
        <v>14</v>
      </c>
      <c r="D20" s="2"/>
      <c r="E20" s="25">
        <v>259949</v>
      </c>
      <c r="F20" s="25">
        <v>25308</v>
      </c>
      <c r="G20" s="28"/>
      <c r="H20" s="57">
        <v>10.2714161529951</v>
      </c>
      <c r="I20" s="2" t="s">
        <v>590</v>
      </c>
      <c r="J20" s="28"/>
      <c r="K20" s="25">
        <v>292648</v>
      </c>
      <c r="L20" s="58">
        <v>-0.11173491703343266</v>
      </c>
      <c r="M20" s="2" t="s">
        <v>593</v>
      </c>
      <c r="N20" s="18"/>
      <c r="O20" s="19"/>
      <c r="P20" s="19"/>
      <c r="R20" s="15"/>
      <c r="S20" s="11"/>
    </row>
    <row r="21" spans="2:19" x14ac:dyDescent="0.2">
      <c r="B21" s="1" t="s">
        <v>495</v>
      </c>
      <c r="C21" s="2" t="s">
        <v>15</v>
      </c>
      <c r="D21" s="2"/>
      <c r="E21" s="25">
        <v>284022</v>
      </c>
      <c r="F21" s="25">
        <v>40941</v>
      </c>
      <c r="G21" s="28"/>
      <c r="H21" s="57">
        <v>6.9373488678830508</v>
      </c>
      <c r="I21" s="2" t="s">
        <v>591</v>
      </c>
      <c r="J21" s="28"/>
      <c r="K21" s="25">
        <v>176338</v>
      </c>
      <c r="L21" s="58">
        <v>0.61066814866903329</v>
      </c>
      <c r="M21" s="2" t="s">
        <v>586</v>
      </c>
      <c r="N21" s="18"/>
      <c r="O21" s="19"/>
      <c r="P21" s="19"/>
      <c r="R21" s="15"/>
      <c r="S21" s="11"/>
    </row>
    <row r="22" spans="2:19" x14ac:dyDescent="0.2">
      <c r="B22" s="1" t="s">
        <v>496</v>
      </c>
      <c r="C22" s="2" t="s">
        <v>16</v>
      </c>
      <c r="D22" s="2"/>
      <c r="E22" s="25">
        <v>1122864</v>
      </c>
      <c r="F22" s="25">
        <v>346966</v>
      </c>
      <c r="G22" s="28"/>
      <c r="H22" s="57">
        <v>3.2362364035669202</v>
      </c>
      <c r="I22" s="2" t="s">
        <v>589</v>
      </c>
      <c r="J22" s="28"/>
      <c r="K22" s="25">
        <v>695454</v>
      </c>
      <c r="L22" s="58">
        <v>0.61457695260937462</v>
      </c>
      <c r="M22" s="2" t="s">
        <v>586</v>
      </c>
      <c r="N22" s="18"/>
      <c r="O22" s="19"/>
      <c r="P22" s="19"/>
      <c r="R22" s="15"/>
      <c r="S22" s="11"/>
    </row>
    <row r="23" spans="2:19" x14ac:dyDescent="0.2">
      <c r="B23" s="1" t="s">
        <v>497</v>
      </c>
      <c r="C23" s="2" t="s">
        <v>17</v>
      </c>
      <c r="D23" s="2"/>
      <c r="E23" s="25">
        <v>249639</v>
      </c>
      <c r="F23" s="25">
        <v>216639</v>
      </c>
      <c r="G23" s="28"/>
      <c r="H23" s="57">
        <v>1.152327143312146</v>
      </c>
      <c r="I23" s="2" t="s">
        <v>589</v>
      </c>
      <c r="J23" s="28"/>
      <c r="K23" s="25">
        <v>199184</v>
      </c>
      <c r="L23" s="58">
        <v>0.25330849867459232</v>
      </c>
      <c r="M23" s="2" t="s">
        <v>592</v>
      </c>
      <c r="N23" s="18"/>
      <c r="O23" s="19"/>
      <c r="P23" s="19"/>
      <c r="R23" s="15"/>
      <c r="S23" s="11"/>
    </row>
    <row r="24" spans="2:19" x14ac:dyDescent="0.2">
      <c r="B24" s="1" t="s">
        <v>498</v>
      </c>
      <c r="C24" s="2" t="s">
        <v>18</v>
      </c>
      <c r="D24" s="2"/>
      <c r="E24" s="25">
        <v>2712997</v>
      </c>
      <c r="F24" s="25">
        <v>136796</v>
      </c>
      <c r="G24" s="28"/>
      <c r="H24" s="57">
        <v>19.83242931079856</v>
      </c>
      <c r="I24" s="2" t="s">
        <v>588</v>
      </c>
      <c r="J24" s="28"/>
      <c r="K24" s="25">
        <v>2895964</v>
      </c>
      <c r="L24" s="58">
        <v>-6.3179998093898959E-2</v>
      </c>
      <c r="M24" s="2" t="s">
        <v>593</v>
      </c>
      <c r="N24" s="18"/>
      <c r="O24" s="19"/>
      <c r="P24" s="19"/>
      <c r="R24" s="15"/>
      <c r="S24" s="11"/>
    </row>
    <row r="25" spans="2:19" x14ac:dyDescent="0.2">
      <c r="B25" s="1" t="s">
        <v>499</v>
      </c>
      <c r="C25" s="2" t="s">
        <v>19</v>
      </c>
      <c r="D25" s="2"/>
      <c r="E25" s="25">
        <v>274747</v>
      </c>
      <c r="F25" s="25">
        <v>31764</v>
      </c>
      <c r="G25" s="28"/>
      <c r="H25" s="57">
        <v>8.6496348066994084</v>
      </c>
      <c r="I25" s="2" t="s">
        <v>590</v>
      </c>
      <c r="J25" s="28"/>
      <c r="K25" s="25">
        <v>173860</v>
      </c>
      <c r="L25" s="58">
        <v>0.58027723455653979</v>
      </c>
      <c r="M25" s="2" t="s">
        <v>586</v>
      </c>
      <c r="N25" s="18"/>
      <c r="O25" s="19"/>
      <c r="P25" s="19"/>
      <c r="R25" s="15"/>
      <c r="S25" s="11"/>
    </row>
    <row r="26" spans="2:19" x14ac:dyDescent="0.2">
      <c r="B26" s="1" t="s">
        <v>500</v>
      </c>
      <c r="C26" s="2" t="s">
        <v>20</v>
      </c>
      <c r="D26" s="2"/>
      <c r="E26" s="25">
        <v>311770</v>
      </c>
      <c r="F26" s="25">
        <v>48724</v>
      </c>
      <c r="G26" s="28"/>
      <c r="H26" s="57">
        <v>6.3986946884492246</v>
      </c>
      <c r="I26" s="2" t="s">
        <v>591</v>
      </c>
      <c r="J26" s="28"/>
      <c r="K26" s="25">
        <v>330662</v>
      </c>
      <c r="L26" s="58">
        <v>-5.7133870840919129E-2</v>
      </c>
      <c r="M26" s="2" t="s">
        <v>593</v>
      </c>
      <c r="N26" s="18"/>
      <c r="O26" s="19"/>
      <c r="P26" s="19"/>
      <c r="R26" s="15"/>
      <c r="S26" s="11"/>
    </row>
    <row r="27" spans="2:19" x14ac:dyDescent="0.2">
      <c r="B27" s="1" t="s">
        <v>501</v>
      </c>
      <c r="C27" s="2" t="s">
        <v>21</v>
      </c>
      <c r="D27" s="2"/>
      <c r="E27" s="25">
        <v>374062</v>
      </c>
      <c r="F27" s="25">
        <v>46880</v>
      </c>
      <c r="G27" s="28"/>
      <c r="H27" s="57">
        <v>7.9791382252559728</v>
      </c>
      <c r="I27" s="2" t="s">
        <v>590</v>
      </c>
      <c r="J27" s="28"/>
      <c r="K27" s="25">
        <v>478393</v>
      </c>
      <c r="L27" s="58">
        <v>-0.21808638504325942</v>
      </c>
      <c r="M27" s="2" t="s">
        <v>593</v>
      </c>
      <c r="N27" s="18"/>
      <c r="O27" s="19"/>
      <c r="P27" s="19"/>
      <c r="R27" s="15"/>
      <c r="S27" s="11"/>
    </row>
    <row r="28" spans="2:19" x14ac:dyDescent="0.2">
      <c r="B28" s="1" t="s">
        <v>502</v>
      </c>
      <c r="C28" s="2" t="s">
        <v>22</v>
      </c>
      <c r="D28" s="2"/>
      <c r="E28" s="25">
        <v>487357</v>
      </c>
      <c r="F28" s="25">
        <v>118043</v>
      </c>
      <c r="G28" s="28"/>
      <c r="H28" s="57">
        <v>4.1286395635488766</v>
      </c>
      <c r="I28" s="2" t="s">
        <v>591</v>
      </c>
      <c r="J28" s="28"/>
      <c r="K28" s="25">
        <v>360798</v>
      </c>
      <c r="L28" s="58">
        <v>0.35077522602675182</v>
      </c>
      <c r="M28" s="2" t="s">
        <v>592</v>
      </c>
      <c r="N28" s="18"/>
      <c r="O28" s="19"/>
      <c r="P28" s="19"/>
      <c r="R28" s="15"/>
      <c r="S28" s="11"/>
    </row>
    <row r="29" spans="2:19" x14ac:dyDescent="0.2">
      <c r="B29" s="1" t="s">
        <v>503</v>
      </c>
      <c r="C29" s="2" t="s">
        <v>23</v>
      </c>
      <c r="D29" s="2"/>
      <c r="E29" s="25">
        <v>888790</v>
      </c>
      <c r="F29" s="25">
        <v>139492</v>
      </c>
      <c r="G29" s="28"/>
      <c r="H29" s="57">
        <v>6.3716198778424573</v>
      </c>
      <c r="I29" s="2" t="s">
        <v>591</v>
      </c>
      <c r="J29" s="28"/>
      <c r="K29" s="25">
        <v>711644</v>
      </c>
      <c r="L29" s="58">
        <v>0.24892502430990776</v>
      </c>
      <c r="M29" s="2" t="s">
        <v>592</v>
      </c>
      <c r="N29" s="18"/>
      <c r="O29" s="19"/>
      <c r="P29" s="19"/>
      <c r="R29" s="15"/>
      <c r="S29" s="11"/>
    </row>
    <row r="30" spans="2:19" x14ac:dyDescent="0.2">
      <c r="B30" s="1" t="s">
        <v>504</v>
      </c>
      <c r="C30" s="2" t="s">
        <v>24</v>
      </c>
      <c r="D30" s="2"/>
      <c r="E30" s="25">
        <v>326887</v>
      </c>
      <c r="F30" s="25">
        <v>103034</v>
      </c>
      <c r="G30" s="28"/>
      <c r="H30" s="57">
        <v>3.1726129238892016</v>
      </c>
      <c r="I30" s="2" t="s">
        <v>589</v>
      </c>
      <c r="J30" s="28"/>
      <c r="K30" s="25">
        <v>277569</v>
      </c>
      <c r="L30" s="58">
        <v>0.17767834304263083</v>
      </c>
      <c r="M30" s="2" t="s">
        <v>587</v>
      </c>
      <c r="N30" s="18"/>
      <c r="O30" s="19"/>
      <c r="P30" s="19"/>
      <c r="R30" s="15"/>
      <c r="S30" s="11"/>
    </row>
    <row r="31" spans="2:19" x14ac:dyDescent="0.2">
      <c r="B31" s="1" t="s">
        <v>505</v>
      </c>
      <c r="C31" s="2" t="s">
        <v>25</v>
      </c>
      <c r="D31" s="2"/>
      <c r="E31" s="25">
        <v>1367628</v>
      </c>
      <c r="F31" s="25">
        <v>215676</v>
      </c>
      <c r="G31" s="28"/>
      <c r="H31" s="57">
        <v>6.3411227953040674</v>
      </c>
      <c r="I31" s="2" t="s">
        <v>591</v>
      </c>
      <c r="J31" s="28"/>
      <c r="K31" s="25">
        <v>1188204</v>
      </c>
      <c r="L31" s="58">
        <v>0.15100437298645686</v>
      </c>
      <c r="M31" s="2" t="s">
        <v>587</v>
      </c>
      <c r="N31" s="18"/>
      <c r="O31" s="19"/>
      <c r="P31" s="19"/>
      <c r="R31" s="15"/>
      <c r="S31" s="11"/>
    </row>
    <row r="32" spans="2:19" x14ac:dyDescent="0.2">
      <c r="B32" s="1" t="s">
        <v>506</v>
      </c>
      <c r="C32" s="2" t="s">
        <v>26</v>
      </c>
      <c r="D32" s="2"/>
      <c r="E32" s="25">
        <v>756840</v>
      </c>
      <c r="F32" s="25">
        <v>74797</v>
      </c>
      <c r="G32" s="28"/>
      <c r="H32" s="57">
        <v>10.118587643889461</v>
      </c>
      <c r="I32" s="2" t="s">
        <v>590</v>
      </c>
      <c r="J32" s="28"/>
      <c r="K32" s="25">
        <v>554636</v>
      </c>
      <c r="L32" s="58">
        <v>0.36457063731889022</v>
      </c>
      <c r="M32" s="2" t="s">
        <v>592</v>
      </c>
      <c r="N32" s="18"/>
      <c r="O32" s="19"/>
      <c r="P32" s="19"/>
      <c r="R32" s="15"/>
      <c r="S32" s="11"/>
    </row>
    <row r="33" spans="2:19" x14ac:dyDescent="0.2">
      <c r="B33" s="1" t="s">
        <v>507</v>
      </c>
      <c r="C33" s="2" t="s">
        <v>27</v>
      </c>
      <c r="D33" s="2"/>
      <c r="E33" s="25">
        <v>226166</v>
      </c>
      <c r="F33" s="25">
        <v>56255</v>
      </c>
      <c r="G33" s="28"/>
      <c r="H33" s="57">
        <v>4.0203715225313301</v>
      </c>
      <c r="I33" s="2" t="s">
        <v>591</v>
      </c>
      <c r="J33" s="28"/>
      <c r="K33" s="25">
        <v>198688</v>
      </c>
      <c r="L33" s="58">
        <v>0.13829722982766951</v>
      </c>
      <c r="M33" s="2" t="s">
        <v>587</v>
      </c>
      <c r="N33" s="18"/>
      <c r="O33" s="19"/>
      <c r="P33" s="19"/>
      <c r="R33" s="15"/>
      <c r="S33" s="11"/>
    </row>
    <row r="34" spans="2:19" x14ac:dyDescent="0.2">
      <c r="B34" s="1" t="s">
        <v>508</v>
      </c>
      <c r="C34" s="77" t="s">
        <v>28</v>
      </c>
      <c r="D34" s="77"/>
      <c r="E34" s="78">
        <v>659751</v>
      </c>
      <c r="F34" s="78">
        <v>87844</v>
      </c>
      <c r="G34" s="28"/>
      <c r="H34" s="80">
        <v>7.510484495241565</v>
      </c>
      <c r="I34" s="77" t="s">
        <v>590</v>
      </c>
      <c r="J34" s="28"/>
      <c r="K34" s="78">
        <v>951270</v>
      </c>
      <c r="L34" s="79">
        <v>-0.30645242675581064</v>
      </c>
      <c r="M34" s="77" t="s">
        <v>593</v>
      </c>
      <c r="N34" s="18"/>
      <c r="O34" s="19"/>
      <c r="P34" s="19"/>
      <c r="R34" s="15"/>
      <c r="S34" s="11"/>
    </row>
    <row r="35" spans="2:19" x14ac:dyDescent="0.2">
      <c r="B35" s="1" t="s">
        <v>509</v>
      </c>
      <c r="C35" s="2" t="s">
        <v>29</v>
      </c>
      <c r="D35" s="2"/>
      <c r="E35" s="25">
        <v>280657</v>
      </c>
      <c r="F35" s="25">
        <v>72353</v>
      </c>
      <c r="G35" s="28"/>
      <c r="H35" s="57">
        <v>3.8789960333365583</v>
      </c>
      <c r="I35" s="2" t="s">
        <v>589</v>
      </c>
      <c r="J35" s="28"/>
      <c r="K35" s="25">
        <v>187183</v>
      </c>
      <c r="L35" s="58">
        <v>0.49937227205462037</v>
      </c>
      <c r="M35" s="2" t="s">
        <v>586</v>
      </c>
      <c r="N35" s="18"/>
      <c r="O35" s="19"/>
      <c r="P35" s="19"/>
      <c r="R35" s="15"/>
      <c r="S35" s="11"/>
    </row>
    <row r="36" spans="2:19" x14ac:dyDescent="0.2">
      <c r="B36" s="1" t="s">
        <v>510</v>
      </c>
      <c r="C36" s="2" t="s">
        <v>30</v>
      </c>
      <c r="D36" s="2"/>
      <c r="E36" s="25">
        <v>700698</v>
      </c>
      <c r="F36" s="25">
        <v>159763</v>
      </c>
      <c r="G36" s="28"/>
      <c r="H36" s="57">
        <v>4.385859053723328</v>
      </c>
      <c r="I36" s="2" t="s">
        <v>591</v>
      </c>
      <c r="J36" s="28"/>
      <c r="K36" s="25">
        <v>564280</v>
      </c>
      <c r="L36" s="58">
        <v>0.24175586588218614</v>
      </c>
      <c r="M36" s="2" t="s">
        <v>592</v>
      </c>
      <c r="N36" s="18"/>
      <c r="O36" s="19"/>
      <c r="P36" s="19"/>
      <c r="R36" s="15"/>
      <c r="S36" s="11"/>
    </row>
    <row r="37" spans="2:19" x14ac:dyDescent="0.2">
      <c r="B37" s="1" t="s">
        <v>511</v>
      </c>
      <c r="C37" s="2" t="s">
        <v>31</v>
      </c>
      <c r="D37" s="2"/>
      <c r="E37" s="25">
        <v>927810</v>
      </c>
      <c r="F37" s="25">
        <v>214065</v>
      </c>
      <c r="G37" s="28"/>
      <c r="H37" s="57">
        <v>4.334244271599748</v>
      </c>
      <c r="I37" s="2" t="s">
        <v>591</v>
      </c>
      <c r="J37" s="28"/>
      <c r="K37" s="25">
        <v>535420</v>
      </c>
      <c r="L37" s="58">
        <v>0.7328639199133391</v>
      </c>
      <c r="M37" s="2" t="s">
        <v>586</v>
      </c>
      <c r="N37" s="18"/>
      <c r="O37" s="19"/>
      <c r="P37" s="19"/>
      <c r="R37" s="15"/>
      <c r="S37" s="11"/>
    </row>
    <row r="38" spans="2:19" x14ac:dyDescent="0.2">
      <c r="B38" s="1" t="s">
        <v>512</v>
      </c>
      <c r="C38" s="2" t="s">
        <v>32</v>
      </c>
      <c r="D38" s="2"/>
      <c r="E38" s="25">
        <v>232692</v>
      </c>
      <c r="F38" s="25">
        <v>49516</v>
      </c>
      <c r="G38" s="28"/>
      <c r="H38" s="57">
        <v>4.6993295096534453</v>
      </c>
      <c r="I38" s="2" t="s">
        <v>591</v>
      </c>
      <c r="J38" s="28"/>
      <c r="K38" s="25">
        <v>203413</v>
      </c>
      <c r="L38" s="58">
        <v>0.14393868631798362</v>
      </c>
      <c r="M38" s="2" t="s">
        <v>587</v>
      </c>
      <c r="N38" s="18"/>
      <c r="O38" s="19"/>
      <c r="P38" s="19"/>
      <c r="R38" s="15"/>
      <c r="S38" s="11"/>
    </row>
    <row r="39" spans="2:19" x14ac:dyDescent="0.2">
      <c r="B39" s="1" t="s">
        <v>513</v>
      </c>
      <c r="C39" s="2" t="s">
        <v>33</v>
      </c>
      <c r="D39" s="2"/>
      <c r="E39" s="25">
        <v>534875</v>
      </c>
      <c r="F39" s="25">
        <v>72902</v>
      </c>
      <c r="G39" s="28"/>
      <c r="H39" s="57">
        <v>7.3369043373295657</v>
      </c>
      <c r="I39" s="2" t="s">
        <v>590</v>
      </c>
      <c r="J39" s="28"/>
      <c r="K39" s="25">
        <v>427224</v>
      </c>
      <c r="L39" s="58">
        <v>0.2519778851375391</v>
      </c>
      <c r="M39" s="2" t="s">
        <v>592</v>
      </c>
      <c r="N39" s="18"/>
      <c r="O39" s="19"/>
      <c r="P39" s="19"/>
      <c r="R39" s="15"/>
      <c r="S39" s="11"/>
    </row>
    <row r="40" spans="2:19" x14ac:dyDescent="0.2">
      <c r="B40" s="1" t="s">
        <v>514</v>
      </c>
      <c r="C40" s="2" t="s">
        <v>34</v>
      </c>
      <c r="D40" s="2"/>
      <c r="E40" s="25">
        <v>245903</v>
      </c>
      <c r="F40" s="25">
        <v>36520</v>
      </c>
      <c r="G40" s="28"/>
      <c r="H40" s="57">
        <v>6.7333789704271636</v>
      </c>
      <c r="I40" s="2" t="s">
        <v>591</v>
      </c>
      <c r="J40" s="28"/>
      <c r="K40" s="25">
        <v>215991</v>
      </c>
      <c r="L40" s="58">
        <v>0.13848725178363913</v>
      </c>
      <c r="M40" s="2" t="s">
        <v>587</v>
      </c>
      <c r="N40" s="18"/>
      <c r="O40" s="19"/>
      <c r="P40" s="19"/>
      <c r="R40" s="15"/>
      <c r="S40" s="11"/>
    </row>
    <row r="41" spans="2:19" x14ac:dyDescent="0.2">
      <c r="B41" s="1" t="s">
        <v>578</v>
      </c>
      <c r="C41" s="2" t="s">
        <v>35</v>
      </c>
      <c r="D41" s="2"/>
      <c r="E41" s="25">
        <v>272835</v>
      </c>
      <c r="F41" s="25">
        <v>43496</v>
      </c>
      <c r="G41" s="28"/>
      <c r="H41" s="57">
        <v>6.2726457605297039</v>
      </c>
      <c r="I41" s="2" t="s">
        <v>591</v>
      </c>
      <c r="J41" s="28"/>
      <c r="K41" s="25">
        <v>109936</v>
      </c>
      <c r="L41" s="58">
        <v>1.4817621161402998</v>
      </c>
      <c r="M41" s="2" t="s">
        <v>586</v>
      </c>
      <c r="N41" s="18"/>
      <c r="O41" s="19"/>
      <c r="P41" s="19"/>
      <c r="R41" s="15"/>
      <c r="S41" s="11"/>
    </row>
    <row r="42" spans="2:19" x14ac:dyDescent="0.2">
      <c r="B42" s="1" t="s">
        <v>515</v>
      </c>
      <c r="C42" s="2" t="s">
        <v>36</v>
      </c>
      <c r="D42" s="2"/>
      <c r="E42" s="25">
        <v>247994</v>
      </c>
      <c r="F42" s="25">
        <v>39339</v>
      </c>
      <c r="G42" s="28"/>
      <c r="H42" s="57">
        <v>6.3040239965428713</v>
      </c>
      <c r="I42" s="2" t="s">
        <v>591</v>
      </c>
      <c r="J42" s="28"/>
      <c r="K42" s="25">
        <v>218596</v>
      </c>
      <c r="L42" s="58">
        <v>0.13448553495946861</v>
      </c>
      <c r="M42" s="2" t="s">
        <v>587</v>
      </c>
      <c r="N42" s="18"/>
      <c r="O42" s="19"/>
      <c r="P42" s="19"/>
      <c r="R42" s="15"/>
      <c r="S42" s="11"/>
    </row>
    <row r="43" spans="2:19" x14ac:dyDescent="0.2">
      <c r="B43" s="1" t="s">
        <v>516</v>
      </c>
      <c r="C43" s="2" t="s">
        <v>37</v>
      </c>
      <c r="D43" s="2"/>
      <c r="E43" s="25">
        <v>295160</v>
      </c>
      <c r="F43" s="25">
        <v>86647</v>
      </c>
      <c r="G43" s="28"/>
      <c r="H43" s="57">
        <v>3.4064653132826295</v>
      </c>
      <c r="I43" s="2" t="s">
        <v>589</v>
      </c>
      <c r="J43" s="28"/>
      <c r="K43" s="25">
        <v>223299</v>
      </c>
      <c r="L43" s="58">
        <v>0.32181514471627726</v>
      </c>
      <c r="M43" s="2" t="s">
        <v>592</v>
      </c>
      <c r="N43" s="18"/>
      <c r="O43" s="19"/>
      <c r="P43" s="19"/>
      <c r="R43" s="15"/>
      <c r="S43" s="11"/>
    </row>
    <row r="44" spans="2:19" x14ac:dyDescent="0.2">
      <c r="B44" s="1" t="s">
        <v>517</v>
      </c>
      <c r="C44" s="2" t="s">
        <v>38</v>
      </c>
      <c r="D44" s="2"/>
      <c r="E44" s="25">
        <v>318668</v>
      </c>
      <c r="F44" s="25">
        <v>68542</v>
      </c>
      <c r="G44" s="28"/>
      <c r="H44" s="57">
        <v>4.6492369641971347</v>
      </c>
      <c r="I44" s="2" t="s">
        <v>591</v>
      </c>
      <c r="J44" s="28"/>
      <c r="K44" s="25">
        <v>176048</v>
      </c>
      <c r="L44" s="58">
        <v>0.81011996728165048</v>
      </c>
      <c r="M44" s="2" t="s">
        <v>586</v>
      </c>
      <c r="N44" s="18"/>
      <c r="O44" s="19"/>
      <c r="P44" s="19"/>
      <c r="R44" s="15"/>
      <c r="S44" s="11"/>
    </row>
    <row r="45" spans="2:19" x14ac:dyDescent="0.2">
      <c r="B45" s="1" t="s">
        <v>518</v>
      </c>
      <c r="C45" s="2" t="s">
        <v>39</v>
      </c>
      <c r="D45" s="2"/>
      <c r="E45" s="25">
        <v>236605</v>
      </c>
      <c r="F45" s="25">
        <v>13666</v>
      </c>
      <c r="G45" s="28"/>
      <c r="H45" s="57">
        <v>17.313405531977171</v>
      </c>
      <c r="I45" s="2" t="s">
        <v>588</v>
      </c>
      <c r="J45" s="28"/>
      <c r="K45" s="25">
        <v>226411</v>
      </c>
      <c r="L45" s="58">
        <v>4.50243141896816E-2</v>
      </c>
      <c r="M45" s="2" t="s">
        <v>593</v>
      </c>
      <c r="N45" s="18"/>
      <c r="O45" s="19"/>
      <c r="P45" s="19"/>
      <c r="R45" s="15"/>
      <c r="S45" s="11"/>
    </row>
    <row r="46" spans="2:19" x14ac:dyDescent="0.2">
      <c r="B46" s="1" t="s">
        <v>519</v>
      </c>
      <c r="C46" s="2" t="s">
        <v>40</v>
      </c>
      <c r="D46" s="2"/>
      <c r="E46" s="25">
        <v>981835</v>
      </c>
      <c r="F46" s="25">
        <v>379885</v>
      </c>
      <c r="G46" s="28"/>
      <c r="H46" s="57">
        <v>2.5845584848046119</v>
      </c>
      <c r="I46" s="2" t="s">
        <v>589</v>
      </c>
      <c r="J46" s="28"/>
      <c r="K46" s="25">
        <v>875784</v>
      </c>
      <c r="L46" s="58">
        <v>0.12109264384825483</v>
      </c>
      <c r="M46" s="2" t="s">
        <v>587</v>
      </c>
      <c r="N46" s="18"/>
      <c r="O46" s="19"/>
      <c r="P46" s="19"/>
      <c r="R46" s="15"/>
      <c r="S46" s="11"/>
    </row>
    <row r="47" spans="2:19" x14ac:dyDescent="0.2">
      <c r="B47" s="1" t="s">
        <v>520</v>
      </c>
      <c r="C47" s="2" t="s">
        <v>41</v>
      </c>
      <c r="D47" s="2"/>
      <c r="E47" s="25">
        <v>2402820</v>
      </c>
      <c r="F47" s="25">
        <v>370271</v>
      </c>
      <c r="G47" s="28"/>
      <c r="H47" s="57">
        <v>6.4893550939717128</v>
      </c>
      <c r="I47" s="2" t="s">
        <v>591</v>
      </c>
      <c r="J47" s="28"/>
      <c r="K47" s="25">
        <v>1954848</v>
      </c>
      <c r="L47" s="58">
        <v>0.22915950498453078</v>
      </c>
      <c r="M47" s="2" t="s">
        <v>592</v>
      </c>
      <c r="N47" s="18"/>
      <c r="O47" s="19"/>
      <c r="P47" s="19"/>
      <c r="R47" s="15"/>
      <c r="S47" s="11"/>
    </row>
    <row r="48" spans="2:19" x14ac:dyDescent="0.2">
      <c r="B48" s="1" t="s">
        <v>521</v>
      </c>
      <c r="C48" s="2" t="s">
        <v>42</v>
      </c>
      <c r="D48" s="2"/>
      <c r="E48" s="25">
        <v>280188</v>
      </c>
      <c r="F48" s="25">
        <v>42308</v>
      </c>
      <c r="G48" s="28"/>
      <c r="H48" s="57">
        <v>6.6225772903469791</v>
      </c>
      <c r="I48" s="2" t="s">
        <v>591</v>
      </c>
      <c r="J48" s="28"/>
      <c r="K48" s="25">
        <v>143034</v>
      </c>
      <c r="L48" s="58">
        <v>0.95889089307437392</v>
      </c>
      <c r="M48" s="2" t="s">
        <v>586</v>
      </c>
      <c r="N48" s="18"/>
      <c r="O48" s="19"/>
      <c r="P48" s="19"/>
      <c r="R48" s="15"/>
      <c r="S48" s="11"/>
    </row>
    <row r="49" spans="2:19" x14ac:dyDescent="0.2">
      <c r="B49" s="1" t="s">
        <v>522</v>
      </c>
      <c r="C49" s="2" t="s">
        <v>43</v>
      </c>
      <c r="D49" s="2"/>
      <c r="E49" s="25">
        <v>247669</v>
      </c>
      <c r="F49" s="25">
        <v>37060</v>
      </c>
      <c r="G49" s="28"/>
      <c r="H49" s="57">
        <v>6.6829195898542899</v>
      </c>
      <c r="I49" s="2" t="s">
        <v>591</v>
      </c>
      <c r="J49" s="28"/>
      <c r="K49" s="25">
        <v>191611</v>
      </c>
      <c r="L49" s="58">
        <v>0.29256149177239305</v>
      </c>
      <c r="M49" s="2" t="s">
        <v>592</v>
      </c>
      <c r="N49" s="18"/>
      <c r="O49" s="19"/>
      <c r="P49" s="19"/>
      <c r="R49" s="15"/>
      <c r="S49" s="11"/>
    </row>
    <row r="50" spans="2:19" x14ac:dyDescent="0.2">
      <c r="B50" s="1" t="s">
        <v>523</v>
      </c>
      <c r="C50" s="2" t="s">
        <v>44</v>
      </c>
      <c r="D50" s="2"/>
      <c r="E50" s="25">
        <v>939480</v>
      </c>
      <c r="F50" s="25">
        <v>467298</v>
      </c>
      <c r="G50" s="28"/>
      <c r="H50" s="57">
        <v>2.0104515747980947</v>
      </c>
      <c r="I50" s="2" t="s">
        <v>589</v>
      </c>
      <c r="J50" s="28"/>
      <c r="K50" s="25">
        <v>735503</v>
      </c>
      <c r="L50" s="58">
        <v>0.27732993611174939</v>
      </c>
      <c r="M50" s="2" t="s">
        <v>592</v>
      </c>
      <c r="N50" s="18"/>
      <c r="O50" s="19"/>
      <c r="P50" s="19"/>
      <c r="R50" s="15"/>
      <c r="S50" s="11"/>
    </row>
    <row r="51" spans="2:19" x14ac:dyDescent="0.2">
      <c r="B51" s="1" t="s">
        <v>524</v>
      </c>
      <c r="C51" s="2" t="s">
        <v>45</v>
      </c>
      <c r="D51" s="2"/>
      <c r="E51" s="25">
        <v>279081</v>
      </c>
      <c r="F51" s="25">
        <v>9261</v>
      </c>
      <c r="G51" s="28"/>
      <c r="H51" s="57">
        <v>30.135082604470359</v>
      </c>
      <c r="I51" s="2" t="s">
        <v>588</v>
      </c>
      <c r="J51" s="28"/>
      <c r="K51" s="25">
        <v>240055</v>
      </c>
      <c r="L51" s="58">
        <v>0.16257107746141508</v>
      </c>
      <c r="M51" s="2" t="s">
        <v>587</v>
      </c>
      <c r="N51" s="18"/>
      <c r="O51" s="19"/>
      <c r="P51" s="19"/>
      <c r="R51" s="15"/>
      <c r="S51" s="11"/>
    </row>
    <row r="52" spans="2:19" x14ac:dyDescent="0.2">
      <c r="B52" s="1" t="s">
        <v>525</v>
      </c>
      <c r="C52" s="2" t="s">
        <v>46</v>
      </c>
      <c r="D52" s="2"/>
      <c r="E52" s="25">
        <v>508664</v>
      </c>
      <c r="F52" s="25">
        <v>195245</v>
      </c>
      <c r="G52" s="28"/>
      <c r="H52" s="57">
        <v>2.6052600578760021</v>
      </c>
      <c r="I52" s="2" t="s">
        <v>589</v>
      </c>
      <c r="J52" s="28"/>
      <c r="K52" s="25">
        <v>441269</v>
      </c>
      <c r="L52" s="58">
        <v>0.15272996743483</v>
      </c>
      <c r="M52" s="2" t="s">
        <v>587</v>
      </c>
      <c r="N52" s="18"/>
      <c r="O52" s="19"/>
      <c r="P52" s="19"/>
      <c r="R52" s="15"/>
      <c r="S52" s="11"/>
    </row>
    <row r="53" spans="2:19" x14ac:dyDescent="0.2">
      <c r="B53" s="1" t="s">
        <v>526</v>
      </c>
      <c r="C53" s="2" t="s">
        <v>47</v>
      </c>
      <c r="D53" s="2"/>
      <c r="E53" s="25">
        <v>267601</v>
      </c>
      <c r="F53" s="25">
        <v>67453</v>
      </c>
      <c r="G53" s="28"/>
      <c r="H53" s="57">
        <v>3.9672216209805344</v>
      </c>
      <c r="I53" s="2" t="s">
        <v>591</v>
      </c>
      <c r="J53" s="28"/>
      <c r="K53" s="25">
        <v>176807</v>
      </c>
      <c r="L53" s="58">
        <v>0.5135203922921604</v>
      </c>
      <c r="M53" s="2" t="s">
        <v>586</v>
      </c>
      <c r="N53" s="18"/>
      <c r="O53" s="19"/>
      <c r="P53" s="19"/>
      <c r="R53" s="15"/>
      <c r="S53" s="11"/>
    </row>
    <row r="54" spans="2:19" x14ac:dyDescent="0.2">
      <c r="B54" s="1" t="s">
        <v>527</v>
      </c>
      <c r="C54" s="2" t="s">
        <v>1137</v>
      </c>
      <c r="D54" s="2"/>
      <c r="E54" s="25">
        <v>659540</v>
      </c>
      <c r="F54" s="25">
        <v>90771</v>
      </c>
      <c r="G54" s="28"/>
      <c r="H54" s="57">
        <v>7.2659770190920003</v>
      </c>
      <c r="I54" s="2" t="s">
        <v>590</v>
      </c>
      <c r="J54" s="28"/>
      <c r="K54" s="25">
        <v>478434</v>
      </c>
      <c r="L54" s="58">
        <v>0.37853915064564808</v>
      </c>
      <c r="M54" s="2" t="s">
        <v>592</v>
      </c>
      <c r="N54" s="18"/>
      <c r="O54" s="19"/>
      <c r="P54" s="19"/>
      <c r="R54" s="15"/>
      <c r="S54" s="11"/>
    </row>
    <row r="55" spans="2:19" x14ac:dyDescent="0.2">
      <c r="B55" s="1" t="s">
        <v>528</v>
      </c>
      <c r="C55" s="2" t="s">
        <v>48</v>
      </c>
      <c r="D55" s="2"/>
      <c r="E55" s="25">
        <v>319968</v>
      </c>
      <c r="F55" s="25">
        <v>180899</v>
      </c>
      <c r="G55" s="28"/>
      <c r="H55" s="57">
        <v>1.768765996495282</v>
      </c>
      <c r="I55" s="2" t="s">
        <v>589</v>
      </c>
      <c r="J55" s="28"/>
      <c r="K55" s="25">
        <v>260512</v>
      </c>
      <c r="L55" s="58">
        <v>0.22822749048028498</v>
      </c>
      <c r="M55" s="2" t="s">
        <v>592</v>
      </c>
      <c r="N55" s="18"/>
      <c r="O55" s="19"/>
      <c r="P55" s="19"/>
      <c r="R55" s="15"/>
      <c r="S55" s="11"/>
    </row>
    <row r="56" spans="2:19" x14ac:dyDescent="0.2">
      <c r="B56" s="1" t="s">
        <v>529</v>
      </c>
      <c r="C56" s="2" t="s">
        <v>49</v>
      </c>
      <c r="D56" s="2"/>
      <c r="E56" s="25">
        <v>292988</v>
      </c>
      <c r="F56" s="25">
        <v>53666</v>
      </c>
      <c r="G56" s="28"/>
      <c r="H56" s="57">
        <v>5.4594715462303878</v>
      </c>
      <c r="I56" s="2" t="s">
        <v>591</v>
      </c>
      <c r="J56" s="28"/>
      <c r="K56" s="25">
        <v>225442</v>
      </c>
      <c r="L56" s="58">
        <v>0.29961586572156029</v>
      </c>
      <c r="M56" s="2" t="s">
        <v>592</v>
      </c>
      <c r="N56" s="18"/>
      <c r="O56" s="19"/>
      <c r="P56" s="19"/>
      <c r="R56" s="15"/>
      <c r="S56" s="11"/>
    </row>
    <row r="57" spans="2:19" x14ac:dyDescent="0.2">
      <c r="B57" s="1" t="s">
        <v>530</v>
      </c>
      <c r="C57" s="2" t="s">
        <v>50</v>
      </c>
      <c r="D57" s="2"/>
      <c r="E57" s="25">
        <v>469774</v>
      </c>
      <c r="F57" s="25">
        <v>31066</v>
      </c>
      <c r="G57" s="28"/>
      <c r="H57" s="57">
        <v>15.121805188952553</v>
      </c>
      <c r="I57" s="2" t="s">
        <v>588</v>
      </c>
      <c r="J57" s="28"/>
      <c r="K57" s="25">
        <v>461381</v>
      </c>
      <c r="L57" s="58">
        <v>1.819103950964604E-2</v>
      </c>
      <c r="M57" s="2" t="s">
        <v>593</v>
      </c>
      <c r="N57" s="18"/>
      <c r="O57" s="19"/>
      <c r="P57" s="19"/>
      <c r="R57" s="15"/>
      <c r="S57" s="11"/>
    </row>
    <row r="58" spans="2:19" x14ac:dyDescent="0.2">
      <c r="B58" s="1" t="s">
        <v>531</v>
      </c>
      <c r="C58" s="2" t="s">
        <v>51</v>
      </c>
      <c r="D58" s="2"/>
      <c r="E58" s="25">
        <v>3948906</v>
      </c>
      <c r="F58" s="25">
        <v>295015</v>
      </c>
      <c r="G58" s="28"/>
      <c r="H58" s="57">
        <v>13.385441418232972</v>
      </c>
      <c r="I58" s="2" t="s">
        <v>588</v>
      </c>
      <c r="J58" s="28"/>
      <c r="K58" s="25">
        <v>3694834</v>
      </c>
      <c r="L58" s="58">
        <v>6.8764117684312745E-2</v>
      </c>
      <c r="M58" s="2" t="s">
        <v>593</v>
      </c>
      <c r="N58" s="18"/>
      <c r="O58" s="19"/>
      <c r="P58" s="19"/>
      <c r="R58" s="15"/>
      <c r="S58" s="11"/>
    </row>
    <row r="59" spans="2:19" x14ac:dyDescent="0.2">
      <c r="B59" s="1" t="s">
        <v>532</v>
      </c>
      <c r="C59" s="2" t="s">
        <v>52</v>
      </c>
      <c r="D59" s="2"/>
      <c r="E59" s="25">
        <v>624394</v>
      </c>
      <c r="F59" s="25">
        <v>216524</v>
      </c>
      <c r="G59" s="28"/>
      <c r="H59" s="57">
        <v>2.8837172784541205</v>
      </c>
      <c r="I59" s="2" t="s">
        <v>589</v>
      </c>
      <c r="J59" s="28"/>
      <c r="K59" s="25">
        <v>597337</v>
      </c>
      <c r="L59" s="58">
        <v>4.5296038919403953E-2</v>
      </c>
      <c r="M59" s="2" t="s">
        <v>593</v>
      </c>
      <c r="N59" s="18"/>
      <c r="O59" s="19"/>
      <c r="P59" s="19"/>
      <c r="R59" s="15"/>
      <c r="S59" s="11"/>
    </row>
    <row r="60" spans="2:19" x14ac:dyDescent="0.2">
      <c r="B60" s="1" t="s">
        <v>533</v>
      </c>
      <c r="C60" s="2" t="s">
        <v>53</v>
      </c>
      <c r="D60" s="2"/>
      <c r="E60" s="25">
        <v>265505</v>
      </c>
      <c r="F60" s="25">
        <v>85606</v>
      </c>
      <c r="G60" s="28"/>
      <c r="H60" s="57">
        <v>3.1014765320187836</v>
      </c>
      <c r="I60" s="2" t="s">
        <v>589</v>
      </c>
      <c r="J60" s="28"/>
      <c r="K60" s="25">
        <v>199556</v>
      </c>
      <c r="L60" s="58">
        <v>0.33047866263104092</v>
      </c>
      <c r="M60" s="2" t="s">
        <v>592</v>
      </c>
      <c r="N60" s="18"/>
      <c r="O60" s="19"/>
      <c r="P60" s="19"/>
      <c r="R60" s="15"/>
      <c r="S60" s="11"/>
    </row>
    <row r="61" spans="2:19" x14ac:dyDescent="0.2">
      <c r="B61" s="1" t="s">
        <v>534</v>
      </c>
      <c r="C61" s="2" t="s">
        <v>54</v>
      </c>
      <c r="D61" s="2"/>
      <c r="E61" s="25">
        <v>265230</v>
      </c>
      <c r="F61" s="25">
        <v>49868</v>
      </c>
      <c r="G61" s="28"/>
      <c r="H61" s="57">
        <v>5.318641212801797</v>
      </c>
      <c r="I61" s="2" t="s">
        <v>591</v>
      </c>
      <c r="J61" s="28"/>
      <c r="K61" s="25">
        <v>207525</v>
      </c>
      <c r="L61" s="58">
        <v>0.27806288398988072</v>
      </c>
      <c r="M61" s="2" t="s">
        <v>592</v>
      </c>
      <c r="N61" s="18"/>
      <c r="O61" s="19"/>
      <c r="P61" s="19"/>
      <c r="R61" s="15"/>
      <c r="S61" s="11"/>
    </row>
    <row r="62" spans="2:19" x14ac:dyDescent="0.2">
      <c r="B62" s="1" t="s">
        <v>535</v>
      </c>
      <c r="C62" s="2" t="s">
        <v>55</v>
      </c>
      <c r="D62" s="2"/>
      <c r="E62" s="25">
        <v>654055</v>
      </c>
      <c r="F62" s="25">
        <v>196098</v>
      </c>
      <c r="G62" s="28"/>
      <c r="H62" s="57">
        <v>3.3353476323062958</v>
      </c>
      <c r="I62" s="2" t="s">
        <v>589</v>
      </c>
      <c r="J62" s="28"/>
      <c r="K62" s="25">
        <v>649845</v>
      </c>
      <c r="L62" s="58">
        <v>6.4784679423554844E-3</v>
      </c>
      <c r="M62" s="2" t="s">
        <v>593</v>
      </c>
      <c r="N62" s="18"/>
      <c r="O62" s="19"/>
      <c r="P62" s="19"/>
      <c r="R62" s="15"/>
      <c r="S62" s="11"/>
    </row>
    <row r="63" spans="2:19" x14ac:dyDescent="0.2">
      <c r="B63" s="1" t="s">
        <v>536</v>
      </c>
      <c r="C63" s="2" t="s">
        <v>56</v>
      </c>
      <c r="D63" s="2"/>
      <c r="E63" s="25">
        <v>519384</v>
      </c>
      <c r="F63" s="25">
        <v>83578</v>
      </c>
      <c r="G63" s="28"/>
      <c r="H63" s="57">
        <v>6.2143626313144606</v>
      </c>
      <c r="I63" s="2" t="s">
        <v>591</v>
      </c>
      <c r="J63" s="28"/>
      <c r="K63" s="25">
        <v>397215</v>
      </c>
      <c r="L63" s="58">
        <v>0.30756391374948078</v>
      </c>
      <c r="M63" s="2" t="s">
        <v>592</v>
      </c>
      <c r="N63" s="18"/>
      <c r="O63" s="19"/>
      <c r="P63" s="19"/>
      <c r="R63" s="15"/>
      <c r="S63" s="11"/>
    </row>
    <row r="64" spans="2:19" x14ac:dyDescent="0.2">
      <c r="B64" s="1" t="s">
        <v>537</v>
      </c>
      <c r="C64" s="2" t="s">
        <v>57</v>
      </c>
      <c r="D64" s="2"/>
      <c r="E64" s="25">
        <v>461755</v>
      </c>
      <c r="F64" s="25">
        <v>22949</v>
      </c>
      <c r="G64" s="28"/>
      <c r="H64" s="57">
        <v>20.120920301538192</v>
      </c>
      <c r="I64" s="2" t="s">
        <v>588</v>
      </c>
      <c r="J64" s="28"/>
      <c r="K64" s="25">
        <v>362563</v>
      </c>
      <c r="L64" s="58">
        <v>0.27358555616541125</v>
      </c>
      <c r="M64" s="2" t="s">
        <v>592</v>
      </c>
      <c r="N64" s="18"/>
      <c r="O64" s="19"/>
      <c r="P64" s="19"/>
      <c r="R64" s="15"/>
      <c r="S64" s="11"/>
    </row>
    <row r="65" spans="2:19" x14ac:dyDescent="0.2">
      <c r="B65" s="1" t="s">
        <v>538</v>
      </c>
      <c r="C65" s="2" t="s">
        <v>58</v>
      </c>
      <c r="D65" s="2"/>
      <c r="E65" s="25">
        <v>591834</v>
      </c>
      <c r="F65" s="25">
        <v>59126</v>
      </c>
      <c r="G65" s="28"/>
      <c r="H65" s="57">
        <v>10.009708081047256</v>
      </c>
      <c r="I65" s="2" t="s">
        <v>590</v>
      </c>
      <c r="J65" s="28"/>
      <c r="K65" s="25">
        <v>596956</v>
      </c>
      <c r="L65" s="58">
        <v>-8.5801968654306178E-3</v>
      </c>
      <c r="M65" s="2" t="s">
        <v>593</v>
      </c>
      <c r="N65" s="18"/>
      <c r="O65" s="19"/>
      <c r="P65" s="19"/>
      <c r="R65" s="15"/>
      <c r="S65" s="11"/>
    </row>
    <row r="66" spans="2:19" x14ac:dyDescent="0.2">
      <c r="B66" s="1" t="s">
        <v>539</v>
      </c>
      <c r="C66" s="2" t="s">
        <v>59</v>
      </c>
      <c r="D66" s="2"/>
      <c r="E66" s="25">
        <v>427314</v>
      </c>
      <c r="F66" s="25">
        <v>33958</v>
      </c>
      <c r="G66" s="28"/>
      <c r="H66" s="57">
        <v>12.58360327463337</v>
      </c>
      <c r="I66" s="2" t="s">
        <v>588</v>
      </c>
      <c r="J66" s="28"/>
      <c r="K66" s="25">
        <v>382452</v>
      </c>
      <c r="L66" s="58">
        <v>0.11730099463462082</v>
      </c>
      <c r="M66" s="2" t="s">
        <v>587</v>
      </c>
      <c r="N66" s="18"/>
      <c r="O66" s="19"/>
      <c r="P66" s="19"/>
      <c r="R66" s="15"/>
      <c r="S66" s="11"/>
    </row>
    <row r="67" spans="2:19" x14ac:dyDescent="0.2">
      <c r="B67" s="1" t="s">
        <v>540</v>
      </c>
      <c r="C67" s="2" t="s">
        <v>60</v>
      </c>
      <c r="D67" s="2"/>
      <c r="E67" s="25">
        <v>693943</v>
      </c>
      <c r="F67" s="25">
        <v>318562</v>
      </c>
      <c r="G67" s="28"/>
      <c r="H67" s="57">
        <v>2.1783608842234794</v>
      </c>
      <c r="I67" s="2" t="s">
        <v>589</v>
      </c>
      <c r="J67" s="28"/>
      <c r="K67" s="25">
        <v>545549</v>
      </c>
      <c r="L67" s="58">
        <v>0.27200856385035993</v>
      </c>
      <c r="M67" s="2" t="s">
        <v>592</v>
      </c>
      <c r="N67" s="18"/>
      <c r="O67" s="19"/>
      <c r="P67" s="19"/>
      <c r="R67" s="15"/>
      <c r="S67" s="11"/>
    </row>
    <row r="68" spans="2:19" x14ac:dyDescent="0.2">
      <c r="B68" s="1" t="s">
        <v>541</v>
      </c>
      <c r="C68" s="2" t="s">
        <v>61</v>
      </c>
      <c r="D68" s="2"/>
      <c r="E68" s="25">
        <v>394095</v>
      </c>
      <c r="F68" s="25">
        <v>116131</v>
      </c>
      <c r="G68" s="28"/>
      <c r="H68" s="57">
        <v>3.3935383317116017</v>
      </c>
      <c r="I68" s="2" t="s">
        <v>589</v>
      </c>
      <c r="J68" s="28"/>
      <c r="K68" s="25">
        <v>484674</v>
      </c>
      <c r="L68" s="58">
        <v>-0.18688644325876774</v>
      </c>
      <c r="M68" s="2" t="s">
        <v>593</v>
      </c>
      <c r="N68" s="18"/>
      <c r="O68" s="19"/>
      <c r="P68" s="19"/>
      <c r="R68" s="15"/>
      <c r="S68" s="11"/>
    </row>
    <row r="69" spans="2:19" x14ac:dyDescent="0.2">
      <c r="B69" s="1" t="s">
        <v>542</v>
      </c>
      <c r="C69" s="2" t="s">
        <v>62</v>
      </c>
      <c r="D69" s="2"/>
      <c r="E69" s="25">
        <v>8377150</v>
      </c>
      <c r="F69" s="25">
        <v>187946</v>
      </c>
      <c r="G69" s="28"/>
      <c r="H69" s="57">
        <v>44.572111138305686</v>
      </c>
      <c r="I69" s="2" t="s">
        <v>588</v>
      </c>
      <c r="J69" s="28"/>
      <c r="K69" s="25">
        <v>8008278</v>
      </c>
      <c r="L69" s="58">
        <v>4.6061338030472965E-2</v>
      </c>
      <c r="M69" s="2" t="s">
        <v>593</v>
      </c>
      <c r="N69" s="18"/>
      <c r="O69" s="19"/>
      <c r="P69" s="19"/>
      <c r="R69" s="15"/>
      <c r="S69" s="11"/>
    </row>
    <row r="70" spans="2:19" x14ac:dyDescent="0.2">
      <c r="B70" s="1" t="s">
        <v>543</v>
      </c>
      <c r="C70" s="2" t="s">
        <v>63</v>
      </c>
      <c r="D70" s="2"/>
      <c r="E70" s="25">
        <v>282989</v>
      </c>
      <c r="F70" s="25">
        <v>14054</v>
      </c>
      <c r="G70" s="28"/>
      <c r="H70" s="57">
        <v>20.135833214743133</v>
      </c>
      <c r="I70" s="2" t="s">
        <v>588</v>
      </c>
      <c r="J70" s="28"/>
      <c r="K70" s="25">
        <v>273546</v>
      </c>
      <c r="L70" s="58">
        <v>3.4520702185372842E-2</v>
      </c>
      <c r="M70" s="2" t="s">
        <v>593</v>
      </c>
      <c r="N70" s="18"/>
      <c r="O70" s="19"/>
      <c r="P70" s="19"/>
      <c r="R70" s="15"/>
      <c r="S70" s="11"/>
    </row>
    <row r="71" spans="2:19" x14ac:dyDescent="0.2">
      <c r="B71" s="1" t="s">
        <v>544</v>
      </c>
      <c r="C71" s="2" t="s">
        <v>64</v>
      </c>
      <c r="D71" s="2"/>
      <c r="E71" s="25">
        <v>247421</v>
      </c>
      <c r="F71" s="25">
        <v>33186</v>
      </c>
      <c r="G71" s="28"/>
      <c r="H71" s="57">
        <v>7.4555836798650033</v>
      </c>
      <c r="I71" s="2" t="s">
        <v>590</v>
      </c>
      <c r="J71" s="28"/>
      <c r="K71" s="25">
        <v>234403</v>
      </c>
      <c r="L71" s="58">
        <v>5.553683186648635E-2</v>
      </c>
      <c r="M71" s="2" t="s">
        <v>593</v>
      </c>
      <c r="N71" s="18"/>
      <c r="O71" s="19"/>
      <c r="P71" s="19"/>
      <c r="R71" s="15"/>
      <c r="S71" s="11"/>
    </row>
    <row r="72" spans="2:19" x14ac:dyDescent="0.2">
      <c r="B72" s="1" t="s">
        <v>545</v>
      </c>
      <c r="C72" s="2" t="s">
        <v>65</v>
      </c>
      <c r="D72" s="2"/>
      <c r="E72" s="25">
        <v>257076</v>
      </c>
      <c r="F72" s="25">
        <v>63941</v>
      </c>
      <c r="G72" s="28"/>
      <c r="H72" s="57">
        <v>4.0205189158755728</v>
      </c>
      <c r="I72" s="2" t="s">
        <v>591</v>
      </c>
      <c r="J72" s="28"/>
      <c r="K72" s="25">
        <v>115489</v>
      </c>
      <c r="L72" s="58">
        <v>1.2259782316930616</v>
      </c>
      <c r="M72" s="2" t="s">
        <v>586</v>
      </c>
      <c r="N72" s="18"/>
      <c r="O72" s="19"/>
      <c r="P72" s="19"/>
      <c r="R72" s="15"/>
      <c r="S72" s="11"/>
    </row>
    <row r="73" spans="2:19" x14ac:dyDescent="0.2">
      <c r="B73" s="1" t="s">
        <v>546</v>
      </c>
      <c r="C73" s="2" t="s">
        <v>66</v>
      </c>
      <c r="D73" s="2"/>
      <c r="E73" s="25">
        <v>421343</v>
      </c>
      <c r="F73" s="25">
        <v>33181</v>
      </c>
      <c r="G73" s="28"/>
      <c r="H73" s="57">
        <v>12.698321328471113</v>
      </c>
      <c r="I73" s="2" t="s">
        <v>588</v>
      </c>
      <c r="J73" s="28"/>
      <c r="K73" s="25">
        <v>399477</v>
      </c>
      <c r="L73" s="58">
        <v>5.4736568062742033E-2</v>
      </c>
      <c r="M73" s="2" t="s">
        <v>593</v>
      </c>
      <c r="N73" s="18"/>
      <c r="O73" s="19"/>
      <c r="P73" s="19"/>
      <c r="R73" s="15"/>
      <c r="S73" s="11"/>
    </row>
    <row r="74" spans="2:19" x14ac:dyDescent="0.2">
      <c r="B74" s="1" t="s">
        <v>547</v>
      </c>
      <c r="C74" s="2" t="s">
        <v>67</v>
      </c>
      <c r="D74" s="2"/>
      <c r="E74" s="25">
        <v>670891</v>
      </c>
      <c r="F74" s="25">
        <v>382600</v>
      </c>
      <c r="G74" s="28"/>
      <c r="H74" s="57">
        <v>1.753504966021955</v>
      </c>
      <c r="I74" s="2" t="s">
        <v>589</v>
      </c>
      <c r="J74" s="28"/>
      <c r="K74" s="25">
        <v>506132</v>
      </c>
      <c r="L74" s="58">
        <v>0.32552575217532187</v>
      </c>
      <c r="M74" s="2" t="s">
        <v>592</v>
      </c>
      <c r="N74" s="18"/>
      <c r="O74" s="19"/>
      <c r="P74" s="19"/>
      <c r="R74" s="15"/>
      <c r="S74" s="11"/>
    </row>
    <row r="75" spans="2:19" x14ac:dyDescent="0.2">
      <c r="B75" s="1" t="s">
        <v>548</v>
      </c>
      <c r="C75" s="2" t="s">
        <v>68</v>
      </c>
      <c r="D75" s="2"/>
      <c r="E75" s="25">
        <v>494205</v>
      </c>
      <c r="F75" s="25">
        <v>78087</v>
      </c>
      <c r="G75" s="28"/>
      <c r="H75" s="57">
        <v>6.328902378116716</v>
      </c>
      <c r="I75" s="2" t="s">
        <v>591</v>
      </c>
      <c r="J75" s="28"/>
      <c r="K75" s="25">
        <v>390112</v>
      </c>
      <c r="L75" s="58">
        <v>0.26682850053318019</v>
      </c>
      <c r="M75" s="2" t="s">
        <v>592</v>
      </c>
      <c r="N75" s="18"/>
      <c r="O75" s="19"/>
      <c r="P75" s="19"/>
      <c r="R75" s="15"/>
      <c r="S75" s="11"/>
    </row>
    <row r="76" spans="2:19" x14ac:dyDescent="0.2">
      <c r="B76" s="1" t="s">
        <v>549</v>
      </c>
      <c r="C76" s="2" t="s">
        <v>69</v>
      </c>
      <c r="D76" s="2"/>
      <c r="E76" s="25">
        <v>302367</v>
      </c>
      <c r="F76" s="25">
        <v>60859</v>
      </c>
      <c r="G76" s="28"/>
      <c r="H76" s="57">
        <v>4.9683202155802757</v>
      </c>
      <c r="I76" s="2" t="s">
        <v>591</v>
      </c>
      <c r="J76" s="28"/>
      <c r="K76" s="25">
        <v>185984</v>
      </c>
      <c r="L76" s="58">
        <v>0.62576888334480385</v>
      </c>
      <c r="M76" s="2" t="s">
        <v>586</v>
      </c>
      <c r="N76" s="18"/>
      <c r="O76" s="19"/>
      <c r="P76" s="19"/>
      <c r="R76" s="15"/>
      <c r="S76" s="11"/>
    </row>
    <row r="77" spans="2:19" x14ac:dyDescent="0.2">
      <c r="B77" s="1" t="s">
        <v>550</v>
      </c>
      <c r="C77" s="2" t="s">
        <v>70</v>
      </c>
      <c r="D77" s="2"/>
      <c r="E77" s="25">
        <v>1587938</v>
      </c>
      <c r="F77" s="25">
        <v>82913</v>
      </c>
      <c r="G77" s="28"/>
      <c r="H77" s="57">
        <v>19.151857971608795</v>
      </c>
      <c r="I77" s="2" t="s">
        <v>588</v>
      </c>
      <c r="J77" s="28"/>
      <c r="K77" s="25">
        <v>1517550</v>
      </c>
      <c r="L77" s="58">
        <v>4.6382656255148098E-2</v>
      </c>
      <c r="M77" s="2" t="s">
        <v>593</v>
      </c>
      <c r="N77" s="18"/>
      <c r="O77" s="19"/>
      <c r="P77" s="19"/>
      <c r="R77" s="15"/>
      <c r="S77" s="11"/>
    </row>
    <row r="78" spans="2:19" x14ac:dyDescent="0.2">
      <c r="B78" s="1" t="s">
        <v>551</v>
      </c>
      <c r="C78" s="2" t="s">
        <v>71</v>
      </c>
      <c r="D78" s="2"/>
      <c r="E78" s="25">
        <v>1637800</v>
      </c>
      <c r="F78" s="25">
        <v>327729</v>
      </c>
      <c r="G78" s="28"/>
      <c r="H78" s="57">
        <v>4.9974216502048945</v>
      </c>
      <c r="I78" s="2" t="s">
        <v>591</v>
      </c>
      <c r="J78" s="28"/>
      <c r="K78" s="25">
        <v>1320994</v>
      </c>
      <c r="L78" s="58">
        <v>0.23982395075223659</v>
      </c>
      <c r="M78" s="2" t="s">
        <v>592</v>
      </c>
      <c r="N78" s="18"/>
      <c r="O78" s="19"/>
      <c r="P78" s="19"/>
      <c r="R78" s="15"/>
      <c r="S78" s="11"/>
    </row>
    <row r="79" spans="2:19" x14ac:dyDescent="0.2">
      <c r="B79" s="1" t="s">
        <v>552</v>
      </c>
      <c r="C79" s="2" t="s">
        <v>72</v>
      </c>
      <c r="D79" s="2"/>
      <c r="E79" s="25">
        <v>306949</v>
      </c>
      <c r="F79" s="25">
        <v>35349</v>
      </c>
      <c r="G79" s="28"/>
      <c r="H79" s="57">
        <v>8.6833856686186319</v>
      </c>
      <c r="I79" s="2" t="s">
        <v>590</v>
      </c>
      <c r="J79" s="28"/>
      <c r="K79" s="25">
        <v>334563</v>
      </c>
      <c r="L79" s="58">
        <v>-8.2537519092069356E-2</v>
      </c>
      <c r="M79" s="2" t="s">
        <v>593</v>
      </c>
      <c r="N79" s="18"/>
      <c r="O79" s="19"/>
      <c r="P79" s="19"/>
      <c r="R79" s="15"/>
      <c r="S79" s="11"/>
    </row>
    <row r="80" spans="2:19" x14ac:dyDescent="0.2">
      <c r="B80" s="1" t="s">
        <v>553</v>
      </c>
      <c r="C80" s="2" t="s">
        <v>73</v>
      </c>
      <c r="D80" s="2"/>
      <c r="E80" s="25">
        <v>302988</v>
      </c>
      <c r="F80" s="25">
        <v>45812</v>
      </c>
      <c r="G80" s="28"/>
      <c r="H80" s="57">
        <v>6.6137256613987603</v>
      </c>
      <c r="I80" s="2" t="s">
        <v>591</v>
      </c>
      <c r="J80" s="28"/>
      <c r="K80" s="25">
        <v>222301</v>
      </c>
      <c r="L80" s="58">
        <v>0.36296282967687954</v>
      </c>
      <c r="M80" s="2" t="s">
        <v>592</v>
      </c>
      <c r="N80" s="18"/>
      <c r="O80" s="19"/>
      <c r="P80" s="19"/>
      <c r="R80" s="15"/>
      <c r="S80" s="11"/>
    </row>
    <row r="81" spans="2:19" x14ac:dyDescent="0.2">
      <c r="B81" s="1" t="s">
        <v>554</v>
      </c>
      <c r="C81" s="2" t="s">
        <v>74</v>
      </c>
      <c r="D81" s="2"/>
      <c r="E81" s="25">
        <v>653842</v>
      </c>
      <c r="F81" s="25">
        <v>81625</v>
      </c>
      <c r="G81" s="28"/>
      <c r="H81" s="57">
        <v>8.0103154670750385</v>
      </c>
      <c r="I81" s="2" t="s">
        <v>590</v>
      </c>
      <c r="J81" s="28"/>
      <c r="K81" s="25">
        <v>529025</v>
      </c>
      <c r="L81" s="58">
        <v>0.23593781012239498</v>
      </c>
      <c r="M81" s="2" t="s">
        <v>592</v>
      </c>
      <c r="N81" s="18"/>
      <c r="O81" s="19"/>
      <c r="P81" s="19"/>
      <c r="R81" s="15"/>
      <c r="S81" s="11"/>
    </row>
    <row r="82" spans="2:19" x14ac:dyDescent="0.2">
      <c r="B82" s="1" t="s">
        <v>555</v>
      </c>
      <c r="C82" s="2" t="s">
        <v>75</v>
      </c>
      <c r="D82" s="2"/>
      <c r="E82" s="25">
        <v>476639</v>
      </c>
      <c r="F82" s="25">
        <v>91399</v>
      </c>
      <c r="G82" s="28"/>
      <c r="H82" s="57">
        <v>5.2149257650521337</v>
      </c>
      <c r="I82" s="2" t="s">
        <v>591</v>
      </c>
      <c r="J82" s="28"/>
      <c r="K82" s="25">
        <v>276579</v>
      </c>
      <c r="L82" s="58">
        <v>0.72333763590149647</v>
      </c>
      <c r="M82" s="2" t="s">
        <v>586</v>
      </c>
      <c r="N82" s="18"/>
      <c r="O82" s="19"/>
      <c r="P82" s="19"/>
      <c r="R82" s="15"/>
      <c r="S82" s="11"/>
    </row>
    <row r="83" spans="2:19" x14ac:dyDescent="0.2">
      <c r="B83" s="1" t="s">
        <v>556</v>
      </c>
      <c r="C83" s="2" t="s">
        <v>76</v>
      </c>
      <c r="D83" s="2"/>
      <c r="E83" s="25">
        <v>269118</v>
      </c>
      <c r="F83" s="25">
        <v>63001</v>
      </c>
      <c r="G83" s="28"/>
      <c r="H83" s="57">
        <v>4.2716464818018762</v>
      </c>
      <c r="I83" s="2" t="s">
        <v>591</v>
      </c>
      <c r="J83" s="28"/>
      <c r="K83" s="25">
        <v>180658</v>
      </c>
      <c r="L83" s="58">
        <v>0.48965448527051114</v>
      </c>
      <c r="M83" s="2" t="s">
        <v>586</v>
      </c>
      <c r="N83" s="18"/>
      <c r="O83" s="19"/>
      <c r="P83" s="19"/>
      <c r="R83" s="15"/>
      <c r="S83" s="11"/>
    </row>
    <row r="84" spans="2:19" x14ac:dyDescent="0.2">
      <c r="B84" s="1" t="s">
        <v>580</v>
      </c>
      <c r="C84" s="2" t="s">
        <v>77</v>
      </c>
      <c r="D84" s="2"/>
      <c r="E84" s="25">
        <v>230862</v>
      </c>
      <c r="F84" s="25">
        <v>40055</v>
      </c>
      <c r="G84" s="28"/>
      <c r="H84" s="57">
        <v>5.7636250156035453</v>
      </c>
      <c r="I84" s="2" t="s">
        <v>591</v>
      </c>
      <c r="J84" s="28"/>
      <c r="K84" s="25">
        <v>197790</v>
      </c>
      <c r="L84" s="58">
        <v>0.16720764447140907</v>
      </c>
      <c r="M84" s="2" t="s">
        <v>587</v>
      </c>
      <c r="N84" s="18"/>
      <c r="O84" s="19"/>
      <c r="P84" s="19"/>
      <c r="R84" s="15"/>
      <c r="S84" s="11"/>
    </row>
    <row r="85" spans="2:19" x14ac:dyDescent="0.2">
      <c r="B85" s="1" t="s">
        <v>557</v>
      </c>
      <c r="C85" s="2" t="s">
        <v>78</v>
      </c>
      <c r="D85" s="2"/>
      <c r="E85" s="25">
        <v>320536</v>
      </c>
      <c r="F85" s="25">
        <v>51568</v>
      </c>
      <c r="G85" s="28"/>
      <c r="H85" s="57">
        <v>6.2157927396835246</v>
      </c>
      <c r="I85" s="2" t="s">
        <v>591</v>
      </c>
      <c r="J85" s="28"/>
      <c r="K85" s="25">
        <v>255093</v>
      </c>
      <c r="L85" s="58">
        <v>0.25654565197790608</v>
      </c>
      <c r="M85" s="2" t="s">
        <v>592</v>
      </c>
      <c r="N85" s="18"/>
      <c r="O85" s="19"/>
      <c r="P85" s="19"/>
      <c r="R85" s="15"/>
      <c r="S85" s="11"/>
    </row>
    <row r="86" spans="2:19" x14ac:dyDescent="0.2">
      <c r="B86" s="1" t="s">
        <v>558</v>
      </c>
      <c r="C86" s="2" t="s">
        <v>79</v>
      </c>
      <c r="D86" s="2"/>
      <c r="E86" s="25">
        <v>510998</v>
      </c>
      <c r="F86" s="25">
        <v>61972</v>
      </c>
      <c r="G86" s="28"/>
      <c r="H86" s="57">
        <v>8.2456270573807533</v>
      </c>
      <c r="I86" s="2" t="s">
        <v>590</v>
      </c>
      <c r="J86" s="28"/>
      <c r="K86" s="25">
        <v>407075</v>
      </c>
      <c r="L86" s="58">
        <v>0.25529202235460297</v>
      </c>
      <c r="M86" s="2" t="s">
        <v>592</v>
      </c>
      <c r="N86" s="18"/>
      <c r="O86" s="19"/>
      <c r="P86" s="19"/>
      <c r="R86" s="15"/>
      <c r="S86" s="11"/>
    </row>
    <row r="87" spans="2:19" x14ac:dyDescent="0.2">
      <c r="B87" s="1" t="s">
        <v>559</v>
      </c>
      <c r="C87" s="2" t="s">
        <v>80</v>
      </c>
      <c r="D87" s="2"/>
      <c r="E87" s="25">
        <v>1463625</v>
      </c>
      <c r="F87" s="25">
        <v>311367</v>
      </c>
      <c r="G87" s="28"/>
      <c r="H87" s="57">
        <v>4.7006426499918099</v>
      </c>
      <c r="I87" s="2" t="s">
        <v>591</v>
      </c>
      <c r="J87" s="28"/>
      <c r="K87" s="25">
        <v>1144554</v>
      </c>
      <c r="L87" s="58">
        <v>0.27877321646685083</v>
      </c>
      <c r="M87" s="2" t="s">
        <v>592</v>
      </c>
      <c r="N87" s="18"/>
      <c r="O87" s="19"/>
      <c r="P87" s="19"/>
      <c r="R87" s="15"/>
      <c r="S87" s="11"/>
    </row>
    <row r="88" spans="2:19" x14ac:dyDescent="0.2">
      <c r="B88" s="1" t="s">
        <v>560</v>
      </c>
      <c r="C88" s="2" t="s">
        <v>81</v>
      </c>
      <c r="D88" s="2"/>
      <c r="E88" s="25">
        <v>1379090</v>
      </c>
      <c r="F88" s="25">
        <v>205918</v>
      </c>
      <c r="G88" s="28"/>
      <c r="H88" s="57">
        <v>6.6972775570858305</v>
      </c>
      <c r="I88" s="2" t="s">
        <v>591</v>
      </c>
      <c r="J88" s="28"/>
      <c r="K88" s="25">
        <v>1223341</v>
      </c>
      <c r="L88" s="58">
        <v>0.12731446097204296</v>
      </c>
      <c r="M88" s="2" t="s">
        <v>587</v>
      </c>
      <c r="N88" s="18"/>
      <c r="O88" s="19"/>
      <c r="P88" s="19"/>
      <c r="R88" s="15"/>
      <c r="S88" s="11"/>
    </row>
    <row r="89" spans="2:19" x14ac:dyDescent="0.2">
      <c r="B89" s="1" t="s">
        <v>561</v>
      </c>
      <c r="C89" s="2" t="s">
        <v>82</v>
      </c>
      <c r="D89" s="2"/>
      <c r="E89" s="25">
        <v>873035</v>
      </c>
      <c r="F89" s="25">
        <v>29980</v>
      </c>
      <c r="G89" s="28"/>
      <c r="H89" s="57">
        <v>29.120580386924615</v>
      </c>
      <c r="I89" s="2" t="s">
        <v>588</v>
      </c>
      <c r="J89" s="28"/>
      <c r="K89" s="25">
        <v>776733</v>
      </c>
      <c r="L89" s="58">
        <v>0.12398340227594296</v>
      </c>
      <c r="M89" s="2" t="s">
        <v>587</v>
      </c>
      <c r="N89" s="18"/>
      <c r="O89" s="19"/>
      <c r="P89" s="19"/>
      <c r="R89" s="15"/>
      <c r="S89" s="11"/>
    </row>
    <row r="90" spans="2:19" x14ac:dyDescent="0.2">
      <c r="B90" s="1" t="s">
        <v>562</v>
      </c>
      <c r="C90" s="2" t="s">
        <v>83</v>
      </c>
      <c r="D90" s="2"/>
      <c r="E90" s="25">
        <v>1015492</v>
      </c>
      <c r="F90" s="25">
        <v>111953</v>
      </c>
      <c r="G90" s="28"/>
      <c r="H90" s="57">
        <v>9.0706993113181422</v>
      </c>
      <c r="I90" s="2" t="s">
        <v>590</v>
      </c>
      <c r="J90" s="28"/>
      <c r="K90" s="25">
        <v>893889</v>
      </c>
      <c r="L90" s="58">
        <v>0.13603814343839113</v>
      </c>
      <c r="M90" s="2" t="s">
        <v>587</v>
      </c>
      <c r="N90" s="18"/>
      <c r="O90" s="19"/>
      <c r="P90" s="19"/>
      <c r="R90" s="15"/>
      <c r="S90" s="11"/>
    </row>
    <row r="91" spans="2:19" x14ac:dyDescent="0.2">
      <c r="B91" s="1" t="s">
        <v>563</v>
      </c>
      <c r="C91" s="2" t="s">
        <v>84</v>
      </c>
      <c r="D91" s="2"/>
      <c r="E91" s="25">
        <v>331764</v>
      </c>
      <c r="F91" s="25">
        <v>17453</v>
      </c>
      <c r="G91" s="28"/>
      <c r="H91" s="57">
        <v>19.008995588151034</v>
      </c>
      <c r="I91" s="2" t="s">
        <v>588</v>
      </c>
      <c r="J91" s="28"/>
      <c r="K91" s="25">
        <v>337512</v>
      </c>
      <c r="L91" s="58">
        <v>-1.703050558202375E-2</v>
      </c>
      <c r="M91" s="2" t="s">
        <v>593</v>
      </c>
      <c r="N91" s="18"/>
      <c r="O91" s="19"/>
      <c r="P91" s="19"/>
      <c r="R91" s="15"/>
      <c r="S91" s="11"/>
    </row>
    <row r="92" spans="2:19" x14ac:dyDescent="0.2">
      <c r="B92" s="1" t="s">
        <v>564</v>
      </c>
      <c r="C92" s="2" t="s">
        <v>85</v>
      </c>
      <c r="D92" s="2"/>
      <c r="E92" s="25">
        <v>251907</v>
      </c>
      <c r="F92" s="25">
        <v>117089</v>
      </c>
      <c r="G92" s="28"/>
      <c r="H92" s="57">
        <v>2.1514147357992637</v>
      </c>
      <c r="I92" s="2" t="s">
        <v>589</v>
      </c>
      <c r="J92" s="28"/>
      <c r="K92" s="25">
        <v>202744</v>
      </c>
      <c r="L92" s="58">
        <v>0.24248806376514226</v>
      </c>
      <c r="M92" s="2" t="s">
        <v>592</v>
      </c>
      <c r="N92" s="18"/>
      <c r="O92" s="19"/>
      <c r="P92" s="19"/>
      <c r="R92" s="15"/>
      <c r="S92" s="11"/>
    </row>
    <row r="93" spans="2:19" x14ac:dyDescent="0.2">
      <c r="B93" s="1" t="s">
        <v>565</v>
      </c>
      <c r="C93" s="2" t="s">
        <v>86</v>
      </c>
      <c r="D93" s="2"/>
      <c r="E93" s="25">
        <v>746668</v>
      </c>
      <c r="F93" s="25">
        <v>52765</v>
      </c>
      <c r="G93" s="28"/>
      <c r="H93" s="57">
        <v>14.150819672131147</v>
      </c>
      <c r="I93" s="2" t="s">
        <v>588</v>
      </c>
      <c r="J93" s="28"/>
      <c r="K93" s="25">
        <v>563375</v>
      </c>
      <c r="L93" s="58">
        <v>0.32534812513867317</v>
      </c>
      <c r="M93" s="2" t="s">
        <v>592</v>
      </c>
      <c r="N93" s="18"/>
      <c r="O93" s="19"/>
      <c r="P93" s="19"/>
      <c r="R93" s="15"/>
      <c r="S93" s="11"/>
    </row>
    <row r="94" spans="2:19" x14ac:dyDescent="0.2">
      <c r="B94" s="1" t="s">
        <v>579</v>
      </c>
      <c r="C94" s="2" t="s">
        <v>87</v>
      </c>
      <c r="D94" s="2"/>
      <c r="E94" s="25">
        <v>232980</v>
      </c>
      <c r="F94" s="25">
        <v>42733</v>
      </c>
      <c r="G94" s="28"/>
      <c r="H94" s="57">
        <v>5.4519926052465308</v>
      </c>
      <c r="I94" s="2" t="s">
        <v>591</v>
      </c>
      <c r="J94" s="28"/>
      <c r="K94" s="25">
        <v>196143</v>
      </c>
      <c r="L94" s="58">
        <v>0.18780685520258178</v>
      </c>
      <c r="M94" s="2" t="s">
        <v>587</v>
      </c>
      <c r="N94" s="18"/>
      <c r="O94" s="19"/>
      <c r="P94" s="19"/>
      <c r="R94" s="15"/>
      <c r="S94" s="11"/>
    </row>
    <row r="95" spans="2:19" x14ac:dyDescent="0.2">
      <c r="B95" s="1" t="s">
        <v>566</v>
      </c>
      <c r="C95" s="2" t="s">
        <v>88</v>
      </c>
      <c r="D95" s="2"/>
      <c r="E95" s="25">
        <v>309000</v>
      </c>
      <c r="F95" s="25">
        <v>39090</v>
      </c>
      <c r="G95" s="28"/>
      <c r="H95" s="57">
        <v>7.9048349961627018</v>
      </c>
      <c r="I95" s="2" t="s">
        <v>590</v>
      </c>
      <c r="J95" s="28"/>
      <c r="K95" s="25">
        <v>348189</v>
      </c>
      <c r="L95" s="58">
        <v>-0.11255094216072306</v>
      </c>
      <c r="M95" s="2" t="s">
        <v>593</v>
      </c>
      <c r="N95" s="18"/>
      <c r="O95" s="19"/>
      <c r="P95" s="19"/>
      <c r="R95" s="15"/>
      <c r="S95" s="11"/>
    </row>
    <row r="96" spans="2:19" x14ac:dyDescent="0.2">
      <c r="B96" s="1" t="s">
        <v>567</v>
      </c>
      <c r="C96" s="2" t="s">
        <v>89</v>
      </c>
      <c r="D96" s="2"/>
      <c r="E96" s="25">
        <v>302329</v>
      </c>
      <c r="F96" s="25">
        <v>32363</v>
      </c>
      <c r="G96" s="28"/>
      <c r="H96" s="57">
        <v>9.3418100917714675</v>
      </c>
      <c r="I96" s="2" t="s">
        <v>590</v>
      </c>
      <c r="J96" s="28"/>
      <c r="K96" s="25">
        <v>287151</v>
      </c>
      <c r="L96" s="58">
        <v>5.2857207531925708E-2</v>
      </c>
      <c r="M96" s="2" t="s">
        <v>593</v>
      </c>
      <c r="N96" s="18"/>
      <c r="O96" s="19"/>
      <c r="P96" s="19"/>
      <c r="R96" s="15"/>
      <c r="S96" s="11"/>
    </row>
    <row r="97" spans="2:19" x14ac:dyDescent="0.2">
      <c r="B97" s="1" t="s">
        <v>568</v>
      </c>
      <c r="C97" s="2" t="s">
        <v>90</v>
      </c>
      <c r="D97" s="2"/>
      <c r="E97" s="25">
        <v>263928</v>
      </c>
      <c r="F97" s="25">
        <v>39375</v>
      </c>
      <c r="G97" s="28"/>
      <c r="H97" s="57">
        <v>6.7029333333333332</v>
      </c>
      <c r="I97" s="2" t="s">
        <v>591</v>
      </c>
      <c r="J97" s="28"/>
      <c r="K97" s="25">
        <v>247793</v>
      </c>
      <c r="L97" s="58">
        <v>6.5114833752365889E-2</v>
      </c>
      <c r="M97" s="2" t="s">
        <v>593</v>
      </c>
      <c r="N97" s="18"/>
      <c r="O97" s="19"/>
      <c r="P97" s="19"/>
      <c r="R97" s="15"/>
      <c r="S97" s="11"/>
    </row>
    <row r="98" spans="2:19" x14ac:dyDescent="0.2">
      <c r="B98" s="1" t="s">
        <v>569</v>
      </c>
      <c r="C98" s="2" t="s">
        <v>91</v>
      </c>
      <c r="D98" s="2"/>
      <c r="E98" s="25">
        <v>314439</v>
      </c>
      <c r="F98" s="25">
        <v>38918</v>
      </c>
      <c r="G98" s="28"/>
      <c r="H98" s="57">
        <v>8.079526183257105</v>
      </c>
      <c r="I98" s="2" t="s">
        <v>590</v>
      </c>
      <c r="J98" s="28"/>
      <c r="K98" s="25">
        <v>242714</v>
      </c>
      <c r="L98" s="58">
        <v>0.2955124137874206</v>
      </c>
      <c r="M98" s="2" t="s">
        <v>592</v>
      </c>
      <c r="N98" s="18"/>
      <c r="O98" s="19"/>
      <c r="P98" s="19"/>
      <c r="R98" s="15"/>
      <c r="S98" s="11"/>
    </row>
    <row r="99" spans="2:19" x14ac:dyDescent="0.2">
      <c r="B99" s="1" t="s">
        <v>570</v>
      </c>
      <c r="C99" s="2" t="s">
        <v>92</v>
      </c>
      <c r="D99" s="2"/>
      <c r="E99" s="25">
        <v>391651</v>
      </c>
      <c r="F99" s="25">
        <v>70089</v>
      </c>
      <c r="G99" s="28"/>
      <c r="H99" s="57">
        <v>5.587909657720898</v>
      </c>
      <c r="I99" s="2" t="s">
        <v>591</v>
      </c>
      <c r="J99" s="28"/>
      <c r="K99" s="25">
        <v>303512</v>
      </c>
      <c r="L99" s="58">
        <v>0.29039708479401144</v>
      </c>
      <c r="M99" s="2" t="s">
        <v>592</v>
      </c>
      <c r="N99" s="18"/>
      <c r="O99" s="19"/>
      <c r="P99" s="19"/>
      <c r="R99" s="15"/>
      <c r="S99" s="11"/>
    </row>
    <row r="100" spans="2:19" x14ac:dyDescent="0.2">
      <c r="B100" s="1" t="s">
        <v>571</v>
      </c>
      <c r="C100" s="2" t="s">
        <v>93</v>
      </c>
      <c r="D100" s="2"/>
      <c r="E100" s="25">
        <v>274825</v>
      </c>
      <c r="F100" s="25">
        <v>51169</v>
      </c>
      <c r="G100" s="28"/>
      <c r="H100" s="57">
        <v>5.3709277101369972</v>
      </c>
      <c r="I100" s="2" t="s">
        <v>591</v>
      </c>
      <c r="J100" s="28"/>
      <c r="K100" s="25">
        <v>313587</v>
      </c>
      <c r="L100" s="58">
        <v>-0.12360844040090947</v>
      </c>
      <c r="M100" s="2" t="s">
        <v>593</v>
      </c>
      <c r="N100" s="18"/>
      <c r="O100" s="19"/>
      <c r="P100" s="19"/>
      <c r="R100" s="15"/>
      <c r="S100" s="11"/>
    </row>
    <row r="101" spans="2:19" x14ac:dyDescent="0.2">
      <c r="B101" s="1" t="s">
        <v>572</v>
      </c>
      <c r="C101" s="2" t="s">
        <v>94</v>
      </c>
      <c r="D101" s="2"/>
      <c r="E101" s="25">
        <v>561126</v>
      </c>
      <c r="F101" s="25">
        <v>147504</v>
      </c>
      <c r="G101" s="28"/>
      <c r="H101" s="57">
        <v>3.8041409046534329</v>
      </c>
      <c r="I101" s="2" t="s">
        <v>589</v>
      </c>
      <c r="J101" s="28"/>
      <c r="K101" s="25">
        <v>486591</v>
      </c>
      <c r="L101" s="58">
        <v>0.15317792560898166</v>
      </c>
      <c r="M101" s="2" t="s">
        <v>587</v>
      </c>
      <c r="N101" s="18"/>
      <c r="O101" s="19"/>
      <c r="P101" s="19"/>
      <c r="R101" s="15"/>
      <c r="S101" s="11"/>
    </row>
    <row r="102" spans="2:19" x14ac:dyDescent="0.2">
      <c r="B102" s="1" t="s">
        <v>573</v>
      </c>
      <c r="C102" s="2" t="s">
        <v>95</v>
      </c>
      <c r="D102" s="2"/>
      <c r="E102" s="25">
        <v>401874</v>
      </c>
      <c r="F102" s="25">
        <v>123993</v>
      </c>
      <c r="G102" s="28"/>
      <c r="H102" s="57">
        <v>3.2411023202922746</v>
      </c>
      <c r="I102" s="2" t="s">
        <v>589</v>
      </c>
      <c r="J102" s="28"/>
      <c r="K102" s="25">
        <v>393051</v>
      </c>
      <c r="L102" s="58">
        <v>2.2447468649106603E-2</v>
      </c>
      <c r="M102" s="2" t="s">
        <v>593</v>
      </c>
      <c r="N102" s="18"/>
      <c r="O102" s="19"/>
      <c r="P102" s="19"/>
      <c r="R102" s="15"/>
      <c r="S102" s="11"/>
    </row>
    <row r="103" spans="2:19" x14ac:dyDescent="0.2">
      <c r="B103" s="1" t="s">
        <v>574</v>
      </c>
      <c r="C103" s="2" t="s">
        <v>96</v>
      </c>
      <c r="D103" s="2"/>
      <c r="E103" s="25">
        <v>449645</v>
      </c>
      <c r="F103" s="25">
        <v>159341</v>
      </c>
      <c r="G103" s="28"/>
      <c r="H103" s="57">
        <v>2.8219039669639328</v>
      </c>
      <c r="I103" s="2" t="s">
        <v>589</v>
      </c>
      <c r="J103" s="28"/>
      <c r="K103" s="25">
        <v>425257</v>
      </c>
      <c r="L103" s="58">
        <v>5.7348850224687657E-2</v>
      </c>
      <c r="M103" s="2" t="s">
        <v>593</v>
      </c>
      <c r="N103" s="18"/>
      <c r="O103" s="19"/>
      <c r="P103" s="19"/>
      <c r="R103" s="15"/>
      <c r="S103" s="11"/>
    </row>
    <row r="104" spans="2:19" x14ac:dyDescent="0.2">
      <c r="B104" s="1" t="s">
        <v>575</v>
      </c>
      <c r="C104" s="2" t="s">
        <v>97</v>
      </c>
      <c r="D104" s="2"/>
      <c r="E104" s="25">
        <v>705054</v>
      </c>
      <c r="F104" s="25">
        <v>38955</v>
      </c>
      <c r="G104" s="28"/>
      <c r="H104" s="57">
        <v>18.099191374663071</v>
      </c>
      <c r="I104" s="2" t="s">
        <v>588</v>
      </c>
      <c r="J104" s="28"/>
      <c r="K104" s="25">
        <v>572059</v>
      </c>
      <c r="L104" s="58">
        <v>0.2324847611872202</v>
      </c>
      <c r="M104" s="2" t="s">
        <v>592</v>
      </c>
      <c r="N104" s="18"/>
      <c r="O104" s="19"/>
      <c r="P104" s="19"/>
      <c r="R104" s="15"/>
      <c r="S104" s="11"/>
    </row>
    <row r="105" spans="2:19" x14ac:dyDescent="0.2">
      <c r="B105" s="1" t="s">
        <v>576</v>
      </c>
      <c r="C105" s="2" t="s">
        <v>98</v>
      </c>
      <c r="D105" s="2"/>
      <c r="E105" s="25">
        <v>400035</v>
      </c>
      <c r="F105" s="25">
        <v>98973</v>
      </c>
      <c r="G105" s="28"/>
      <c r="H105" s="57">
        <v>4.0418599011851715</v>
      </c>
      <c r="I105" s="2" t="s">
        <v>591</v>
      </c>
      <c r="J105" s="28"/>
      <c r="K105" s="25">
        <v>343997</v>
      </c>
      <c r="L105" s="58">
        <v>0.16290258345276268</v>
      </c>
      <c r="M105" s="2" t="s">
        <v>587</v>
      </c>
      <c r="N105" s="18"/>
      <c r="O105" s="19"/>
      <c r="P105" s="19"/>
      <c r="R105" s="15"/>
      <c r="S105" s="11"/>
    </row>
    <row r="106" spans="2:19" x14ac:dyDescent="0.2">
      <c r="B106" s="1" t="s">
        <v>577</v>
      </c>
      <c r="C106" s="2" t="s">
        <v>99</v>
      </c>
      <c r="D106" s="2"/>
      <c r="E106" s="25">
        <v>253459</v>
      </c>
      <c r="F106" s="25">
        <v>83917</v>
      </c>
      <c r="G106" s="28"/>
      <c r="H106" s="57">
        <v>3.0203534444748978</v>
      </c>
      <c r="I106" s="2" t="s">
        <v>589</v>
      </c>
      <c r="J106" s="28"/>
      <c r="K106" s="25">
        <v>185480</v>
      </c>
      <c r="L106" s="58">
        <v>0.36650312702178134</v>
      </c>
      <c r="M106" s="2" t="s">
        <v>592</v>
      </c>
      <c r="N106" s="18"/>
      <c r="O106" s="19"/>
      <c r="P106" s="19"/>
    </row>
    <row r="107" spans="2:19" x14ac:dyDescent="0.2">
      <c r="R107" s="15"/>
      <c r="S107" s="11"/>
    </row>
    <row r="108" spans="2:19" x14ac:dyDescent="0.2">
      <c r="E108" s="113"/>
      <c r="R108" s="21"/>
      <c r="S108" s="11"/>
    </row>
    <row r="109" spans="2:19" x14ac:dyDescent="0.2">
      <c r="R109" s="21"/>
      <c r="S109" s="11"/>
    </row>
    <row r="110" spans="2:19" x14ac:dyDescent="0.2">
      <c r="R110" s="21"/>
      <c r="S110" s="11"/>
    </row>
    <row r="111" spans="2:19" x14ac:dyDescent="0.2">
      <c r="R111" s="21"/>
      <c r="S111" s="11"/>
    </row>
    <row r="112" spans="2:19" x14ac:dyDescent="0.2">
      <c r="R112" s="21"/>
      <c r="S112" s="11"/>
    </row>
    <row r="113" spans="18:19" x14ac:dyDescent="0.2">
      <c r="R113" s="21"/>
      <c r="S113" s="11"/>
    </row>
    <row r="114" spans="18:19" x14ac:dyDescent="0.2">
      <c r="R114" s="21"/>
      <c r="S114" s="11"/>
    </row>
    <row r="115" spans="18:19" x14ac:dyDescent="0.2">
      <c r="R115" s="21"/>
      <c r="S115" s="11"/>
    </row>
    <row r="116" spans="18:19" x14ac:dyDescent="0.2">
      <c r="R116" s="21"/>
    </row>
  </sheetData>
  <autoFilter ref="B6:M106" xr:uid="{00000000-0009-0000-0000-000002000000}">
    <sortState xmlns:xlrd2="http://schemas.microsoft.com/office/spreadsheetml/2017/richdata2" ref="B7:M106">
      <sortCondition ref="C6:C106"/>
    </sortState>
  </autoFilter>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31"/>
  <sheetViews>
    <sheetView showGridLines="0" workbookViewId="0"/>
  </sheetViews>
  <sheetFormatPr defaultRowHeight="15" x14ac:dyDescent="0.25"/>
  <cols>
    <col min="2" max="2" width="8.85546875" style="1" hidden="1" customWidth="1"/>
    <col min="3" max="3" width="25.85546875" style="1" bestFit="1" customWidth="1"/>
    <col min="4" max="4" width="1.28515625" style="11" customWidth="1"/>
    <col min="5" max="5" width="10.42578125" style="1" customWidth="1"/>
    <col min="6" max="6" width="13.5703125" style="1" bestFit="1" customWidth="1"/>
    <col min="7" max="8" width="10.42578125" style="1" customWidth="1"/>
    <col min="9" max="9" width="1.5703125" style="11" customWidth="1"/>
    <col min="10" max="10" width="9.85546875" style="1" bestFit="1" customWidth="1"/>
    <col min="11" max="16" width="9.140625" style="1"/>
  </cols>
  <sheetData>
    <row r="1" spans="2:16" ht="15.75" x14ac:dyDescent="0.25">
      <c r="C1" s="23" t="s">
        <v>867</v>
      </c>
      <c r="D1" s="55"/>
    </row>
    <row r="2" spans="2:16" x14ac:dyDescent="0.25">
      <c r="C2" s="24" t="s">
        <v>868</v>
      </c>
    </row>
    <row r="3" spans="2:16" x14ac:dyDescent="0.25">
      <c r="C3" s="24" t="s">
        <v>920</v>
      </c>
    </row>
    <row r="5" spans="2:16" ht="15.75" thickBot="1" x14ac:dyDescent="0.3">
      <c r="E5" s="36" t="s">
        <v>599</v>
      </c>
      <c r="F5" s="35"/>
      <c r="G5" s="35"/>
      <c r="H5" s="35"/>
      <c r="J5" s="36" t="s">
        <v>870</v>
      </c>
      <c r="K5" s="35"/>
      <c r="L5" s="35"/>
      <c r="M5" s="35"/>
      <c r="N5" s="35"/>
      <c r="O5" s="35"/>
      <c r="P5" s="35"/>
    </row>
    <row r="6" spans="2:16" ht="39" x14ac:dyDescent="0.25">
      <c r="B6" s="4" t="s">
        <v>583</v>
      </c>
      <c r="C6" s="12" t="s">
        <v>374</v>
      </c>
      <c r="D6" s="56"/>
      <c r="E6" s="39" t="s">
        <v>379</v>
      </c>
      <c r="F6" s="39" t="s">
        <v>595</v>
      </c>
      <c r="G6" s="39" t="s">
        <v>866</v>
      </c>
      <c r="H6" s="39" t="s">
        <v>375</v>
      </c>
      <c r="I6" s="8"/>
      <c r="J6" s="45" t="s">
        <v>367</v>
      </c>
      <c r="K6" s="45" t="s">
        <v>376</v>
      </c>
      <c r="L6" s="45" t="s">
        <v>377</v>
      </c>
      <c r="M6" s="45" t="s">
        <v>378</v>
      </c>
      <c r="N6" s="45" t="s">
        <v>596</v>
      </c>
      <c r="O6" s="45" t="s">
        <v>597</v>
      </c>
      <c r="P6" s="45" t="s">
        <v>598</v>
      </c>
    </row>
    <row r="7" spans="2:16" x14ac:dyDescent="0.25">
      <c r="B7" s="1" t="s">
        <v>481</v>
      </c>
      <c r="C7" s="4" t="s">
        <v>1</v>
      </c>
      <c r="D7" s="56"/>
      <c r="E7" s="52">
        <v>569685</v>
      </c>
      <c r="F7" s="53" t="s">
        <v>592</v>
      </c>
      <c r="G7" s="52">
        <v>116051</v>
      </c>
      <c r="H7" s="42" t="s">
        <v>591</v>
      </c>
      <c r="I7" s="28"/>
      <c r="J7" s="46">
        <v>33446</v>
      </c>
      <c r="K7" s="47">
        <v>0.91125994139807454</v>
      </c>
      <c r="L7" s="47">
        <v>8.8740058601925464E-2</v>
      </c>
      <c r="M7" s="46">
        <v>299</v>
      </c>
      <c r="N7" s="48">
        <v>58.709637782283188</v>
      </c>
      <c r="O7" s="48">
        <v>5.2485145299595395</v>
      </c>
      <c r="P7" s="47">
        <v>0.28820087720054116</v>
      </c>
    </row>
    <row r="8" spans="2:16" x14ac:dyDescent="0.25">
      <c r="B8" s="1" t="s">
        <v>482</v>
      </c>
      <c r="C8" s="26" t="s">
        <v>2</v>
      </c>
      <c r="D8" s="30"/>
      <c r="E8" s="54">
        <v>355430</v>
      </c>
      <c r="F8" s="42" t="s">
        <v>587</v>
      </c>
      <c r="G8" s="52">
        <v>31890</v>
      </c>
      <c r="H8" s="42" t="s">
        <v>588</v>
      </c>
      <c r="I8" s="28"/>
      <c r="J8" s="49">
        <v>4584</v>
      </c>
      <c r="K8" s="50">
        <v>0.8586387434554974</v>
      </c>
      <c r="L8" s="50">
        <v>0.1413612565445026</v>
      </c>
      <c r="M8" s="49">
        <v>70</v>
      </c>
      <c r="N8" s="51">
        <v>12.897054272289902</v>
      </c>
      <c r="O8" s="51">
        <v>1.9694454604282137</v>
      </c>
      <c r="P8" s="50">
        <v>0.14374412041392287</v>
      </c>
    </row>
    <row r="9" spans="2:16" x14ac:dyDescent="0.25">
      <c r="B9" s="1" t="s">
        <v>483</v>
      </c>
      <c r="C9" s="26" t="s">
        <v>3</v>
      </c>
      <c r="D9" s="30"/>
      <c r="E9" s="54">
        <v>296382</v>
      </c>
      <c r="F9" s="42" t="s">
        <v>587</v>
      </c>
      <c r="G9" s="54">
        <v>1086019</v>
      </c>
      <c r="H9" s="42" t="s">
        <v>589</v>
      </c>
      <c r="I9" s="28"/>
      <c r="J9" s="49">
        <v>871794.8</v>
      </c>
      <c r="K9" s="50">
        <v>0.99722755859521073</v>
      </c>
      <c r="L9" s="50">
        <v>2.772441404789272E-3</v>
      </c>
      <c r="M9" s="49">
        <v>246</v>
      </c>
      <c r="N9" s="51">
        <v>2941.4566336687112</v>
      </c>
      <c r="O9" s="51">
        <v>8.3000991963074675</v>
      </c>
      <c r="P9" s="50">
        <v>0.80274359840849929</v>
      </c>
    </row>
    <row r="10" spans="2:16" x14ac:dyDescent="0.25">
      <c r="B10" s="1" t="s">
        <v>484</v>
      </c>
      <c r="C10" s="26" t="s">
        <v>4</v>
      </c>
      <c r="D10" s="30"/>
      <c r="E10" s="54">
        <v>389386</v>
      </c>
      <c r="F10" s="42" t="s">
        <v>587</v>
      </c>
      <c r="G10" s="54">
        <v>60876</v>
      </c>
      <c r="H10" s="42" t="s">
        <v>591</v>
      </c>
      <c r="I10" s="28"/>
      <c r="J10" s="49">
        <v>4792</v>
      </c>
      <c r="K10" s="50">
        <v>0.59035893155258767</v>
      </c>
      <c r="L10" s="50">
        <v>0.40964106844741233</v>
      </c>
      <c r="M10" s="49">
        <v>99</v>
      </c>
      <c r="N10" s="51">
        <v>12.306554421576534</v>
      </c>
      <c r="O10" s="51">
        <v>2.542464289933382</v>
      </c>
      <c r="P10" s="50">
        <v>7.8717392732768246E-2</v>
      </c>
    </row>
    <row r="11" spans="2:16" x14ac:dyDescent="0.25">
      <c r="B11" s="1" t="s">
        <v>485</v>
      </c>
      <c r="C11" s="26" t="s">
        <v>5</v>
      </c>
      <c r="D11" s="30"/>
      <c r="E11" s="54">
        <v>232605</v>
      </c>
      <c r="F11" s="42" t="s">
        <v>592</v>
      </c>
      <c r="G11" s="54">
        <v>15878</v>
      </c>
      <c r="H11" s="42" t="s">
        <v>588</v>
      </c>
      <c r="I11" s="28"/>
      <c r="J11" s="49">
        <v>1759</v>
      </c>
      <c r="K11" s="50">
        <v>0.47981807845366686</v>
      </c>
      <c r="L11" s="50">
        <v>0.52018192154633314</v>
      </c>
      <c r="M11" s="49">
        <v>155</v>
      </c>
      <c r="N11" s="51">
        <v>7.5621762214913701</v>
      </c>
      <c r="O11" s="51">
        <v>6.6636572730594779</v>
      </c>
      <c r="P11" s="50">
        <v>0.11078221438468321</v>
      </c>
    </row>
    <row r="12" spans="2:16" x14ac:dyDescent="0.25">
      <c r="B12" s="1" t="s">
        <v>486</v>
      </c>
      <c r="C12" s="26" t="s">
        <v>6</v>
      </c>
      <c r="D12" s="30"/>
      <c r="E12" s="54">
        <v>511326</v>
      </c>
      <c r="F12" s="42" t="s">
        <v>592</v>
      </c>
      <c r="G12" s="54">
        <v>84250</v>
      </c>
      <c r="H12" s="42" t="s">
        <v>591</v>
      </c>
      <c r="I12" s="28"/>
      <c r="J12" s="49">
        <v>5209.3999999999996</v>
      </c>
      <c r="K12" s="50">
        <v>0.23687948708104581</v>
      </c>
      <c r="L12" s="50">
        <v>0.76312051291895422</v>
      </c>
      <c r="M12" s="49">
        <v>389</v>
      </c>
      <c r="N12" s="51">
        <v>10.188020949452991</v>
      </c>
      <c r="O12" s="51">
        <v>7.6076710356993384</v>
      </c>
      <c r="P12" s="50">
        <v>6.1832640949554894E-2</v>
      </c>
    </row>
    <row r="13" spans="2:16" x14ac:dyDescent="0.25">
      <c r="B13" s="1" t="s">
        <v>487</v>
      </c>
      <c r="C13" s="26" t="s">
        <v>7</v>
      </c>
      <c r="D13" s="30"/>
      <c r="E13" s="54">
        <v>378727</v>
      </c>
      <c r="F13" s="42" t="s">
        <v>592</v>
      </c>
      <c r="G13" s="54">
        <v>98788</v>
      </c>
      <c r="H13" s="42" t="s">
        <v>589</v>
      </c>
      <c r="I13" s="28"/>
      <c r="J13" s="49">
        <v>10673</v>
      </c>
      <c r="K13" s="50">
        <v>0.76220369155813739</v>
      </c>
      <c r="L13" s="50">
        <v>0.23779630844186261</v>
      </c>
      <c r="M13" s="49">
        <v>116</v>
      </c>
      <c r="N13" s="51">
        <v>28.181249290385949</v>
      </c>
      <c r="O13" s="51">
        <v>3.0628922680453203</v>
      </c>
      <c r="P13" s="50">
        <v>0.10803943798841964</v>
      </c>
    </row>
    <row r="14" spans="2:16" x14ac:dyDescent="0.25">
      <c r="B14" s="1" t="s">
        <v>488</v>
      </c>
      <c r="C14" s="26" t="s">
        <v>8</v>
      </c>
      <c r="D14" s="30"/>
      <c r="E14" s="54">
        <v>992111</v>
      </c>
      <c r="F14" s="42" t="s">
        <v>586</v>
      </c>
      <c r="G14" s="54">
        <v>175876</v>
      </c>
      <c r="H14" s="42" t="s">
        <v>591</v>
      </c>
      <c r="I14" s="28"/>
      <c r="J14" s="49">
        <v>18974.18</v>
      </c>
      <c r="K14" s="50">
        <v>0.78451769720746822</v>
      </c>
      <c r="L14" s="50">
        <v>0.21548230279253178</v>
      </c>
      <c r="M14" s="49">
        <v>319</v>
      </c>
      <c r="N14" s="51">
        <v>19.125057579242643</v>
      </c>
      <c r="O14" s="51">
        <v>3.2153660225519123</v>
      </c>
      <c r="P14" s="50">
        <v>0.10788384998521686</v>
      </c>
    </row>
    <row r="15" spans="2:16" x14ac:dyDescent="0.25">
      <c r="B15" s="1" t="s">
        <v>489</v>
      </c>
      <c r="C15" s="26" t="s">
        <v>9</v>
      </c>
      <c r="D15" s="30"/>
      <c r="E15" s="54">
        <v>390267</v>
      </c>
      <c r="F15" s="42" t="s">
        <v>586</v>
      </c>
      <c r="G15" s="54">
        <v>90527</v>
      </c>
      <c r="H15" s="42" t="s">
        <v>591</v>
      </c>
      <c r="I15" s="28"/>
      <c r="J15" s="49">
        <v>5364</v>
      </c>
      <c r="K15" s="50">
        <v>0.76808351976137212</v>
      </c>
      <c r="L15" s="50">
        <v>0.23191648023862788</v>
      </c>
      <c r="M15" s="49">
        <v>78</v>
      </c>
      <c r="N15" s="51">
        <v>13.744436501164587</v>
      </c>
      <c r="O15" s="51">
        <v>1.998631705985902</v>
      </c>
      <c r="P15" s="50">
        <v>5.9253040529344839E-2</v>
      </c>
    </row>
    <row r="16" spans="2:16" x14ac:dyDescent="0.25">
      <c r="B16" s="1" t="s">
        <v>490</v>
      </c>
      <c r="C16" s="26" t="s">
        <v>10</v>
      </c>
      <c r="D16" s="30"/>
      <c r="E16" s="54">
        <v>607273</v>
      </c>
      <c r="F16" s="42" t="s">
        <v>593</v>
      </c>
      <c r="G16" s="54">
        <v>51318</v>
      </c>
      <c r="H16" s="42" t="s">
        <v>588</v>
      </c>
      <c r="I16" s="28"/>
      <c r="J16" s="49">
        <v>4923</v>
      </c>
      <c r="K16" s="50">
        <v>0.47572618322161286</v>
      </c>
      <c r="L16" s="50">
        <v>0.52427381677838714</v>
      </c>
      <c r="M16" s="49">
        <v>322</v>
      </c>
      <c r="N16" s="51">
        <v>8.1067328861978059</v>
      </c>
      <c r="O16" s="51">
        <v>5.3023928282666937</v>
      </c>
      <c r="P16" s="50">
        <v>9.5931252192213254E-2</v>
      </c>
    </row>
    <row r="17" spans="2:16" x14ac:dyDescent="0.25">
      <c r="B17" s="1" t="s">
        <v>491</v>
      </c>
      <c r="C17" s="26" t="s">
        <v>11</v>
      </c>
      <c r="D17" s="30"/>
      <c r="E17" s="54">
        <v>233107</v>
      </c>
      <c r="F17" s="42" t="s">
        <v>593</v>
      </c>
      <c r="G17" s="54">
        <v>55844</v>
      </c>
      <c r="H17" s="42" t="s">
        <v>591</v>
      </c>
      <c r="I17" s="28"/>
      <c r="J17" s="49">
        <v>1455.1</v>
      </c>
      <c r="K17" s="50">
        <v>9.4591437014638166E-2</v>
      </c>
      <c r="L17" s="50">
        <v>0.90540856298536188</v>
      </c>
      <c r="M17" s="49">
        <v>92</v>
      </c>
      <c r="N17" s="51">
        <v>6.242197788998185</v>
      </c>
      <c r="O17" s="51">
        <v>3.9466854277220329</v>
      </c>
      <c r="P17" s="50">
        <v>2.6056514576319745E-2</v>
      </c>
    </row>
    <row r="18" spans="2:16" x14ac:dyDescent="0.25">
      <c r="B18" s="1" t="s">
        <v>492</v>
      </c>
      <c r="C18" s="26" t="s">
        <v>12</v>
      </c>
      <c r="D18" s="30"/>
      <c r="E18" s="54">
        <v>240333</v>
      </c>
      <c r="F18" s="42" t="s">
        <v>592</v>
      </c>
      <c r="G18" s="54">
        <v>52521</v>
      </c>
      <c r="H18" s="42" t="s">
        <v>591</v>
      </c>
      <c r="I18" s="28"/>
      <c r="J18" s="49">
        <v>4386</v>
      </c>
      <c r="K18" s="50">
        <v>0.57979936160510714</v>
      </c>
      <c r="L18" s="50">
        <v>0.42020063839489286</v>
      </c>
      <c r="M18" s="49">
        <v>140</v>
      </c>
      <c r="N18" s="51">
        <v>18.249678570982763</v>
      </c>
      <c r="O18" s="51">
        <v>5.8252507978513153</v>
      </c>
      <c r="P18" s="50">
        <v>8.350945336151254E-2</v>
      </c>
    </row>
    <row r="19" spans="2:16" x14ac:dyDescent="0.25">
      <c r="B19" s="1" t="s">
        <v>493</v>
      </c>
      <c r="C19" s="26" t="s">
        <v>13</v>
      </c>
      <c r="D19" s="30"/>
      <c r="E19" s="54">
        <v>692769</v>
      </c>
      <c r="F19" s="42" t="s">
        <v>587</v>
      </c>
      <c r="G19" s="54">
        <v>29175</v>
      </c>
      <c r="H19" s="42" t="s">
        <v>588</v>
      </c>
      <c r="I19" s="28"/>
      <c r="J19" s="49">
        <v>5048.5</v>
      </c>
      <c r="K19" s="50">
        <v>0.48380707140734874</v>
      </c>
      <c r="L19" s="50">
        <v>0.5161929285926512</v>
      </c>
      <c r="M19" s="49">
        <v>384</v>
      </c>
      <c r="N19" s="51">
        <v>7.2874219256346633</v>
      </c>
      <c r="O19" s="51">
        <v>5.542973198858494</v>
      </c>
      <c r="P19" s="50">
        <v>0.1730419880034276</v>
      </c>
    </row>
    <row r="20" spans="2:16" x14ac:dyDescent="0.25">
      <c r="B20" s="1" t="s">
        <v>494</v>
      </c>
      <c r="C20" s="26" t="s">
        <v>14</v>
      </c>
      <c r="D20" s="30"/>
      <c r="E20" s="54">
        <v>259949</v>
      </c>
      <c r="F20" s="42" t="s">
        <v>593</v>
      </c>
      <c r="G20" s="54">
        <v>25308</v>
      </c>
      <c r="H20" s="42" t="s">
        <v>590</v>
      </c>
      <c r="I20" s="28"/>
      <c r="J20" s="49">
        <v>2382</v>
      </c>
      <c r="K20" s="50">
        <v>0.21242653232577666</v>
      </c>
      <c r="L20" s="50">
        <v>0.78757346767422332</v>
      </c>
      <c r="M20" s="49">
        <v>217</v>
      </c>
      <c r="N20" s="51">
        <v>9.1633358851159272</v>
      </c>
      <c r="O20" s="51">
        <v>8.3477912975237452</v>
      </c>
      <c r="P20" s="50">
        <v>9.4120436225699378E-2</v>
      </c>
    </row>
    <row r="21" spans="2:16" x14ac:dyDescent="0.25">
      <c r="B21" s="1" t="s">
        <v>495</v>
      </c>
      <c r="C21" s="26" t="s">
        <v>15</v>
      </c>
      <c r="D21" s="30"/>
      <c r="E21" s="54">
        <v>284022</v>
      </c>
      <c r="F21" s="42" t="s">
        <v>586</v>
      </c>
      <c r="G21" s="54">
        <v>40941</v>
      </c>
      <c r="H21" s="42" t="s">
        <v>591</v>
      </c>
      <c r="I21" s="28"/>
      <c r="J21" s="49">
        <v>1518.29</v>
      </c>
      <c r="K21" s="50">
        <v>0.13779976157387588</v>
      </c>
      <c r="L21" s="50">
        <v>0.86220023842612414</v>
      </c>
      <c r="M21" s="49">
        <v>68</v>
      </c>
      <c r="N21" s="51">
        <v>5.3456774475216706</v>
      </c>
      <c r="O21" s="51">
        <v>2.3941807324784699</v>
      </c>
      <c r="P21" s="50">
        <v>3.7084829388632425E-2</v>
      </c>
    </row>
    <row r="22" spans="2:16" x14ac:dyDescent="0.25">
      <c r="B22" s="1" t="s">
        <v>496</v>
      </c>
      <c r="C22" s="26" t="s">
        <v>16</v>
      </c>
      <c r="D22" s="30"/>
      <c r="E22" s="54">
        <v>1122864</v>
      </c>
      <c r="F22" s="42" t="s">
        <v>586</v>
      </c>
      <c r="G22" s="54">
        <v>346966</v>
      </c>
      <c r="H22" s="42" t="s">
        <v>589</v>
      </c>
      <c r="I22" s="28"/>
      <c r="J22" s="49">
        <v>22207.85</v>
      </c>
      <c r="K22" s="50">
        <v>0.44713603523078554</v>
      </c>
      <c r="L22" s="50">
        <v>0.5528639647692144</v>
      </c>
      <c r="M22" s="49">
        <v>340</v>
      </c>
      <c r="N22" s="51">
        <v>19.777862679719004</v>
      </c>
      <c r="O22" s="51">
        <v>3.0279713304549793</v>
      </c>
      <c r="P22" s="50">
        <v>6.4005839188854233E-2</v>
      </c>
    </row>
    <row r="23" spans="2:16" x14ac:dyDescent="0.25">
      <c r="B23" s="1" t="s">
        <v>497</v>
      </c>
      <c r="C23" s="26" t="s">
        <v>17</v>
      </c>
      <c r="D23" s="30"/>
      <c r="E23" s="54">
        <v>249639</v>
      </c>
      <c r="F23" s="42" t="s">
        <v>592</v>
      </c>
      <c r="G23" s="54">
        <v>216639</v>
      </c>
      <c r="H23" s="42" t="s">
        <v>589</v>
      </c>
      <c r="I23" s="28"/>
      <c r="J23" s="49">
        <v>58507</v>
      </c>
      <c r="K23" s="50">
        <v>0.9846291896696121</v>
      </c>
      <c r="L23" s="50">
        <v>1.5370810330387896E-2</v>
      </c>
      <c r="M23" s="49">
        <v>85</v>
      </c>
      <c r="N23" s="51">
        <v>234.36642511787019</v>
      </c>
      <c r="O23" s="51">
        <v>3.4049166997143874</v>
      </c>
      <c r="P23" s="50">
        <v>0.27006679314435533</v>
      </c>
    </row>
    <row r="24" spans="2:16" x14ac:dyDescent="0.25">
      <c r="B24" s="1" t="s">
        <v>498</v>
      </c>
      <c r="C24" s="26" t="s">
        <v>18</v>
      </c>
      <c r="D24" s="30"/>
      <c r="E24" s="54">
        <v>2712997</v>
      </c>
      <c r="F24" s="42" t="s">
        <v>593</v>
      </c>
      <c r="G24" s="54">
        <v>136796</v>
      </c>
      <c r="H24" s="42" t="s">
        <v>588</v>
      </c>
      <c r="I24" s="28"/>
      <c r="J24" s="49">
        <v>13865</v>
      </c>
      <c r="K24" s="50">
        <v>0.37107825459790839</v>
      </c>
      <c r="L24" s="50">
        <v>0.62892174540209167</v>
      </c>
      <c r="M24" s="49">
        <v>644</v>
      </c>
      <c r="N24" s="51">
        <v>5.1105843463888823</v>
      </c>
      <c r="O24" s="51">
        <v>2.3737586145506242</v>
      </c>
      <c r="P24" s="50">
        <v>0.10135530278663119</v>
      </c>
    </row>
    <row r="25" spans="2:16" x14ac:dyDescent="0.25">
      <c r="B25" s="1" t="s">
        <v>499</v>
      </c>
      <c r="C25" s="26" t="s">
        <v>19</v>
      </c>
      <c r="D25" s="30"/>
      <c r="E25" s="54">
        <v>274747</v>
      </c>
      <c r="F25" s="42" t="s">
        <v>586</v>
      </c>
      <c r="G25" s="54">
        <v>31764</v>
      </c>
      <c r="H25" s="42" t="s">
        <v>590</v>
      </c>
      <c r="I25" s="28"/>
      <c r="J25" s="49">
        <v>2478</v>
      </c>
      <c r="K25" s="50">
        <v>0.77925746569814369</v>
      </c>
      <c r="L25" s="50">
        <v>0.22074253430185631</v>
      </c>
      <c r="M25" s="49">
        <v>67</v>
      </c>
      <c r="N25" s="51">
        <v>9.019206761129329</v>
      </c>
      <c r="O25" s="51">
        <v>2.4386071549461872</v>
      </c>
      <c r="P25" s="50">
        <v>7.8012844729882888E-2</v>
      </c>
    </row>
    <row r="26" spans="2:16" x14ac:dyDescent="0.25">
      <c r="B26" s="1" t="s">
        <v>500</v>
      </c>
      <c r="C26" s="26" t="s">
        <v>20</v>
      </c>
      <c r="D26" s="30"/>
      <c r="E26" s="54">
        <v>311770</v>
      </c>
      <c r="F26" s="42" t="s">
        <v>593</v>
      </c>
      <c r="G26" s="54">
        <v>48724</v>
      </c>
      <c r="H26" s="42" t="s">
        <v>591</v>
      </c>
      <c r="I26" s="28"/>
      <c r="J26" s="49">
        <v>8031.1</v>
      </c>
      <c r="K26" s="50">
        <v>0.30867502583705841</v>
      </c>
      <c r="L26" s="50">
        <v>0.69132497416294159</v>
      </c>
      <c r="M26" s="49">
        <v>284</v>
      </c>
      <c r="N26" s="51">
        <v>25.75969464669468</v>
      </c>
      <c r="O26" s="51">
        <v>9.1092792763896462</v>
      </c>
      <c r="P26" s="50">
        <v>0.16482842131187916</v>
      </c>
    </row>
    <row r="27" spans="2:16" x14ac:dyDescent="0.25">
      <c r="B27" s="1" t="s">
        <v>501</v>
      </c>
      <c r="C27" s="26" t="s">
        <v>21</v>
      </c>
      <c r="D27" s="30"/>
      <c r="E27" s="54">
        <v>374062</v>
      </c>
      <c r="F27" s="42" t="s">
        <v>593</v>
      </c>
      <c r="G27" s="54">
        <v>46880</v>
      </c>
      <c r="H27" s="42" t="s">
        <v>590</v>
      </c>
      <c r="I27" s="28"/>
      <c r="J27" s="49">
        <v>3209.3999999999996</v>
      </c>
      <c r="K27" s="50">
        <v>0.46809372468374155</v>
      </c>
      <c r="L27" s="50">
        <v>0.53190627531625845</v>
      </c>
      <c r="M27" s="49">
        <v>181</v>
      </c>
      <c r="N27" s="51">
        <v>8.5798610925461549</v>
      </c>
      <c r="O27" s="51">
        <v>4.8387700434687302</v>
      </c>
      <c r="P27" s="50">
        <v>6.84598976109215E-2</v>
      </c>
    </row>
    <row r="28" spans="2:16" x14ac:dyDescent="0.25">
      <c r="B28" s="1" t="s">
        <v>502</v>
      </c>
      <c r="C28" s="26" t="s">
        <v>22</v>
      </c>
      <c r="D28" s="30"/>
      <c r="E28" s="54">
        <v>487357</v>
      </c>
      <c r="F28" s="42" t="s">
        <v>592</v>
      </c>
      <c r="G28" s="54">
        <v>118043</v>
      </c>
      <c r="H28" s="42" t="s">
        <v>591</v>
      </c>
      <c r="I28" s="28"/>
      <c r="J28" s="49">
        <v>13667</v>
      </c>
      <c r="K28" s="50">
        <v>0.82022389697812248</v>
      </c>
      <c r="L28" s="50">
        <v>0.17977610302187752</v>
      </c>
      <c r="M28" s="49">
        <v>247</v>
      </c>
      <c r="N28" s="51">
        <v>28.043097770217727</v>
      </c>
      <c r="O28" s="51">
        <v>5.0681533249753263</v>
      </c>
      <c r="P28" s="50">
        <v>0.11577984293859017</v>
      </c>
    </row>
    <row r="29" spans="2:16" x14ac:dyDescent="0.25">
      <c r="B29" s="1" t="s">
        <v>503</v>
      </c>
      <c r="C29" s="26" t="s">
        <v>23</v>
      </c>
      <c r="D29" s="30"/>
      <c r="E29" s="54">
        <v>888790</v>
      </c>
      <c r="F29" s="42" t="s">
        <v>592</v>
      </c>
      <c r="G29" s="54">
        <v>139492</v>
      </c>
      <c r="H29" s="42" t="s">
        <v>591</v>
      </c>
      <c r="I29" s="28"/>
      <c r="J29" s="49">
        <v>13895</v>
      </c>
      <c r="K29" s="50">
        <v>0.40460597337171644</v>
      </c>
      <c r="L29" s="50">
        <v>0.59539402662828356</v>
      </c>
      <c r="M29" s="49">
        <v>401</v>
      </c>
      <c r="N29" s="51">
        <v>15.633614239584155</v>
      </c>
      <c r="O29" s="51">
        <v>4.51175193240248</v>
      </c>
      <c r="P29" s="50">
        <v>9.9611447251455279E-2</v>
      </c>
    </row>
    <row r="30" spans="2:16" x14ac:dyDescent="0.25">
      <c r="B30" s="1" t="s">
        <v>504</v>
      </c>
      <c r="C30" s="26" t="s">
        <v>24</v>
      </c>
      <c r="D30" s="30"/>
      <c r="E30" s="54">
        <v>326887</v>
      </c>
      <c r="F30" s="42" t="s">
        <v>587</v>
      </c>
      <c r="G30" s="54">
        <v>103034</v>
      </c>
      <c r="H30" s="42" t="s">
        <v>589</v>
      </c>
      <c r="I30" s="28"/>
      <c r="J30" s="49">
        <v>7203</v>
      </c>
      <c r="K30" s="50">
        <v>0.68624184367624597</v>
      </c>
      <c r="L30" s="50">
        <v>0.31375815632375403</v>
      </c>
      <c r="M30" s="49">
        <v>195</v>
      </c>
      <c r="N30" s="51">
        <v>22.035137524588009</v>
      </c>
      <c r="O30" s="51">
        <v>5.9653641778351538</v>
      </c>
      <c r="P30" s="50">
        <v>6.9908962090183824E-2</v>
      </c>
    </row>
    <row r="31" spans="2:16" x14ac:dyDescent="0.25">
      <c r="B31" s="1" t="s">
        <v>505</v>
      </c>
      <c r="C31" s="26" t="s">
        <v>25</v>
      </c>
      <c r="D31" s="30"/>
      <c r="E31" s="54">
        <v>1367628</v>
      </c>
      <c r="F31" s="42" t="s">
        <v>587</v>
      </c>
      <c r="G31" s="54">
        <v>215676</v>
      </c>
      <c r="H31" s="42" t="s">
        <v>591</v>
      </c>
      <c r="I31" s="28"/>
      <c r="J31" s="49">
        <v>20632</v>
      </c>
      <c r="K31" s="50">
        <v>0.46810779371849554</v>
      </c>
      <c r="L31" s="50">
        <v>0.53189220628150446</v>
      </c>
      <c r="M31" s="49">
        <v>397</v>
      </c>
      <c r="N31" s="51">
        <v>15.085973671202987</v>
      </c>
      <c r="O31" s="51">
        <v>2.9028361513510985</v>
      </c>
      <c r="P31" s="50">
        <v>9.5662011535822253E-2</v>
      </c>
    </row>
    <row r="32" spans="2:16" x14ac:dyDescent="0.25">
      <c r="B32" s="1" t="s">
        <v>506</v>
      </c>
      <c r="C32" s="26" t="s">
        <v>26</v>
      </c>
      <c r="D32" s="30"/>
      <c r="E32" s="54">
        <v>756840</v>
      </c>
      <c r="F32" s="42" t="s">
        <v>592</v>
      </c>
      <c r="G32" s="54">
        <v>74797</v>
      </c>
      <c r="H32" s="42" t="s">
        <v>590</v>
      </c>
      <c r="I32" s="28"/>
      <c r="J32" s="49">
        <v>6456</v>
      </c>
      <c r="K32" s="50">
        <v>0.25836431226765799</v>
      </c>
      <c r="L32" s="50">
        <v>0.74163568773234201</v>
      </c>
      <c r="M32" s="49">
        <v>310</v>
      </c>
      <c r="N32" s="51">
        <v>8.5302045346440458</v>
      </c>
      <c r="O32" s="51">
        <v>4.0959780138470485</v>
      </c>
      <c r="P32" s="50">
        <v>8.6313622204099091E-2</v>
      </c>
    </row>
    <row r="33" spans="2:16" x14ac:dyDescent="0.25">
      <c r="B33" s="1" t="s">
        <v>507</v>
      </c>
      <c r="C33" s="26" t="s">
        <v>27</v>
      </c>
      <c r="D33" s="30"/>
      <c r="E33" s="54">
        <v>226166</v>
      </c>
      <c r="F33" s="42" t="s">
        <v>587</v>
      </c>
      <c r="G33" s="54">
        <v>56255</v>
      </c>
      <c r="H33" s="42" t="s">
        <v>591</v>
      </c>
      <c r="I33" s="28"/>
      <c r="J33" s="49">
        <v>7771</v>
      </c>
      <c r="K33" s="50">
        <v>0.68318105777892169</v>
      </c>
      <c r="L33" s="50">
        <v>0.31681894222107831</v>
      </c>
      <c r="M33" s="49">
        <v>89</v>
      </c>
      <c r="N33" s="51">
        <v>34.359718083177846</v>
      </c>
      <c r="O33" s="51">
        <v>3.93516266812872</v>
      </c>
      <c r="P33" s="50">
        <v>0.138138832103813</v>
      </c>
    </row>
    <row r="34" spans="2:16" x14ac:dyDescent="0.25">
      <c r="B34" s="1" t="s">
        <v>508</v>
      </c>
      <c r="C34" s="26" t="s">
        <v>28</v>
      </c>
      <c r="D34" s="30"/>
      <c r="E34" s="54">
        <v>659751</v>
      </c>
      <c r="F34" s="42" t="s">
        <v>593</v>
      </c>
      <c r="G34" s="54">
        <v>87844</v>
      </c>
      <c r="H34" s="42" t="s">
        <v>590</v>
      </c>
      <c r="I34" s="28"/>
      <c r="J34" s="49">
        <v>5134</v>
      </c>
      <c r="K34" s="50">
        <v>0.22088040514218932</v>
      </c>
      <c r="L34" s="50">
        <v>0.77911959485781068</v>
      </c>
      <c r="M34" s="49">
        <v>303</v>
      </c>
      <c r="N34" s="51">
        <v>7.7817237109151787</v>
      </c>
      <c r="O34" s="51">
        <v>4.5926417693948167</v>
      </c>
      <c r="P34" s="50">
        <v>5.8444515277082103E-2</v>
      </c>
    </row>
    <row r="35" spans="2:16" x14ac:dyDescent="0.25">
      <c r="B35" s="1" t="s">
        <v>509</v>
      </c>
      <c r="C35" s="26" t="s">
        <v>29</v>
      </c>
      <c r="D35" s="30"/>
      <c r="E35" s="54">
        <v>280657</v>
      </c>
      <c r="F35" s="42" t="s">
        <v>586</v>
      </c>
      <c r="G35" s="54">
        <v>72353</v>
      </c>
      <c r="H35" s="42" t="s">
        <v>589</v>
      </c>
      <c r="I35" s="28"/>
      <c r="J35" s="49">
        <v>2748</v>
      </c>
      <c r="K35" s="50">
        <v>0.90211062590975255</v>
      </c>
      <c r="L35" s="50">
        <v>9.788937409024745E-2</v>
      </c>
      <c r="M35" s="49">
        <v>70</v>
      </c>
      <c r="N35" s="51">
        <v>9.791311102163851</v>
      </c>
      <c r="O35" s="51">
        <v>2.4941476606676476</v>
      </c>
      <c r="P35" s="50">
        <v>3.7980456926457781E-2</v>
      </c>
    </row>
    <row r="36" spans="2:16" x14ac:dyDescent="0.25">
      <c r="B36" s="1" t="s">
        <v>510</v>
      </c>
      <c r="C36" s="26" t="s">
        <v>30</v>
      </c>
      <c r="D36" s="30"/>
      <c r="E36" s="54">
        <v>700698</v>
      </c>
      <c r="F36" s="42" t="s">
        <v>592</v>
      </c>
      <c r="G36" s="54">
        <v>159763</v>
      </c>
      <c r="H36" s="42" t="s">
        <v>591</v>
      </c>
      <c r="I36" s="28"/>
      <c r="J36" s="49">
        <v>30026.959999999999</v>
      </c>
      <c r="K36" s="50">
        <v>0.9066705387425168</v>
      </c>
      <c r="L36" s="50">
        <v>9.3329461257483204E-2</v>
      </c>
      <c r="M36" s="49">
        <v>320</v>
      </c>
      <c r="N36" s="51">
        <v>42.852926653137303</v>
      </c>
      <c r="O36" s="51">
        <v>4.5668747448972313</v>
      </c>
      <c r="P36" s="50">
        <v>0.18794689634020392</v>
      </c>
    </row>
    <row r="37" spans="2:16" x14ac:dyDescent="0.25">
      <c r="B37" s="1" t="s">
        <v>511</v>
      </c>
      <c r="C37" s="26" t="s">
        <v>31</v>
      </c>
      <c r="D37" s="30"/>
      <c r="E37" s="54">
        <v>927810</v>
      </c>
      <c r="F37" s="42" t="s">
        <v>586</v>
      </c>
      <c r="G37" s="54">
        <v>214065</v>
      </c>
      <c r="H37" s="42" t="s">
        <v>591</v>
      </c>
      <c r="I37" s="28"/>
      <c r="J37" s="49">
        <v>12913</v>
      </c>
      <c r="K37" s="50">
        <v>0.47990397274064894</v>
      </c>
      <c r="L37" s="50">
        <v>0.52009602725935111</v>
      </c>
      <c r="M37" s="49">
        <v>291</v>
      </c>
      <c r="N37" s="51">
        <v>13.917720222890463</v>
      </c>
      <c r="O37" s="51">
        <v>3.1364180166197819</v>
      </c>
      <c r="P37" s="50">
        <v>6.0322799149790954E-2</v>
      </c>
    </row>
    <row r="38" spans="2:16" x14ac:dyDescent="0.25">
      <c r="B38" s="1" t="s">
        <v>512</v>
      </c>
      <c r="C38" s="26" t="s">
        <v>32</v>
      </c>
      <c r="D38" s="30"/>
      <c r="E38" s="54">
        <v>232692</v>
      </c>
      <c r="F38" s="42" t="s">
        <v>587</v>
      </c>
      <c r="G38" s="54">
        <v>49516</v>
      </c>
      <c r="H38" s="42" t="s">
        <v>591</v>
      </c>
      <c r="I38" s="28"/>
      <c r="J38" s="49">
        <v>21946.12</v>
      </c>
      <c r="K38" s="50">
        <v>0.91093733197485482</v>
      </c>
      <c r="L38" s="50">
        <v>8.9062668025145175E-2</v>
      </c>
      <c r="M38" s="49">
        <v>72</v>
      </c>
      <c r="N38" s="51">
        <v>94.314028844996812</v>
      </c>
      <c r="O38" s="51">
        <v>3.0942189675622709</v>
      </c>
      <c r="P38" s="50">
        <v>0.44321269892559978</v>
      </c>
    </row>
    <row r="39" spans="2:16" x14ac:dyDescent="0.25">
      <c r="B39" s="1" t="s">
        <v>513</v>
      </c>
      <c r="C39" s="26" t="s">
        <v>33</v>
      </c>
      <c r="D39" s="30"/>
      <c r="E39" s="54">
        <v>534875</v>
      </c>
      <c r="F39" s="42" t="s">
        <v>592</v>
      </c>
      <c r="G39" s="54">
        <v>72902</v>
      </c>
      <c r="H39" s="42" t="s">
        <v>590</v>
      </c>
      <c r="I39" s="28"/>
      <c r="J39" s="49">
        <v>2921</v>
      </c>
      <c r="K39" s="50">
        <v>0.18247175624786033</v>
      </c>
      <c r="L39" s="50">
        <v>0.81752824375213962</v>
      </c>
      <c r="M39" s="49">
        <v>93</v>
      </c>
      <c r="N39" s="51">
        <v>5.4610890394952092</v>
      </c>
      <c r="O39" s="51">
        <v>1.738724000934798</v>
      </c>
      <c r="P39" s="50">
        <v>4.0067487860415349E-2</v>
      </c>
    </row>
    <row r="40" spans="2:16" x14ac:dyDescent="0.25">
      <c r="B40" s="1" t="s">
        <v>514</v>
      </c>
      <c r="C40" s="26" t="s">
        <v>34</v>
      </c>
      <c r="D40" s="30"/>
      <c r="E40" s="54">
        <v>245903</v>
      </c>
      <c r="F40" s="42" t="s">
        <v>587</v>
      </c>
      <c r="G40" s="54">
        <v>36520</v>
      </c>
      <c r="H40" s="42" t="s">
        <v>591</v>
      </c>
      <c r="I40" s="28"/>
      <c r="J40" s="49">
        <v>2951</v>
      </c>
      <c r="K40" s="50">
        <v>0.76448661470687906</v>
      </c>
      <c r="L40" s="50">
        <v>0.23551338529312094</v>
      </c>
      <c r="M40" s="49">
        <v>63</v>
      </c>
      <c r="N40" s="51">
        <v>12.000666929642989</v>
      </c>
      <c r="O40" s="51">
        <v>2.5619858236784423</v>
      </c>
      <c r="P40" s="50">
        <v>8.0805038335158813E-2</v>
      </c>
    </row>
    <row r="41" spans="2:16" x14ac:dyDescent="0.25">
      <c r="B41" s="1" t="s">
        <v>578</v>
      </c>
      <c r="C41" s="26" t="s">
        <v>35</v>
      </c>
      <c r="D41" s="30"/>
      <c r="E41" s="54">
        <v>272835</v>
      </c>
      <c r="F41" s="42" t="s">
        <v>586</v>
      </c>
      <c r="G41" s="54">
        <v>43496</v>
      </c>
      <c r="H41" s="42" t="s">
        <v>591</v>
      </c>
      <c r="I41" s="28"/>
      <c r="J41" s="49">
        <v>1556</v>
      </c>
      <c r="K41" s="50">
        <v>0.42159383033419023</v>
      </c>
      <c r="L41" s="50">
        <v>0.57840616966580982</v>
      </c>
      <c r="M41" s="49">
        <v>40</v>
      </c>
      <c r="N41" s="51">
        <v>5.70308061648982</v>
      </c>
      <c r="O41" s="51">
        <v>1.4660875620796452</v>
      </c>
      <c r="P41" s="50">
        <v>3.5773404450984002E-2</v>
      </c>
    </row>
    <row r="42" spans="2:16" x14ac:dyDescent="0.25">
      <c r="B42" s="1" t="s">
        <v>515</v>
      </c>
      <c r="C42" s="26" t="s">
        <v>36</v>
      </c>
      <c r="D42" s="30"/>
      <c r="E42" s="54">
        <v>247994</v>
      </c>
      <c r="F42" s="42" t="s">
        <v>587</v>
      </c>
      <c r="G42" s="54">
        <v>39339</v>
      </c>
      <c r="H42" s="42" t="s">
        <v>591</v>
      </c>
      <c r="I42" s="28"/>
      <c r="J42" s="49">
        <v>2103</v>
      </c>
      <c r="K42" s="50">
        <v>0.52876842605801233</v>
      </c>
      <c r="L42" s="50">
        <v>0.47123157394198767</v>
      </c>
      <c r="M42" s="49">
        <v>72</v>
      </c>
      <c r="N42" s="51">
        <v>8.480043872029162</v>
      </c>
      <c r="O42" s="51">
        <v>2.9032960474850196</v>
      </c>
      <c r="P42" s="50">
        <v>5.345840006100816E-2</v>
      </c>
    </row>
    <row r="43" spans="2:16" x14ac:dyDescent="0.25">
      <c r="B43" s="1" t="s">
        <v>516</v>
      </c>
      <c r="C43" s="26" t="s">
        <v>37</v>
      </c>
      <c r="D43" s="30"/>
      <c r="E43" s="54">
        <v>295160</v>
      </c>
      <c r="F43" s="42" t="s">
        <v>592</v>
      </c>
      <c r="G43" s="54">
        <v>86647</v>
      </c>
      <c r="H43" s="42" t="s">
        <v>589</v>
      </c>
      <c r="I43" s="28"/>
      <c r="J43" s="49">
        <v>8794.9</v>
      </c>
      <c r="K43" s="50">
        <v>0.71042422312931353</v>
      </c>
      <c r="L43" s="50">
        <v>0.28957577687068647</v>
      </c>
      <c r="M43" s="49">
        <v>540</v>
      </c>
      <c r="N43" s="51">
        <v>29.797059222116815</v>
      </c>
      <c r="O43" s="51">
        <v>18.295161946063153</v>
      </c>
      <c r="P43" s="50">
        <v>0.10150264867796922</v>
      </c>
    </row>
    <row r="44" spans="2:16" x14ac:dyDescent="0.25">
      <c r="B44" s="1" t="s">
        <v>517</v>
      </c>
      <c r="C44" s="26" t="s">
        <v>38</v>
      </c>
      <c r="D44" s="30"/>
      <c r="E44" s="54">
        <v>318668</v>
      </c>
      <c r="F44" s="42" t="s">
        <v>586</v>
      </c>
      <c r="G44" s="54">
        <v>68542</v>
      </c>
      <c r="H44" s="42" t="s">
        <v>591</v>
      </c>
      <c r="I44" s="28"/>
      <c r="J44" s="49">
        <v>5497</v>
      </c>
      <c r="K44" s="50">
        <v>0.75786792796070579</v>
      </c>
      <c r="L44" s="50">
        <v>0.24213207203929421</v>
      </c>
      <c r="M44" s="49">
        <v>69</v>
      </c>
      <c r="N44" s="51">
        <v>17.24992782456977</v>
      </c>
      <c r="O44" s="51">
        <v>2.1652629068497622</v>
      </c>
      <c r="P44" s="50">
        <v>8.0199002071722453E-2</v>
      </c>
    </row>
    <row r="45" spans="2:16" x14ac:dyDescent="0.25">
      <c r="B45" s="1" t="s">
        <v>518</v>
      </c>
      <c r="C45" s="26" t="s">
        <v>39</v>
      </c>
      <c r="D45" s="30"/>
      <c r="E45" s="54">
        <v>236605</v>
      </c>
      <c r="F45" s="42" t="s">
        <v>593</v>
      </c>
      <c r="G45" s="54">
        <v>13666</v>
      </c>
      <c r="H45" s="42" t="s">
        <v>588</v>
      </c>
      <c r="I45" s="28"/>
      <c r="J45" s="49">
        <v>238</v>
      </c>
      <c r="K45" s="50">
        <v>0</v>
      </c>
      <c r="L45" s="50">
        <v>1</v>
      </c>
      <c r="M45" s="49">
        <v>34</v>
      </c>
      <c r="N45" s="51">
        <v>1.0058959024534564</v>
      </c>
      <c r="O45" s="51">
        <v>1.4369941463620803</v>
      </c>
      <c r="P45" s="50">
        <v>1.7415483682130837E-2</v>
      </c>
    </row>
    <row r="46" spans="2:16" x14ac:dyDescent="0.25">
      <c r="B46" s="1" t="s">
        <v>519</v>
      </c>
      <c r="C46" s="26" t="s">
        <v>40</v>
      </c>
      <c r="D46" s="30"/>
      <c r="E46" s="54">
        <v>981835</v>
      </c>
      <c r="F46" s="42" t="s">
        <v>587</v>
      </c>
      <c r="G46" s="54">
        <v>379885</v>
      </c>
      <c r="H46" s="42" t="s">
        <v>589</v>
      </c>
      <c r="I46" s="28"/>
      <c r="J46" s="49">
        <v>67620</v>
      </c>
      <c r="K46" s="50">
        <v>0.91168293404318246</v>
      </c>
      <c r="L46" s="50">
        <v>8.8317065956817542E-2</v>
      </c>
      <c r="M46" s="49">
        <v>354</v>
      </c>
      <c r="N46" s="51">
        <v>68.871042486772211</v>
      </c>
      <c r="O46" s="51">
        <v>3.6054937947822188</v>
      </c>
      <c r="P46" s="50">
        <v>0.17800123721652605</v>
      </c>
    </row>
    <row r="47" spans="2:16" x14ac:dyDescent="0.25">
      <c r="B47" s="1" t="s">
        <v>520</v>
      </c>
      <c r="C47" s="26" t="s">
        <v>41</v>
      </c>
      <c r="D47" s="30"/>
      <c r="E47" s="54">
        <v>2402820</v>
      </c>
      <c r="F47" s="42" t="s">
        <v>592</v>
      </c>
      <c r="G47" s="54">
        <v>370271</v>
      </c>
      <c r="H47" s="42" t="s">
        <v>591</v>
      </c>
      <c r="I47" s="28"/>
      <c r="J47" s="49">
        <v>44480.43</v>
      </c>
      <c r="K47" s="50">
        <v>0.47298958216006459</v>
      </c>
      <c r="L47" s="50">
        <v>0.52701041783993541</v>
      </c>
      <c r="M47" s="49">
        <v>499</v>
      </c>
      <c r="N47" s="51">
        <v>18.51176118061278</v>
      </c>
      <c r="O47" s="51">
        <v>2.0767265130138752</v>
      </c>
      <c r="P47" s="50">
        <v>0.12012939171579735</v>
      </c>
    </row>
    <row r="48" spans="2:16" x14ac:dyDescent="0.25">
      <c r="B48" s="1" t="s">
        <v>521</v>
      </c>
      <c r="C48" s="26" t="s">
        <v>42</v>
      </c>
      <c r="D48" s="30"/>
      <c r="E48" s="54">
        <v>280188</v>
      </c>
      <c r="F48" s="42" t="s">
        <v>586</v>
      </c>
      <c r="G48" s="54">
        <v>42308</v>
      </c>
      <c r="H48" s="42" t="s">
        <v>591</v>
      </c>
      <c r="I48" s="28"/>
      <c r="J48" s="49">
        <v>15808.41</v>
      </c>
      <c r="K48" s="50">
        <v>0.97754359862883111</v>
      </c>
      <c r="L48" s="50">
        <v>2.2456401371168888E-2</v>
      </c>
      <c r="M48" s="49">
        <v>81</v>
      </c>
      <c r="N48" s="51">
        <v>56.420724656302198</v>
      </c>
      <c r="O48" s="51">
        <v>2.8909160991905432</v>
      </c>
      <c r="P48" s="50">
        <v>0.37365060981374681</v>
      </c>
    </row>
    <row r="49" spans="2:16" x14ac:dyDescent="0.25">
      <c r="B49" s="1" t="s">
        <v>522</v>
      </c>
      <c r="C49" s="26" t="s">
        <v>43</v>
      </c>
      <c r="D49" s="30"/>
      <c r="E49" s="54">
        <v>247669</v>
      </c>
      <c r="F49" s="42" t="s">
        <v>592</v>
      </c>
      <c r="G49" s="54">
        <v>37060</v>
      </c>
      <c r="H49" s="42" t="s">
        <v>591</v>
      </c>
      <c r="I49" s="28"/>
      <c r="J49" s="49">
        <v>1980</v>
      </c>
      <c r="K49" s="50">
        <v>0.22171717171717173</v>
      </c>
      <c r="L49" s="50">
        <v>0.77828282828282824</v>
      </c>
      <c r="M49" s="49">
        <v>103</v>
      </c>
      <c r="N49" s="51">
        <v>7.9945411012278482</v>
      </c>
      <c r="O49" s="51">
        <v>4.1587764314468103</v>
      </c>
      <c r="P49" s="50">
        <v>5.3426875337290881E-2</v>
      </c>
    </row>
    <row r="50" spans="2:16" x14ac:dyDescent="0.25">
      <c r="B50" s="1" t="s">
        <v>523</v>
      </c>
      <c r="C50" s="26" t="s">
        <v>44</v>
      </c>
      <c r="D50" s="30"/>
      <c r="E50" s="54">
        <v>939480</v>
      </c>
      <c r="F50" s="42" t="s">
        <v>592</v>
      </c>
      <c r="G50" s="54">
        <v>467298</v>
      </c>
      <c r="H50" s="42" t="s">
        <v>589</v>
      </c>
      <c r="I50" s="28"/>
      <c r="J50" s="49">
        <v>84333</v>
      </c>
      <c r="K50" s="50">
        <v>0.89885335515160136</v>
      </c>
      <c r="L50" s="50">
        <v>0.10114664484839864</v>
      </c>
      <c r="M50" s="49">
        <v>424</v>
      </c>
      <c r="N50" s="51">
        <v>89.76561502107549</v>
      </c>
      <c r="O50" s="51">
        <v>4.5131349257035804</v>
      </c>
      <c r="P50" s="50">
        <v>0.18046942208184072</v>
      </c>
    </row>
    <row r="51" spans="2:16" x14ac:dyDescent="0.25">
      <c r="B51" s="1" t="s">
        <v>524</v>
      </c>
      <c r="C51" s="26" t="s">
        <v>45</v>
      </c>
      <c r="D51" s="30"/>
      <c r="E51" s="54">
        <v>279081</v>
      </c>
      <c r="F51" s="42" t="s">
        <v>587</v>
      </c>
      <c r="G51" s="54">
        <v>9261</v>
      </c>
      <c r="H51" s="42" t="s">
        <v>588</v>
      </c>
      <c r="I51" s="28"/>
      <c r="J51" s="49">
        <v>1089</v>
      </c>
      <c r="K51" s="50">
        <v>0.41689623507805323</v>
      </c>
      <c r="L51" s="50">
        <v>0.58310376492194682</v>
      </c>
      <c r="M51" s="49">
        <v>3</v>
      </c>
      <c r="N51" s="51">
        <v>3.9020929407591343</v>
      </c>
      <c r="O51" s="51">
        <v>0.10749567329914972</v>
      </c>
      <c r="P51" s="50">
        <v>0.11758989310009718</v>
      </c>
    </row>
    <row r="52" spans="2:16" x14ac:dyDescent="0.25">
      <c r="B52" s="1" t="s">
        <v>525</v>
      </c>
      <c r="C52" s="26" t="s">
        <v>46</v>
      </c>
      <c r="D52" s="30"/>
      <c r="E52" s="54">
        <v>508664</v>
      </c>
      <c r="F52" s="42" t="s">
        <v>587</v>
      </c>
      <c r="G52" s="54">
        <v>195245</v>
      </c>
      <c r="H52" s="42" t="s">
        <v>589</v>
      </c>
      <c r="I52" s="28"/>
      <c r="J52" s="49">
        <v>18816</v>
      </c>
      <c r="K52" s="50">
        <v>0.54581207482993199</v>
      </c>
      <c r="L52" s="50">
        <v>0.45418792517006801</v>
      </c>
      <c r="M52" s="49">
        <v>230</v>
      </c>
      <c r="N52" s="51">
        <v>36.991019612160486</v>
      </c>
      <c r="O52" s="51">
        <v>4.5216488684082226</v>
      </c>
      <c r="P52" s="50">
        <v>9.6371225895669543E-2</v>
      </c>
    </row>
    <row r="53" spans="2:16" x14ac:dyDescent="0.25">
      <c r="B53" s="1" t="s">
        <v>526</v>
      </c>
      <c r="C53" s="26" t="s">
        <v>47</v>
      </c>
      <c r="D53" s="30"/>
      <c r="E53" s="54">
        <v>267601</v>
      </c>
      <c r="F53" s="42" t="s">
        <v>586</v>
      </c>
      <c r="G53" s="54">
        <v>67453</v>
      </c>
      <c r="H53" s="42" t="s">
        <v>591</v>
      </c>
      <c r="I53" s="28"/>
      <c r="J53" s="49">
        <v>2432</v>
      </c>
      <c r="K53" s="50">
        <v>0.44243421052631576</v>
      </c>
      <c r="L53" s="50">
        <v>0.55756578947368429</v>
      </c>
      <c r="M53" s="49">
        <v>91</v>
      </c>
      <c r="N53" s="51">
        <v>9.088157368619699</v>
      </c>
      <c r="O53" s="51">
        <v>3.4005851996068777</v>
      </c>
      <c r="P53" s="50">
        <v>3.6054734407661632E-2</v>
      </c>
    </row>
    <row r="54" spans="2:16" s="129" customFormat="1" x14ac:dyDescent="0.25">
      <c r="B54" s="1" t="s">
        <v>527</v>
      </c>
      <c r="C54" s="26" t="s">
        <v>1137</v>
      </c>
      <c r="D54" s="30"/>
      <c r="E54" s="54">
        <v>659540</v>
      </c>
      <c r="F54" s="42" t="s">
        <v>592</v>
      </c>
      <c r="G54" s="54">
        <v>90771</v>
      </c>
      <c r="H54" s="42" t="s">
        <v>590</v>
      </c>
      <c r="I54" s="28"/>
      <c r="J54" s="49">
        <v>16320</v>
      </c>
      <c r="K54" s="50">
        <v>0.84411764705882353</v>
      </c>
      <c r="L54" s="50">
        <v>0.15588235294117647</v>
      </c>
      <c r="M54" s="49">
        <v>286</v>
      </c>
      <c r="N54" s="51">
        <v>24.744518907117083</v>
      </c>
      <c r="O54" s="51">
        <v>4.3363556418109592</v>
      </c>
      <c r="P54" s="50">
        <v>0.17979310572760021</v>
      </c>
    </row>
    <row r="55" spans="2:16" x14ac:dyDescent="0.25">
      <c r="B55" s="1" t="s">
        <v>528</v>
      </c>
      <c r="C55" s="26" t="s">
        <v>48</v>
      </c>
      <c r="D55" s="30"/>
      <c r="E55" s="54">
        <v>319968</v>
      </c>
      <c r="F55" s="42" t="s">
        <v>592</v>
      </c>
      <c r="G55" s="54">
        <v>180899</v>
      </c>
      <c r="H55" s="42" t="s">
        <v>589</v>
      </c>
      <c r="I55" s="28"/>
      <c r="J55" s="49">
        <v>4417</v>
      </c>
      <c r="K55" s="50">
        <v>0.44690966719492869</v>
      </c>
      <c r="L55" s="50">
        <v>0.55309033280507136</v>
      </c>
      <c r="M55" s="49">
        <v>103</v>
      </c>
      <c r="N55" s="51">
        <v>13.804505450545054</v>
      </c>
      <c r="O55" s="51">
        <v>3.219071907190719</v>
      </c>
      <c r="P55" s="50">
        <v>2.4416939839357873E-2</v>
      </c>
    </row>
    <row r="56" spans="2:16" x14ac:dyDescent="0.25">
      <c r="B56" s="1" t="s">
        <v>529</v>
      </c>
      <c r="C56" s="26" t="s">
        <v>49</v>
      </c>
      <c r="D56" s="30"/>
      <c r="E56" s="54">
        <v>292988</v>
      </c>
      <c r="F56" s="42" t="s">
        <v>592</v>
      </c>
      <c r="G56" s="54">
        <v>53666</v>
      </c>
      <c r="H56" s="42" t="s">
        <v>591</v>
      </c>
      <c r="I56" s="28"/>
      <c r="J56" s="49">
        <v>3808.12</v>
      </c>
      <c r="K56" s="50">
        <v>0.16061206054431057</v>
      </c>
      <c r="L56" s="50">
        <v>0.83938793945568946</v>
      </c>
      <c r="M56" s="49">
        <v>148</v>
      </c>
      <c r="N56" s="51">
        <v>12.997528909033816</v>
      </c>
      <c r="O56" s="51">
        <v>5.0514014225838597</v>
      </c>
      <c r="P56" s="50">
        <v>7.0959639250177023E-2</v>
      </c>
    </row>
    <row r="57" spans="2:16" x14ac:dyDescent="0.25">
      <c r="B57" s="1" t="s">
        <v>530</v>
      </c>
      <c r="C57" s="26" t="s">
        <v>50</v>
      </c>
      <c r="D57" s="30"/>
      <c r="E57" s="54">
        <v>469774</v>
      </c>
      <c r="F57" s="42" t="s">
        <v>593</v>
      </c>
      <c r="G57" s="54">
        <v>31066</v>
      </c>
      <c r="H57" s="42" t="s">
        <v>588</v>
      </c>
      <c r="I57" s="28"/>
      <c r="J57" s="49">
        <v>3122.7</v>
      </c>
      <c r="K57" s="50">
        <v>0.21840074294680886</v>
      </c>
      <c r="L57" s="50">
        <v>0.78159925705319111</v>
      </c>
      <c r="M57" s="49">
        <v>167</v>
      </c>
      <c r="N57" s="51">
        <v>6.6472388850809114</v>
      </c>
      <c r="O57" s="51">
        <v>3.5549008672255171</v>
      </c>
      <c r="P57" s="50">
        <v>0.1005182514646237</v>
      </c>
    </row>
    <row r="58" spans="2:16" x14ac:dyDescent="0.25">
      <c r="B58" s="1" t="s">
        <v>531</v>
      </c>
      <c r="C58" s="26" t="s">
        <v>51</v>
      </c>
      <c r="D58" s="30"/>
      <c r="E58" s="54">
        <v>3948906</v>
      </c>
      <c r="F58" s="42" t="s">
        <v>593</v>
      </c>
      <c r="G58" s="54">
        <v>295015</v>
      </c>
      <c r="H58" s="42" t="s">
        <v>588</v>
      </c>
      <c r="I58" s="28"/>
      <c r="J58" s="49">
        <v>38283.19</v>
      </c>
      <c r="K58" s="50">
        <v>0.69054302946018864</v>
      </c>
      <c r="L58" s="50">
        <v>0.30945697053981136</v>
      </c>
      <c r="M58" s="49">
        <v>569</v>
      </c>
      <c r="N58" s="51">
        <v>9.6946318803233105</v>
      </c>
      <c r="O58" s="51">
        <v>1.440905405193236</v>
      </c>
      <c r="P58" s="50">
        <v>0.12976692710540144</v>
      </c>
    </row>
    <row r="59" spans="2:16" x14ac:dyDescent="0.25">
      <c r="B59" s="1" t="s">
        <v>532</v>
      </c>
      <c r="C59" s="26" t="s">
        <v>52</v>
      </c>
      <c r="D59" s="30"/>
      <c r="E59" s="54">
        <v>624394</v>
      </c>
      <c r="F59" s="42" t="s">
        <v>593</v>
      </c>
      <c r="G59" s="54">
        <v>216524</v>
      </c>
      <c r="H59" s="42" t="s">
        <v>589</v>
      </c>
      <c r="I59" s="28"/>
      <c r="J59" s="49">
        <v>17896</v>
      </c>
      <c r="K59" s="50">
        <v>0.63880196691998214</v>
      </c>
      <c r="L59" s="50">
        <v>0.36119803308001786</v>
      </c>
      <c r="M59" s="49">
        <v>131</v>
      </c>
      <c r="N59" s="51">
        <v>28.661390083825278</v>
      </c>
      <c r="O59" s="51">
        <v>2.0980342540126906</v>
      </c>
      <c r="P59" s="50">
        <v>8.2651345809240551E-2</v>
      </c>
    </row>
    <row r="60" spans="2:16" x14ac:dyDescent="0.25">
      <c r="B60" s="1" t="s">
        <v>533</v>
      </c>
      <c r="C60" s="26" t="s">
        <v>53</v>
      </c>
      <c r="D60" s="30"/>
      <c r="E60" s="54">
        <v>265505</v>
      </c>
      <c r="F60" s="42" t="s">
        <v>592</v>
      </c>
      <c r="G60" s="54">
        <v>85606</v>
      </c>
      <c r="H60" s="42" t="s">
        <v>589</v>
      </c>
      <c r="I60" s="28"/>
      <c r="J60" s="49">
        <v>2228</v>
      </c>
      <c r="K60" s="50">
        <v>0.15754039497307001</v>
      </c>
      <c r="L60" s="50">
        <v>0.84245960502692996</v>
      </c>
      <c r="M60" s="49">
        <v>81</v>
      </c>
      <c r="N60" s="51">
        <v>8.3915557145816457</v>
      </c>
      <c r="O60" s="51">
        <v>3.0507900039547278</v>
      </c>
      <c r="P60" s="50">
        <v>2.6026213115903092E-2</v>
      </c>
    </row>
    <row r="61" spans="2:16" x14ac:dyDescent="0.25">
      <c r="B61" s="1" t="s">
        <v>534</v>
      </c>
      <c r="C61" s="26" t="s">
        <v>54</v>
      </c>
      <c r="D61" s="30"/>
      <c r="E61" s="54">
        <v>265230</v>
      </c>
      <c r="F61" s="42" t="s">
        <v>592</v>
      </c>
      <c r="G61" s="54">
        <v>49868</v>
      </c>
      <c r="H61" s="42" t="s">
        <v>591</v>
      </c>
      <c r="I61" s="28"/>
      <c r="J61" s="49">
        <v>7106</v>
      </c>
      <c r="K61" s="50">
        <v>0.35885167464114831</v>
      </c>
      <c r="L61" s="50">
        <v>0.64114832535885169</v>
      </c>
      <c r="M61" s="49">
        <v>286</v>
      </c>
      <c r="N61" s="51">
        <v>26.791841043622515</v>
      </c>
      <c r="O61" s="51">
        <v>10.783093918485843</v>
      </c>
      <c r="P61" s="50">
        <v>0.14249618994144542</v>
      </c>
    </row>
    <row r="62" spans="2:16" x14ac:dyDescent="0.25">
      <c r="B62" s="1" t="s">
        <v>535</v>
      </c>
      <c r="C62" s="26" t="s">
        <v>55</v>
      </c>
      <c r="D62" s="30"/>
      <c r="E62" s="54">
        <v>654055</v>
      </c>
      <c r="F62" s="42" t="s">
        <v>593</v>
      </c>
      <c r="G62" s="54">
        <v>196098</v>
      </c>
      <c r="H62" s="42" t="s">
        <v>589</v>
      </c>
      <c r="I62" s="28"/>
      <c r="J62" s="49">
        <v>11132.95</v>
      </c>
      <c r="K62" s="50">
        <v>0.14236478202093783</v>
      </c>
      <c r="L62" s="50">
        <v>0.85763521797906217</v>
      </c>
      <c r="M62" s="49">
        <v>203</v>
      </c>
      <c r="N62" s="51">
        <v>17.021427861571276</v>
      </c>
      <c r="O62" s="51">
        <v>3.1037145194211497</v>
      </c>
      <c r="P62" s="50">
        <v>5.6772379116564173E-2</v>
      </c>
    </row>
    <row r="63" spans="2:16" x14ac:dyDescent="0.25">
      <c r="B63" s="1" t="s">
        <v>536</v>
      </c>
      <c r="C63" s="26" t="s">
        <v>56</v>
      </c>
      <c r="D63" s="30"/>
      <c r="E63" s="54">
        <v>519384</v>
      </c>
      <c r="F63" s="42" t="s">
        <v>592</v>
      </c>
      <c r="G63" s="54">
        <v>83578</v>
      </c>
      <c r="H63" s="42" t="s">
        <v>591</v>
      </c>
      <c r="I63" s="28"/>
      <c r="J63" s="49">
        <v>2445</v>
      </c>
      <c r="K63" s="50">
        <v>0.23558282208588957</v>
      </c>
      <c r="L63" s="50">
        <v>0.76441717791411046</v>
      </c>
      <c r="M63" s="49">
        <v>221</v>
      </c>
      <c r="N63" s="51">
        <v>4.7074996534356082</v>
      </c>
      <c r="O63" s="51">
        <v>4.2550405865409795</v>
      </c>
      <c r="P63" s="50">
        <v>2.925410993323602E-2</v>
      </c>
    </row>
    <row r="64" spans="2:16" x14ac:dyDescent="0.25">
      <c r="B64" s="1" t="s">
        <v>537</v>
      </c>
      <c r="C64" s="26" t="s">
        <v>57</v>
      </c>
      <c r="D64" s="30"/>
      <c r="E64" s="54">
        <v>461755</v>
      </c>
      <c r="F64" s="42" t="s">
        <v>592</v>
      </c>
      <c r="G64" s="54">
        <v>22949</v>
      </c>
      <c r="H64" s="42" t="s">
        <v>588</v>
      </c>
      <c r="I64" s="28"/>
      <c r="J64" s="49">
        <v>1496</v>
      </c>
      <c r="K64" s="50">
        <v>0.22393048128342247</v>
      </c>
      <c r="L64" s="50">
        <v>0.77606951871657759</v>
      </c>
      <c r="M64" s="49">
        <v>150</v>
      </c>
      <c r="N64" s="51">
        <v>3.2398133209169364</v>
      </c>
      <c r="O64" s="51">
        <v>3.248475923379281</v>
      </c>
      <c r="P64" s="50">
        <v>6.5188025622031465E-2</v>
      </c>
    </row>
    <row r="65" spans="2:16" x14ac:dyDescent="0.25">
      <c r="B65" s="1" t="s">
        <v>538</v>
      </c>
      <c r="C65" s="26" t="s">
        <v>58</v>
      </c>
      <c r="D65" s="30"/>
      <c r="E65" s="54">
        <v>591834</v>
      </c>
      <c r="F65" s="42" t="s">
        <v>593</v>
      </c>
      <c r="G65" s="54">
        <v>59126</v>
      </c>
      <c r="H65" s="42" t="s">
        <v>590</v>
      </c>
      <c r="I65" s="28"/>
      <c r="J65" s="49">
        <v>5749.47</v>
      </c>
      <c r="K65" s="50">
        <v>0.45874489300752935</v>
      </c>
      <c r="L65" s="50">
        <v>0.5412551069924707</v>
      </c>
      <c r="M65" s="49">
        <v>240</v>
      </c>
      <c r="N65" s="51">
        <v>9.714666612597453</v>
      </c>
      <c r="O65" s="51">
        <v>4.0551911515729069</v>
      </c>
      <c r="P65" s="50">
        <v>9.7240976896796671E-2</v>
      </c>
    </row>
    <row r="66" spans="2:16" x14ac:dyDescent="0.25">
      <c r="B66" s="1" t="s">
        <v>539</v>
      </c>
      <c r="C66" s="26" t="s">
        <v>59</v>
      </c>
      <c r="D66" s="30"/>
      <c r="E66" s="54">
        <v>427314</v>
      </c>
      <c r="F66" s="42" t="s">
        <v>587</v>
      </c>
      <c r="G66" s="54">
        <v>33958</v>
      </c>
      <c r="H66" s="42" t="s">
        <v>588</v>
      </c>
      <c r="I66" s="28"/>
      <c r="J66" s="49">
        <v>5077</v>
      </c>
      <c r="K66" s="50">
        <v>0.10557415796730353</v>
      </c>
      <c r="L66" s="50">
        <v>0.89442584203269648</v>
      </c>
      <c r="M66" s="49">
        <v>172</v>
      </c>
      <c r="N66" s="51">
        <v>11.881192752870254</v>
      </c>
      <c r="O66" s="51">
        <v>4.0251431031981166</v>
      </c>
      <c r="P66" s="50">
        <v>0.14950821603156841</v>
      </c>
    </row>
    <row r="67" spans="2:16" x14ac:dyDescent="0.25">
      <c r="B67" s="1" t="s">
        <v>540</v>
      </c>
      <c r="C67" s="26" t="s">
        <v>60</v>
      </c>
      <c r="D67" s="30"/>
      <c r="E67" s="54">
        <v>693943</v>
      </c>
      <c r="F67" s="42" t="s">
        <v>592</v>
      </c>
      <c r="G67" s="54">
        <v>318562</v>
      </c>
      <c r="H67" s="42" t="s">
        <v>589</v>
      </c>
      <c r="I67" s="28"/>
      <c r="J67" s="49">
        <v>25711</v>
      </c>
      <c r="K67" s="50">
        <v>0.70005056201625759</v>
      </c>
      <c r="L67" s="50">
        <v>0.29994943798374241</v>
      </c>
      <c r="M67" s="49">
        <v>308</v>
      </c>
      <c r="N67" s="51">
        <v>37.050593492549098</v>
      </c>
      <c r="O67" s="51">
        <v>4.4384048833982046</v>
      </c>
      <c r="P67" s="50">
        <v>8.0709563601433942E-2</v>
      </c>
    </row>
    <row r="68" spans="2:16" x14ac:dyDescent="0.25">
      <c r="B68" s="1" t="s">
        <v>541</v>
      </c>
      <c r="C68" s="26" t="s">
        <v>61</v>
      </c>
      <c r="D68" s="30"/>
      <c r="E68" s="54">
        <v>394095</v>
      </c>
      <c r="F68" s="42" t="s">
        <v>593</v>
      </c>
      <c r="G68" s="54">
        <v>116131</v>
      </c>
      <c r="H68" s="42" t="s">
        <v>589</v>
      </c>
      <c r="I68" s="28"/>
      <c r="J68" s="49">
        <v>24736.35</v>
      </c>
      <c r="K68" s="50">
        <v>0.8976000905549929</v>
      </c>
      <c r="L68" s="50">
        <v>0.1023999094450071</v>
      </c>
      <c r="M68" s="49">
        <v>239</v>
      </c>
      <c r="N68" s="51">
        <v>62.767479922353751</v>
      </c>
      <c r="O68" s="51">
        <v>6.0645275885256096</v>
      </c>
      <c r="P68" s="50">
        <v>0.21300384910144576</v>
      </c>
    </row>
    <row r="69" spans="2:16" x14ac:dyDescent="0.25">
      <c r="B69" s="1" t="s">
        <v>542</v>
      </c>
      <c r="C69" s="26" t="s">
        <v>62</v>
      </c>
      <c r="D69" s="30"/>
      <c r="E69" s="54">
        <v>8377150</v>
      </c>
      <c r="F69" s="42" t="s">
        <v>593</v>
      </c>
      <c r="G69" s="54">
        <v>187946</v>
      </c>
      <c r="H69" s="42" t="s">
        <v>588</v>
      </c>
      <c r="I69" s="28"/>
      <c r="J69" s="49">
        <v>39766</v>
      </c>
      <c r="K69" s="50">
        <v>0.48785394558165268</v>
      </c>
      <c r="L69" s="50">
        <v>0.51214605441834737</v>
      </c>
      <c r="M69" s="49">
        <v>4304</v>
      </c>
      <c r="N69" s="51">
        <v>4.7469604817867657</v>
      </c>
      <c r="O69" s="51">
        <v>5.1377855237162997</v>
      </c>
      <c r="P69" s="50">
        <v>0.2115820501633448</v>
      </c>
    </row>
    <row r="70" spans="2:16" x14ac:dyDescent="0.25">
      <c r="B70" s="1" t="s">
        <v>543</v>
      </c>
      <c r="C70" s="26" t="s">
        <v>63</v>
      </c>
      <c r="D70" s="30"/>
      <c r="E70" s="54">
        <v>282989</v>
      </c>
      <c r="F70" s="42" t="s">
        <v>593</v>
      </c>
      <c r="G70" s="54">
        <v>14054</v>
      </c>
      <c r="H70" s="42" t="s">
        <v>588</v>
      </c>
      <c r="I70" s="28"/>
      <c r="J70" s="49">
        <v>851</v>
      </c>
      <c r="K70" s="50">
        <v>0</v>
      </c>
      <c r="L70" s="50">
        <v>1</v>
      </c>
      <c r="M70" s="49">
        <v>98</v>
      </c>
      <c r="N70" s="51">
        <v>3.0071840248207526</v>
      </c>
      <c r="O70" s="51">
        <v>3.463032131990996</v>
      </c>
      <c r="P70" s="50">
        <v>6.0552155969830657E-2</v>
      </c>
    </row>
    <row r="71" spans="2:16" x14ac:dyDescent="0.25">
      <c r="B71" s="1" t="s">
        <v>544</v>
      </c>
      <c r="C71" s="26" t="s">
        <v>64</v>
      </c>
      <c r="D71" s="30"/>
      <c r="E71" s="54">
        <v>247421</v>
      </c>
      <c r="F71" s="42" t="s">
        <v>593</v>
      </c>
      <c r="G71" s="54">
        <v>33186</v>
      </c>
      <c r="H71" s="42" t="s">
        <v>590</v>
      </c>
      <c r="I71" s="28"/>
      <c r="J71" s="49">
        <v>1792</v>
      </c>
      <c r="K71" s="50">
        <v>0.12723214285714285</v>
      </c>
      <c r="L71" s="50">
        <v>0.87276785714285721</v>
      </c>
      <c r="M71" s="49">
        <v>166</v>
      </c>
      <c r="N71" s="51">
        <v>7.2427158567785268</v>
      </c>
      <c r="O71" s="51">
        <v>6.7092122333997519</v>
      </c>
      <c r="P71" s="50">
        <v>5.3998674139697465E-2</v>
      </c>
    </row>
    <row r="72" spans="2:16" x14ac:dyDescent="0.25">
      <c r="B72" s="1" t="s">
        <v>545</v>
      </c>
      <c r="C72" s="26" t="s">
        <v>65</v>
      </c>
      <c r="D72" s="30"/>
      <c r="E72" s="54">
        <v>257076</v>
      </c>
      <c r="F72" s="42" t="s">
        <v>586</v>
      </c>
      <c r="G72" s="54">
        <v>63941</v>
      </c>
      <c r="H72" s="42" t="s">
        <v>591</v>
      </c>
      <c r="I72" s="28"/>
      <c r="J72" s="49">
        <v>16543</v>
      </c>
      <c r="K72" s="50">
        <v>0.97334219911745146</v>
      </c>
      <c r="L72" s="50">
        <v>2.6657800882548544E-2</v>
      </c>
      <c r="M72" s="49">
        <v>35</v>
      </c>
      <c r="N72" s="51">
        <v>64.350620050101924</v>
      </c>
      <c r="O72" s="51">
        <v>1.3614650920350402</v>
      </c>
      <c r="P72" s="50">
        <v>0.25872288515975667</v>
      </c>
    </row>
    <row r="73" spans="2:16" x14ac:dyDescent="0.25">
      <c r="B73" s="1" t="s">
        <v>546</v>
      </c>
      <c r="C73" s="26" t="s">
        <v>66</v>
      </c>
      <c r="D73" s="30"/>
      <c r="E73" s="54">
        <v>421343</v>
      </c>
      <c r="F73" s="42" t="s">
        <v>593</v>
      </c>
      <c r="G73" s="54">
        <v>33181</v>
      </c>
      <c r="H73" s="42" t="s">
        <v>588</v>
      </c>
      <c r="I73" s="28"/>
      <c r="J73" s="49">
        <v>4927</v>
      </c>
      <c r="K73" s="50">
        <v>0.57418307286381165</v>
      </c>
      <c r="L73" s="50">
        <v>0.42581692713618835</v>
      </c>
      <c r="M73" s="49">
        <v>166</v>
      </c>
      <c r="N73" s="51">
        <v>11.693560828113911</v>
      </c>
      <c r="O73" s="51">
        <v>3.9397830271299159</v>
      </c>
      <c r="P73" s="50">
        <v>0.14848859286941321</v>
      </c>
    </row>
    <row r="74" spans="2:16" x14ac:dyDescent="0.25">
      <c r="B74" s="1" t="s">
        <v>547</v>
      </c>
      <c r="C74" s="26" t="s">
        <v>67</v>
      </c>
      <c r="D74" s="30"/>
      <c r="E74" s="54">
        <v>670891</v>
      </c>
      <c r="F74" s="42" t="s">
        <v>592</v>
      </c>
      <c r="G74" s="54">
        <v>382600</v>
      </c>
      <c r="H74" s="42" t="s">
        <v>589</v>
      </c>
      <c r="I74" s="28"/>
      <c r="J74" s="49">
        <v>18588</v>
      </c>
      <c r="K74" s="50">
        <v>0.60829567462879275</v>
      </c>
      <c r="L74" s="50">
        <v>0.39170432537120725</v>
      </c>
      <c r="M74" s="49">
        <v>191</v>
      </c>
      <c r="N74" s="51">
        <v>27.706438154633169</v>
      </c>
      <c r="O74" s="51">
        <v>2.8469602364616606</v>
      </c>
      <c r="P74" s="50">
        <v>4.8583376894929434E-2</v>
      </c>
    </row>
    <row r="75" spans="2:16" x14ac:dyDescent="0.25">
      <c r="B75" s="1" t="s">
        <v>548</v>
      </c>
      <c r="C75" s="26" t="s">
        <v>68</v>
      </c>
      <c r="D75" s="30"/>
      <c r="E75" s="54">
        <v>494205</v>
      </c>
      <c r="F75" s="42" t="s">
        <v>592</v>
      </c>
      <c r="G75" s="54">
        <v>78087</v>
      </c>
      <c r="H75" s="42" t="s">
        <v>591</v>
      </c>
      <c r="I75" s="28"/>
      <c r="J75" s="49">
        <v>10336</v>
      </c>
      <c r="K75" s="50">
        <v>0.57662538699690402</v>
      </c>
      <c r="L75" s="50">
        <v>0.42337461300309598</v>
      </c>
      <c r="M75" s="49">
        <v>259</v>
      </c>
      <c r="N75" s="51">
        <v>20.914397871328699</v>
      </c>
      <c r="O75" s="51">
        <v>5.2407401786707943</v>
      </c>
      <c r="P75" s="50">
        <v>0.13236518242473139</v>
      </c>
    </row>
    <row r="76" spans="2:16" x14ac:dyDescent="0.25">
      <c r="B76" s="1" t="s">
        <v>549</v>
      </c>
      <c r="C76" s="26" t="s">
        <v>69</v>
      </c>
      <c r="D76" s="30"/>
      <c r="E76" s="54">
        <v>302367</v>
      </c>
      <c r="F76" s="42" t="s">
        <v>586</v>
      </c>
      <c r="G76" s="54">
        <v>60859</v>
      </c>
      <c r="H76" s="42" t="s">
        <v>591</v>
      </c>
      <c r="I76" s="28"/>
      <c r="J76" s="49">
        <v>3411</v>
      </c>
      <c r="K76" s="50">
        <v>0.15156845499853416</v>
      </c>
      <c r="L76" s="50">
        <v>0.84843154500146589</v>
      </c>
      <c r="M76" s="49">
        <v>124</v>
      </c>
      <c r="N76" s="51">
        <v>11.280992965502186</v>
      </c>
      <c r="O76" s="51">
        <v>4.1009766277404607</v>
      </c>
      <c r="P76" s="50">
        <v>5.6047585402323401E-2</v>
      </c>
    </row>
    <row r="77" spans="2:16" x14ac:dyDescent="0.25">
      <c r="B77" s="1" t="s">
        <v>550</v>
      </c>
      <c r="C77" s="26" t="s">
        <v>70</v>
      </c>
      <c r="D77" s="30"/>
      <c r="E77" s="54">
        <v>1587938</v>
      </c>
      <c r="F77" s="42" t="s">
        <v>593</v>
      </c>
      <c r="G77" s="54">
        <v>82913</v>
      </c>
      <c r="H77" s="42" t="s">
        <v>588</v>
      </c>
      <c r="I77" s="28"/>
      <c r="J77" s="49">
        <v>10794.24</v>
      </c>
      <c r="K77" s="50">
        <v>0.62785800575121553</v>
      </c>
      <c r="L77" s="50">
        <v>0.37214199424878447</v>
      </c>
      <c r="M77" s="49">
        <v>418</v>
      </c>
      <c r="N77" s="51">
        <v>6.7976457519122286</v>
      </c>
      <c r="O77" s="51">
        <v>2.6323445877609832</v>
      </c>
      <c r="P77" s="50">
        <v>0.13018754598193286</v>
      </c>
    </row>
    <row r="78" spans="2:16" x14ac:dyDescent="0.25">
      <c r="B78" s="1" t="s">
        <v>551</v>
      </c>
      <c r="C78" s="26" t="s">
        <v>71</v>
      </c>
      <c r="D78" s="30"/>
      <c r="E78" s="54">
        <v>1637800</v>
      </c>
      <c r="F78" s="42" t="s">
        <v>592</v>
      </c>
      <c r="G78" s="54">
        <v>327729</v>
      </c>
      <c r="H78" s="42" t="s">
        <v>591</v>
      </c>
      <c r="I78" s="28"/>
      <c r="J78" s="49">
        <v>50897</v>
      </c>
      <c r="K78" s="50">
        <v>0.76519244749199367</v>
      </c>
      <c r="L78" s="50">
        <v>0.23480755250800633</v>
      </c>
      <c r="M78" s="49">
        <v>234</v>
      </c>
      <c r="N78" s="51">
        <v>31.076444010257664</v>
      </c>
      <c r="O78" s="51">
        <v>1.4287458786176577</v>
      </c>
      <c r="P78" s="50">
        <v>0.15530209410824186</v>
      </c>
    </row>
    <row r="79" spans="2:16" x14ac:dyDescent="0.25">
      <c r="B79" s="1" t="s">
        <v>552</v>
      </c>
      <c r="C79" s="26" t="s">
        <v>72</v>
      </c>
      <c r="D79" s="30"/>
      <c r="E79" s="54">
        <v>306949</v>
      </c>
      <c r="F79" s="42" t="s">
        <v>593</v>
      </c>
      <c r="G79" s="54">
        <v>35349</v>
      </c>
      <c r="H79" s="42" t="s">
        <v>590</v>
      </c>
      <c r="I79" s="28"/>
      <c r="J79" s="49">
        <v>4938</v>
      </c>
      <c r="K79" s="50">
        <v>0.80558930741190771</v>
      </c>
      <c r="L79" s="50">
        <v>0.19441069258809229</v>
      </c>
      <c r="M79" s="49">
        <v>162</v>
      </c>
      <c r="N79" s="51">
        <v>16.087363047281471</v>
      </c>
      <c r="O79" s="51">
        <v>5.2777497238955</v>
      </c>
      <c r="P79" s="50">
        <v>0.13969277773062888</v>
      </c>
    </row>
    <row r="80" spans="2:16" x14ac:dyDescent="0.25">
      <c r="B80" s="1" t="s">
        <v>553</v>
      </c>
      <c r="C80" s="26" t="s">
        <v>73</v>
      </c>
      <c r="D80" s="30"/>
      <c r="E80" s="54">
        <v>302988</v>
      </c>
      <c r="F80" s="42" t="s">
        <v>592</v>
      </c>
      <c r="G80" s="54">
        <v>45812</v>
      </c>
      <c r="H80" s="42" t="s">
        <v>591</v>
      </c>
      <c r="I80" s="28"/>
      <c r="J80" s="49">
        <v>4586.91</v>
      </c>
      <c r="K80" s="50">
        <v>0.49653470419083873</v>
      </c>
      <c r="L80" s="50">
        <v>0.50346529580916122</v>
      </c>
      <c r="M80" s="49">
        <v>88</v>
      </c>
      <c r="N80" s="51">
        <v>15.138916392728426</v>
      </c>
      <c r="O80" s="51">
        <v>2.9044054550015184</v>
      </c>
      <c r="P80" s="50">
        <v>0.10012463983235834</v>
      </c>
    </row>
    <row r="81" spans="2:16" x14ac:dyDescent="0.25">
      <c r="B81" s="1" t="s">
        <v>554</v>
      </c>
      <c r="C81" s="26" t="s">
        <v>74</v>
      </c>
      <c r="D81" s="30"/>
      <c r="E81" s="54">
        <v>653842</v>
      </c>
      <c r="F81" s="42" t="s">
        <v>592</v>
      </c>
      <c r="G81" s="54">
        <v>81625</v>
      </c>
      <c r="H81" s="42" t="s">
        <v>590</v>
      </c>
      <c r="I81" s="28"/>
      <c r="J81" s="49">
        <v>14660</v>
      </c>
      <c r="K81" s="50">
        <v>0.74297407912687585</v>
      </c>
      <c r="L81" s="50">
        <v>0.25702592087312415</v>
      </c>
      <c r="M81" s="49">
        <v>333</v>
      </c>
      <c r="N81" s="51">
        <v>22.421318911908383</v>
      </c>
      <c r="O81" s="51">
        <v>5.0929735318318494</v>
      </c>
      <c r="P81" s="50">
        <v>0.17960183767228177</v>
      </c>
    </row>
    <row r="82" spans="2:16" x14ac:dyDescent="0.25">
      <c r="B82" s="1" t="s">
        <v>555</v>
      </c>
      <c r="C82" s="26" t="s">
        <v>75</v>
      </c>
      <c r="D82" s="30"/>
      <c r="E82" s="54">
        <v>476639</v>
      </c>
      <c r="F82" s="42" t="s">
        <v>586</v>
      </c>
      <c r="G82" s="54">
        <v>91399</v>
      </c>
      <c r="H82" s="42" t="s">
        <v>591</v>
      </c>
      <c r="I82" s="28"/>
      <c r="J82" s="49">
        <v>11804</v>
      </c>
      <c r="K82" s="50">
        <v>0.81582514401897666</v>
      </c>
      <c r="L82" s="50">
        <v>0.18417485598102334</v>
      </c>
      <c r="M82" s="49">
        <v>166</v>
      </c>
      <c r="N82" s="51">
        <v>24.765073777009434</v>
      </c>
      <c r="O82" s="51">
        <v>3.4827196263839091</v>
      </c>
      <c r="P82" s="50">
        <v>0.12914802131314346</v>
      </c>
    </row>
    <row r="83" spans="2:16" x14ac:dyDescent="0.25">
      <c r="B83" s="1" t="s">
        <v>556</v>
      </c>
      <c r="C83" s="26" t="s">
        <v>76</v>
      </c>
      <c r="D83" s="30"/>
      <c r="E83" s="54">
        <v>269118</v>
      </c>
      <c r="F83" s="42" t="s">
        <v>586</v>
      </c>
      <c r="G83" s="54">
        <v>63001</v>
      </c>
      <c r="H83" s="42" t="s">
        <v>591</v>
      </c>
      <c r="I83" s="28"/>
      <c r="J83" s="49">
        <v>3373</v>
      </c>
      <c r="K83" s="50">
        <v>0.76252594129854734</v>
      </c>
      <c r="L83" s="50">
        <v>0.23747405870145266</v>
      </c>
      <c r="M83" s="49">
        <v>87</v>
      </c>
      <c r="N83" s="51">
        <v>12.533535475144733</v>
      </c>
      <c r="O83" s="51">
        <v>3.2327826455309565</v>
      </c>
      <c r="P83" s="50">
        <v>5.3538832716941001E-2</v>
      </c>
    </row>
    <row r="84" spans="2:16" x14ac:dyDescent="0.25">
      <c r="B84" s="1" t="s">
        <v>580</v>
      </c>
      <c r="C84" s="26" t="s">
        <v>77</v>
      </c>
      <c r="D84" s="30"/>
      <c r="E84" s="54">
        <v>230862</v>
      </c>
      <c r="F84" s="42" t="s">
        <v>587</v>
      </c>
      <c r="G84" s="54">
        <v>40055</v>
      </c>
      <c r="H84" s="42" t="s">
        <v>591</v>
      </c>
      <c r="I84" s="28"/>
      <c r="J84" s="49">
        <v>2755</v>
      </c>
      <c r="K84" s="50">
        <v>0.18439201451905626</v>
      </c>
      <c r="L84" s="50">
        <v>0.81560798548094371</v>
      </c>
      <c r="M84" s="49">
        <v>191</v>
      </c>
      <c r="N84" s="51">
        <v>11.933536051840493</v>
      </c>
      <c r="O84" s="51">
        <v>8.2733407836716317</v>
      </c>
      <c r="P84" s="50">
        <v>6.878042691299463E-2</v>
      </c>
    </row>
    <row r="85" spans="2:16" x14ac:dyDescent="0.25">
      <c r="B85" s="1" t="s">
        <v>557</v>
      </c>
      <c r="C85" s="26" t="s">
        <v>78</v>
      </c>
      <c r="D85" s="30"/>
      <c r="E85" s="54">
        <v>320536</v>
      </c>
      <c r="F85" s="42" t="s">
        <v>592</v>
      </c>
      <c r="G85" s="54">
        <v>51568</v>
      </c>
      <c r="H85" s="42" t="s">
        <v>591</v>
      </c>
      <c r="I85" s="28"/>
      <c r="J85" s="49">
        <v>3904</v>
      </c>
      <c r="K85" s="50">
        <v>0.74410860655737709</v>
      </c>
      <c r="L85" s="50">
        <v>0.25589139344262291</v>
      </c>
      <c r="M85" s="49">
        <v>77</v>
      </c>
      <c r="N85" s="51">
        <v>12.179599171387926</v>
      </c>
      <c r="O85" s="51">
        <v>2.4022262709960818</v>
      </c>
      <c r="P85" s="50">
        <v>7.5705864101768536E-2</v>
      </c>
    </row>
    <row r="86" spans="2:16" x14ac:dyDescent="0.25">
      <c r="B86" s="1" t="s">
        <v>558</v>
      </c>
      <c r="C86" s="26" t="s">
        <v>79</v>
      </c>
      <c r="D86" s="30"/>
      <c r="E86" s="54">
        <v>510998</v>
      </c>
      <c r="F86" s="42" t="s">
        <v>592</v>
      </c>
      <c r="G86" s="54">
        <v>61972</v>
      </c>
      <c r="H86" s="42" t="s">
        <v>590</v>
      </c>
      <c r="I86" s="28"/>
      <c r="J86" s="49">
        <v>6727</v>
      </c>
      <c r="K86" s="50">
        <v>0.38650215549279027</v>
      </c>
      <c r="L86" s="50">
        <v>0.61349784450720968</v>
      </c>
      <c r="M86" s="49">
        <v>236</v>
      </c>
      <c r="N86" s="51">
        <v>13.164435085851608</v>
      </c>
      <c r="O86" s="51">
        <v>4.6184133793087252</v>
      </c>
      <c r="P86" s="50">
        <v>0.10854902213903053</v>
      </c>
    </row>
    <row r="87" spans="2:16" x14ac:dyDescent="0.25">
      <c r="B87" s="1" t="s">
        <v>559</v>
      </c>
      <c r="C87" s="26" t="s">
        <v>80</v>
      </c>
      <c r="D87" s="30"/>
      <c r="E87" s="54">
        <v>1463625</v>
      </c>
      <c r="F87" s="42" t="s">
        <v>592</v>
      </c>
      <c r="G87" s="54">
        <v>311367</v>
      </c>
      <c r="H87" s="42" t="s">
        <v>591</v>
      </c>
      <c r="I87" s="28"/>
      <c r="J87" s="49">
        <v>33911</v>
      </c>
      <c r="K87" s="50">
        <v>0.64999557665654217</v>
      </c>
      <c r="L87" s="50">
        <v>0.35000442334345783</v>
      </c>
      <c r="M87" s="49">
        <v>347</v>
      </c>
      <c r="N87" s="51">
        <v>23.169186096165344</v>
      </c>
      <c r="O87" s="51">
        <v>2.3708258604492274</v>
      </c>
      <c r="P87" s="50">
        <v>0.10891006432923206</v>
      </c>
    </row>
    <row r="88" spans="2:16" x14ac:dyDescent="0.25">
      <c r="B88" s="1" t="s">
        <v>560</v>
      </c>
      <c r="C88" s="26" t="s">
        <v>81</v>
      </c>
      <c r="D88" s="30"/>
      <c r="E88" s="54">
        <v>1379090</v>
      </c>
      <c r="F88" s="42" t="s">
        <v>587</v>
      </c>
      <c r="G88" s="54">
        <v>205918</v>
      </c>
      <c r="H88" s="42" t="s">
        <v>591</v>
      </c>
      <c r="I88" s="28"/>
      <c r="J88" s="49">
        <v>39987.43</v>
      </c>
      <c r="K88" s="50">
        <v>0.80783711281270143</v>
      </c>
      <c r="L88" s="50">
        <v>0.19216288718729857</v>
      </c>
      <c r="M88" s="49">
        <v>459</v>
      </c>
      <c r="N88" s="51">
        <v>28.995518784125764</v>
      </c>
      <c r="O88" s="51">
        <v>3.3282816930004566</v>
      </c>
      <c r="P88" s="50">
        <v>0.19419103720898609</v>
      </c>
    </row>
    <row r="89" spans="2:16" x14ac:dyDescent="0.25">
      <c r="B89" s="1" t="s">
        <v>561</v>
      </c>
      <c r="C89" s="26" t="s">
        <v>82</v>
      </c>
      <c r="D89" s="30"/>
      <c r="E89" s="54">
        <v>873035</v>
      </c>
      <c r="F89" s="42" t="s">
        <v>587</v>
      </c>
      <c r="G89" s="54">
        <v>29980</v>
      </c>
      <c r="H89" s="42" t="s">
        <v>588</v>
      </c>
      <c r="I89" s="28"/>
      <c r="J89" s="49">
        <v>6164.9</v>
      </c>
      <c r="K89" s="50">
        <v>0.42960956382098658</v>
      </c>
      <c r="L89" s="50">
        <v>0.57039043617901342</v>
      </c>
      <c r="M89" s="49">
        <v>284</v>
      </c>
      <c r="N89" s="51">
        <v>7.0614580171470784</v>
      </c>
      <c r="O89" s="51">
        <v>3.2530196383879226</v>
      </c>
      <c r="P89" s="50">
        <v>0.20563375583722479</v>
      </c>
    </row>
    <row r="90" spans="2:16" x14ac:dyDescent="0.25">
      <c r="B90" s="1" t="s">
        <v>562</v>
      </c>
      <c r="C90" s="26" t="s">
        <v>83</v>
      </c>
      <c r="D90" s="30"/>
      <c r="E90" s="54">
        <v>1015492</v>
      </c>
      <c r="F90" s="42" t="s">
        <v>587</v>
      </c>
      <c r="G90" s="54">
        <v>111953</v>
      </c>
      <c r="H90" s="42" t="s">
        <v>590</v>
      </c>
      <c r="I90" s="28"/>
      <c r="J90" s="49">
        <v>17376</v>
      </c>
      <c r="K90" s="50">
        <v>0.87810773480662985</v>
      </c>
      <c r="L90" s="50">
        <v>0.12189226519337015</v>
      </c>
      <c r="M90" s="49">
        <v>225</v>
      </c>
      <c r="N90" s="51">
        <v>17.11091766355619</v>
      </c>
      <c r="O90" s="51">
        <v>2.2156747665171168</v>
      </c>
      <c r="P90" s="50">
        <v>0.15520798906684055</v>
      </c>
    </row>
    <row r="91" spans="2:16" x14ac:dyDescent="0.25">
      <c r="B91" s="1" t="s">
        <v>563</v>
      </c>
      <c r="C91" s="26" t="s">
        <v>84</v>
      </c>
      <c r="D91" s="30"/>
      <c r="E91" s="54">
        <v>331764</v>
      </c>
      <c r="F91" s="42" t="s">
        <v>593</v>
      </c>
      <c r="G91" s="54">
        <v>17453</v>
      </c>
      <c r="H91" s="42" t="s">
        <v>588</v>
      </c>
      <c r="I91" s="28"/>
      <c r="J91" s="49">
        <v>599.70000000000005</v>
      </c>
      <c r="K91" s="50">
        <v>1.9509754877438716E-2</v>
      </c>
      <c r="L91" s="50">
        <v>0.98049024512256133</v>
      </c>
      <c r="M91" s="49">
        <v>49</v>
      </c>
      <c r="N91" s="51">
        <v>1.8076102289579341</v>
      </c>
      <c r="O91" s="51">
        <v>1.476953497064178</v>
      </c>
      <c r="P91" s="50">
        <v>3.436085486735805E-2</v>
      </c>
    </row>
    <row r="92" spans="2:16" x14ac:dyDescent="0.25">
      <c r="B92" s="1" t="s">
        <v>564</v>
      </c>
      <c r="C92" s="26" t="s">
        <v>85</v>
      </c>
      <c r="D92" s="30"/>
      <c r="E92" s="54">
        <v>251907</v>
      </c>
      <c r="F92" s="42" t="s">
        <v>592</v>
      </c>
      <c r="G92" s="54">
        <v>117089</v>
      </c>
      <c r="H92" s="42" t="s">
        <v>589</v>
      </c>
      <c r="I92" s="28"/>
      <c r="J92" s="49">
        <v>31511</v>
      </c>
      <c r="K92" s="50">
        <v>0.96791596585319417</v>
      </c>
      <c r="L92" s="50">
        <v>3.2084034146805829E-2</v>
      </c>
      <c r="M92" s="49">
        <v>43</v>
      </c>
      <c r="N92" s="51">
        <v>125.0898148920038</v>
      </c>
      <c r="O92" s="51">
        <v>1.706979162945055</v>
      </c>
      <c r="P92" s="50">
        <v>0.26912007105705915</v>
      </c>
    </row>
    <row r="93" spans="2:16" x14ac:dyDescent="0.25">
      <c r="B93" s="1" t="s">
        <v>565</v>
      </c>
      <c r="C93" s="26" t="s">
        <v>86</v>
      </c>
      <c r="D93" s="30"/>
      <c r="E93" s="54">
        <v>746668</v>
      </c>
      <c r="F93" s="42" t="s">
        <v>592</v>
      </c>
      <c r="G93" s="54">
        <v>52765</v>
      </c>
      <c r="H93" s="42" t="s">
        <v>588</v>
      </c>
      <c r="I93" s="28"/>
      <c r="J93" s="49">
        <v>6618</v>
      </c>
      <c r="K93" s="50">
        <v>0.39029918404351766</v>
      </c>
      <c r="L93" s="50">
        <v>0.60970081595648229</v>
      </c>
      <c r="M93" s="49">
        <v>508</v>
      </c>
      <c r="N93" s="51">
        <v>8.8633770296838748</v>
      </c>
      <c r="O93" s="51">
        <v>6.8035592793584296</v>
      </c>
      <c r="P93" s="50">
        <v>0.12542405003316592</v>
      </c>
    </row>
    <row r="94" spans="2:16" x14ac:dyDescent="0.25">
      <c r="B94" s="1" t="s">
        <v>579</v>
      </c>
      <c r="C94" s="26" t="s">
        <v>87</v>
      </c>
      <c r="D94" s="30"/>
      <c r="E94" s="54">
        <v>232980</v>
      </c>
      <c r="F94" s="42" t="s">
        <v>587</v>
      </c>
      <c r="G94" s="54">
        <v>42733</v>
      </c>
      <c r="H94" s="42" t="s">
        <v>591</v>
      </c>
      <c r="I94" s="28"/>
      <c r="J94" s="49">
        <v>3669.8</v>
      </c>
      <c r="K94" s="50">
        <v>0.45561065998147038</v>
      </c>
      <c r="L94" s="50">
        <v>0.54438934001852957</v>
      </c>
      <c r="M94" s="49">
        <v>106</v>
      </c>
      <c r="N94" s="51">
        <v>15.75156665808224</v>
      </c>
      <c r="O94" s="51">
        <v>4.549746759378487</v>
      </c>
      <c r="P94" s="50">
        <v>8.5877424940912175E-2</v>
      </c>
    </row>
    <row r="95" spans="2:16" x14ac:dyDescent="0.25">
      <c r="B95" s="1" t="s">
        <v>566</v>
      </c>
      <c r="C95" s="26" t="s">
        <v>88</v>
      </c>
      <c r="D95" s="30"/>
      <c r="E95" s="54">
        <v>309000</v>
      </c>
      <c r="F95" s="42" t="s">
        <v>593</v>
      </c>
      <c r="G95" s="54">
        <v>39090</v>
      </c>
      <c r="H95" s="42" t="s">
        <v>590</v>
      </c>
      <c r="I95" s="28"/>
      <c r="J95" s="49">
        <v>3792</v>
      </c>
      <c r="K95" s="50">
        <v>4.7995780590717296E-2</v>
      </c>
      <c r="L95" s="50">
        <v>0.9520042194092827</v>
      </c>
      <c r="M95" s="49">
        <v>113</v>
      </c>
      <c r="N95" s="51">
        <v>12.271844660194175</v>
      </c>
      <c r="O95" s="51">
        <v>3.6569579288025889</v>
      </c>
      <c r="P95" s="50">
        <v>9.7006907137375281E-2</v>
      </c>
    </row>
    <row r="96" spans="2:16" x14ac:dyDescent="0.25">
      <c r="B96" s="1" t="s">
        <v>567</v>
      </c>
      <c r="C96" s="26" t="s">
        <v>89</v>
      </c>
      <c r="D96" s="30"/>
      <c r="E96" s="54">
        <v>302329</v>
      </c>
      <c r="F96" s="42" t="s">
        <v>593</v>
      </c>
      <c r="G96" s="54">
        <v>32363</v>
      </c>
      <c r="H96" s="42" t="s">
        <v>590</v>
      </c>
      <c r="I96" s="28"/>
      <c r="J96" s="49">
        <v>4974</v>
      </c>
      <c r="K96" s="50">
        <v>0.64334539605950947</v>
      </c>
      <c r="L96" s="50">
        <v>0.35665460394049053</v>
      </c>
      <c r="M96" s="49">
        <v>189</v>
      </c>
      <c r="N96" s="51">
        <v>16.45227550119241</v>
      </c>
      <c r="O96" s="51">
        <v>6.2514677718644265</v>
      </c>
      <c r="P96" s="50">
        <v>0.15369403330964373</v>
      </c>
    </row>
    <row r="97" spans="2:16" x14ac:dyDescent="0.25">
      <c r="B97" s="1" t="s">
        <v>568</v>
      </c>
      <c r="C97" s="26" t="s">
        <v>90</v>
      </c>
      <c r="D97" s="30"/>
      <c r="E97" s="54">
        <v>263928</v>
      </c>
      <c r="F97" s="42" t="s">
        <v>593</v>
      </c>
      <c r="G97" s="54">
        <v>39375</v>
      </c>
      <c r="H97" s="42" t="s">
        <v>591</v>
      </c>
      <c r="I97" s="28"/>
      <c r="J97" s="49">
        <v>5342</v>
      </c>
      <c r="K97" s="50">
        <v>0.61044552602021718</v>
      </c>
      <c r="L97" s="50">
        <v>0.38955447397978282</v>
      </c>
      <c r="M97" s="49">
        <v>207</v>
      </c>
      <c r="N97" s="51">
        <v>20.240368585371765</v>
      </c>
      <c r="O97" s="51">
        <v>7.8430481040283713</v>
      </c>
      <c r="P97" s="50">
        <v>0.13566984126984127</v>
      </c>
    </row>
    <row r="98" spans="2:16" x14ac:dyDescent="0.25">
      <c r="B98" s="1" t="s">
        <v>569</v>
      </c>
      <c r="C98" s="26" t="s">
        <v>91</v>
      </c>
      <c r="D98" s="30"/>
      <c r="E98" s="54">
        <v>314439</v>
      </c>
      <c r="F98" s="42" t="s">
        <v>592</v>
      </c>
      <c r="G98" s="54">
        <v>38918</v>
      </c>
      <c r="H98" s="42" t="s">
        <v>590</v>
      </c>
      <c r="I98" s="28"/>
      <c r="J98" s="49">
        <v>1199</v>
      </c>
      <c r="K98" s="50">
        <v>5.8381984987489574E-2</v>
      </c>
      <c r="L98" s="50">
        <v>0.94161801501251041</v>
      </c>
      <c r="M98" s="49">
        <v>67</v>
      </c>
      <c r="N98" s="51">
        <v>3.8131402275163069</v>
      </c>
      <c r="O98" s="51">
        <v>2.1307789428156179</v>
      </c>
      <c r="P98" s="50">
        <v>3.0808366308648954E-2</v>
      </c>
    </row>
    <row r="99" spans="2:16" x14ac:dyDescent="0.25">
      <c r="B99" s="1" t="s">
        <v>570</v>
      </c>
      <c r="C99" s="26" t="s">
        <v>92</v>
      </c>
      <c r="D99" s="30"/>
      <c r="E99" s="54">
        <v>391651</v>
      </c>
      <c r="F99" s="42" t="s">
        <v>592</v>
      </c>
      <c r="G99" s="54">
        <v>70089</v>
      </c>
      <c r="H99" s="42" t="s">
        <v>591</v>
      </c>
      <c r="I99" s="28"/>
      <c r="J99" s="49">
        <v>5054</v>
      </c>
      <c r="K99" s="50">
        <v>0.49703205381875742</v>
      </c>
      <c r="L99" s="50">
        <v>0.50296794618124263</v>
      </c>
      <c r="M99" s="49">
        <v>200</v>
      </c>
      <c r="N99" s="51">
        <v>12.904345961072485</v>
      </c>
      <c r="O99" s="51">
        <v>5.1065872422130933</v>
      </c>
      <c r="P99" s="50">
        <v>7.2108319422448608E-2</v>
      </c>
    </row>
    <row r="100" spans="2:16" x14ac:dyDescent="0.25">
      <c r="B100" s="1" t="s">
        <v>571</v>
      </c>
      <c r="C100" s="26" t="s">
        <v>93</v>
      </c>
      <c r="D100" s="30"/>
      <c r="E100" s="54">
        <v>274825</v>
      </c>
      <c r="F100" s="42" t="s">
        <v>593</v>
      </c>
      <c r="G100" s="54">
        <v>51169</v>
      </c>
      <c r="H100" s="42" t="s">
        <v>591</v>
      </c>
      <c r="I100" s="28"/>
      <c r="J100" s="49">
        <v>3016</v>
      </c>
      <c r="K100" s="50">
        <v>0.41909814323607425</v>
      </c>
      <c r="L100" s="50">
        <v>0.58090185676392569</v>
      </c>
      <c r="M100" s="49">
        <v>136</v>
      </c>
      <c r="N100" s="51">
        <v>10.974256344946784</v>
      </c>
      <c r="O100" s="51">
        <v>4.9486036568725549</v>
      </c>
      <c r="P100" s="50">
        <v>5.8941937501221446E-2</v>
      </c>
    </row>
    <row r="101" spans="2:16" x14ac:dyDescent="0.25">
      <c r="B101" s="1" t="s">
        <v>572</v>
      </c>
      <c r="C101" s="26" t="s">
        <v>94</v>
      </c>
      <c r="D101" s="30"/>
      <c r="E101" s="54">
        <v>561126</v>
      </c>
      <c r="F101" s="42" t="s">
        <v>587</v>
      </c>
      <c r="G101" s="54">
        <v>147504</v>
      </c>
      <c r="H101" s="42" t="s">
        <v>589</v>
      </c>
      <c r="I101" s="28"/>
      <c r="J101" s="49">
        <v>6211</v>
      </c>
      <c r="K101" s="50">
        <v>0.43744968604089518</v>
      </c>
      <c r="L101" s="50">
        <v>0.56255031395910482</v>
      </c>
      <c r="M101" s="49">
        <v>156</v>
      </c>
      <c r="N101" s="51">
        <v>11.068815203715387</v>
      </c>
      <c r="O101" s="51">
        <v>2.7801242501684111</v>
      </c>
      <c r="P101" s="50">
        <v>4.2107332682503523E-2</v>
      </c>
    </row>
    <row r="102" spans="2:16" x14ac:dyDescent="0.25">
      <c r="B102" s="1" t="s">
        <v>573</v>
      </c>
      <c r="C102" s="26" t="s">
        <v>95</v>
      </c>
      <c r="D102" s="30"/>
      <c r="E102" s="54">
        <v>401874</v>
      </c>
      <c r="F102" s="42" t="s">
        <v>593</v>
      </c>
      <c r="G102" s="54">
        <v>123993</v>
      </c>
      <c r="H102" s="42" t="s">
        <v>589</v>
      </c>
      <c r="I102" s="28"/>
      <c r="J102" s="49">
        <v>8517</v>
      </c>
      <c r="K102" s="50">
        <v>0.57238464247974641</v>
      </c>
      <c r="L102" s="50">
        <v>0.42761535752025359</v>
      </c>
      <c r="M102" s="49">
        <v>139</v>
      </c>
      <c r="N102" s="51">
        <v>21.193209812030634</v>
      </c>
      <c r="O102" s="51">
        <v>3.4587955428815995</v>
      </c>
      <c r="P102" s="50">
        <v>6.8689361496213491E-2</v>
      </c>
    </row>
    <row r="103" spans="2:16" x14ac:dyDescent="0.25">
      <c r="B103" s="1" t="s">
        <v>574</v>
      </c>
      <c r="C103" s="26" t="s">
        <v>96</v>
      </c>
      <c r="D103" s="30"/>
      <c r="E103" s="54">
        <v>449645</v>
      </c>
      <c r="F103" s="42" t="s">
        <v>593</v>
      </c>
      <c r="G103" s="54">
        <v>159341</v>
      </c>
      <c r="H103" s="42" t="s">
        <v>589</v>
      </c>
      <c r="I103" s="28"/>
      <c r="J103" s="49">
        <v>26130</v>
      </c>
      <c r="K103" s="50">
        <v>0.87504783773440487</v>
      </c>
      <c r="L103" s="50">
        <v>0.12495216226559513</v>
      </c>
      <c r="M103" s="49">
        <v>303</v>
      </c>
      <c r="N103" s="51">
        <v>58.11251098088492</v>
      </c>
      <c r="O103" s="51">
        <v>6.7386493789545092</v>
      </c>
      <c r="P103" s="50">
        <v>0.16398792526719425</v>
      </c>
    </row>
    <row r="104" spans="2:16" x14ac:dyDescent="0.25">
      <c r="B104" s="1" t="s">
        <v>575</v>
      </c>
      <c r="C104" s="26" t="s">
        <v>97</v>
      </c>
      <c r="D104" s="30"/>
      <c r="E104" s="54">
        <v>705054</v>
      </c>
      <c r="F104" s="42" t="s">
        <v>592</v>
      </c>
      <c r="G104" s="54">
        <v>38955</v>
      </c>
      <c r="H104" s="42" t="s">
        <v>588</v>
      </c>
      <c r="I104" s="28"/>
      <c r="J104" s="49">
        <v>9294</v>
      </c>
      <c r="K104" s="50">
        <v>0.47718958467828709</v>
      </c>
      <c r="L104" s="50">
        <v>0.52281041532171291</v>
      </c>
      <c r="M104" s="49">
        <v>502</v>
      </c>
      <c r="N104" s="51">
        <v>13.181969040669225</v>
      </c>
      <c r="O104" s="51">
        <v>7.1200220124983327</v>
      </c>
      <c r="P104" s="50">
        <v>0.2385829803619561</v>
      </c>
    </row>
    <row r="105" spans="2:16" x14ac:dyDescent="0.25">
      <c r="B105" s="1" t="s">
        <v>576</v>
      </c>
      <c r="C105" s="26" t="s">
        <v>98</v>
      </c>
      <c r="D105" s="30"/>
      <c r="E105" s="54">
        <v>400035</v>
      </c>
      <c r="F105" s="42" t="s">
        <v>587</v>
      </c>
      <c r="G105" s="54">
        <v>98973</v>
      </c>
      <c r="H105" s="42" t="s">
        <v>591</v>
      </c>
      <c r="I105" s="28"/>
      <c r="J105" s="49">
        <v>5002</v>
      </c>
      <c r="K105" s="50">
        <v>0.40203918432626951</v>
      </c>
      <c r="L105" s="50">
        <v>0.59796081567373049</v>
      </c>
      <c r="M105" s="49">
        <v>145</v>
      </c>
      <c r="N105" s="51">
        <v>12.50390590823303</v>
      </c>
      <c r="O105" s="51">
        <v>3.6246828402514781</v>
      </c>
      <c r="P105" s="50">
        <v>5.0539035898679439E-2</v>
      </c>
    </row>
    <row r="106" spans="2:16" x14ac:dyDescent="0.25">
      <c r="B106" s="1" t="s">
        <v>577</v>
      </c>
      <c r="C106" s="26" t="s">
        <v>99</v>
      </c>
      <c r="D106" s="30"/>
      <c r="E106" s="54">
        <v>253459</v>
      </c>
      <c r="F106" s="42" t="s">
        <v>592</v>
      </c>
      <c r="G106" s="54">
        <v>83917</v>
      </c>
      <c r="H106" s="42" t="s">
        <v>589</v>
      </c>
      <c r="I106" s="28"/>
      <c r="J106" s="49">
        <v>3785.2200000000003</v>
      </c>
      <c r="K106" s="50">
        <v>2.1438648215955744E-2</v>
      </c>
      <c r="L106" s="50">
        <v>0.97856135178404424</v>
      </c>
      <c r="M106" s="49">
        <v>85</v>
      </c>
      <c r="N106" s="51">
        <v>14.934249720862153</v>
      </c>
      <c r="O106" s="51">
        <v>3.3535995959898841</v>
      </c>
      <c r="P106" s="50">
        <v>4.5106712585054283E-2</v>
      </c>
    </row>
    <row r="108" spans="2:16" ht="15.75" thickBot="1" x14ac:dyDescent="0.3">
      <c r="C108" s="56" t="s">
        <v>896</v>
      </c>
      <c r="E108" s="11"/>
      <c r="F108" s="11"/>
      <c r="G108" s="11"/>
      <c r="H108" s="11"/>
      <c r="J108" s="11"/>
      <c r="K108" s="11"/>
      <c r="L108" s="11"/>
      <c r="M108" s="11"/>
      <c r="N108" s="11"/>
      <c r="O108" s="11"/>
      <c r="P108" s="11"/>
    </row>
    <row r="109" spans="2:16" ht="39" x14ac:dyDescent="0.25">
      <c r="C109" s="91"/>
      <c r="D109" s="92"/>
      <c r="E109" s="106" t="s">
        <v>379</v>
      </c>
      <c r="F109" s="106"/>
      <c r="G109" s="106" t="s">
        <v>866</v>
      </c>
      <c r="H109" s="92"/>
      <c r="I109" s="92"/>
      <c r="J109" s="93" t="s">
        <v>367</v>
      </c>
      <c r="K109" s="93" t="s">
        <v>376</v>
      </c>
      <c r="L109" s="93" t="s">
        <v>377</v>
      </c>
      <c r="M109" s="93" t="s">
        <v>378</v>
      </c>
      <c r="N109" s="93" t="s">
        <v>596</v>
      </c>
      <c r="O109" s="93" t="s">
        <v>597</v>
      </c>
      <c r="P109" s="94" t="s">
        <v>598</v>
      </c>
    </row>
    <row r="110" spans="2:16" x14ac:dyDescent="0.25">
      <c r="C110" s="90" t="s">
        <v>900</v>
      </c>
      <c r="E110" s="78">
        <f>SUM(E7:E106)</f>
        <v>65255828</v>
      </c>
      <c r="F110" s="77"/>
      <c r="G110" s="78">
        <f>SUM(G7:G106)</f>
        <v>11445801</v>
      </c>
      <c r="H110" s="77"/>
      <c r="I110" s="77"/>
      <c r="J110" s="78">
        <f>SUM(J7:J106)</f>
        <v>2089955.4199999997</v>
      </c>
      <c r="K110" s="79">
        <f>SUMPRODUCT(K7:K106,J7:J106)/SUM(J7:J106)</f>
        <v>0.82050037698890255</v>
      </c>
      <c r="L110" s="79">
        <f>SUMPRODUCT(L7:L106,J7:J106)/SUM(J7:J106)</f>
        <v>0.17949962301109754</v>
      </c>
      <c r="M110" s="78">
        <f>SUM(M7:M106)</f>
        <v>24888</v>
      </c>
      <c r="N110" s="80">
        <f>J110/E110*1000</f>
        <v>32.02710752517001</v>
      </c>
      <c r="O110" s="80">
        <f>M110/E110*10000</f>
        <v>3.8139122225221018</v>
      </c>
      <c r="P110" s="81">
        <f>J110/G110</f>
        <v>0.18259582007410399</v>
      </c>
    </row>
    <row r="111" spans="2:16" x14ac:dyDescent="0.25">
      <c r="C111" s="70" t="s">
        <v>876</v>
      </c>
      <c r="D111" s="28"/>
      <c r="E111" s="77"/>
      <c r="F111" s="77"/>
      <c r="G111" s="77"/>
      <c r="H111" s="77"/>
      <c r="I111" s="77"/>
      <c r="J111" s="78">
        <f t="shared" ref="J111:P111" si="0">MEDIAN(J7:J106)</f>
        <v>5623.2350000000006</v>
      </c>
      <c r="K111" s="79">
        <f t="shared" si="0"/>
        <v>0.4921943248862457</v>
      </c>
      <c r="L111" s="79">
        <f t="shared" si="0"/>
        <v>0.5078056751137543</v>
      </c>
      <c r="M111" s="78">
        <f t="shared" si="0"/>
        <v>176.5</v>
      </c>
      <c r="N111" s="80">
        <f t="shared" si="0"/>
        <v>13.173202063260415</v>
      </c>
      <c r="O111" s="80">
        <f t="shared" si="0"/>
        <v>3.5801973310038679</v>
      </c>
      <c r="P111" s="81">
        <f t="shared" si="0"/>
        <v>9.6689066516522412E-2</v>
      </c>
    </row>
    <row r="112" spans="2:16" x14ac:dyDescent="0.25">
      <c r="C112" s="70" t="s">
        <v>899</v>
      </c>
      <c r="D112" s="28"/>
      <c r="E112" s="77"/>
      <c r="F112" s="77"/>
      <c r="G112" s="77"/>
      <c r="H112" s="77"/>
      <c r="I112" s="77"/>
      <c r="J112" s="78">
        <f>AVERAGE(J7:J106)</f>
        <v>20899.554199999999</v>
      </c>
      <c r="K112" s="79">
        <f t="shared" ref="K112:P112" si="1">AVERAGE(K7:K106)</f>
        <v>0.5249773966142216</v>
      </c>
      <c r="L112" s="79">
        <f t="shared" si="1"/>
        <v>0.47502260338577834</v>
      </c>
      <c r="M112" s="78">
        <f t="shared" si="1"/>
        <v>248.88</v>
      </c>
      <c r="N112" s="78">
        <f t="shared" si="1"/>
        <v>51.554246376824665</v>
      </c>
      <c r="O112" s="78">
        <f t="shared" si="1"/>
        <v>4.1495622258586069</v>
      </c>
      <c r="P112" s="81">
        <f t="shared" si="1"/>
        <v>0.11871152983236134</v>
      </c>
    </row>
    <row r="113" spans="3:16" x14ac:dyDescent="0.25">
      <c r="C113" s="70"/>
      <c r="D113" s="28"/>
      <c r="E113" s="28"/>
      <c r="F113" s="28"/>
      <c r="G113" s="28"/>
      <c r="H113" s="28"/>
      <c r="I113" s="28"/>
      <c r="J113" s="28"/>
      <c r="K113" s="34"/>
      <c r="L113" s="28"/>
      <c r="M113" s="28"/>
      <c r="N113" s="28"/>
      <c r="O113" s="28"/>
      <c r="P113" s="71"/>
    </row>
    <row r="114" spans="3:16" x14ac:dyDescent="0.25">
      <c r="C114" s="72" t="s">
        <v>897</v>
      </c>
      <c r="D114" s="68"/>
      <c r="E114" s="68"/>
      <c r="F114" s="68"/>
      <c r="G114" s="68"/>
      <c r="H114" s="68"/>
      <c r="I114" s="68"/>
      <c r="J114" s="68"/>
      <c r="K114" s="68"/>
      <c r="L114" s="68"/>
      <c r="M114" s="68"/>
      <c r="N114" s="68"/>
      <c r="O114" s="68"/>
      <c r="P114" s="73"/>
    </row>
    <row r="115" spans="3:16" x14ac:dyDescent="0.25">
      <c r="C115" s="74" t="s">
        <v>588</v>
      </c>
      <c r="D115" s="44"/>
      <c r="E115" s="44"/>
      <c r="F115" s="44"/>
      <c r="G115" s="44"/>
      <c r="H115" s="44"/>
      <c r="I115" s="44"/>
      <c r="J115" s="62">
        <f t="array" ref="J115">MEDIAN(IF($H$7:$H$106=$C115,J$7:J$106))</f>
        <v>4927</v>
      </c>
      <c r="K115" s="63">
        <f t="array" ref="K115">MEDIAN(IF($H$7:$H$106=$C115,K$7:K$106))</f>
        <v>0.42960956382098658</v>
      </c>
      <c r="L115" s="63">
        <f t="array" ref="L115">MEDIAN(IF($H$7:$H$106=$C115,L$7:L$106))</f>
        <v>0.57039043617901342</v>
      </c>
      <c r="M115" s="62">
        <f t="array" ref="M115">MEDIAN(IF($H$7:$H$106=$C115,M$7:M$106))</f>
        <v>172</v>
      </c>
      <c r="N115" s="64">
        <f t="array" ref="N115">MEDIAN(IF($H$7:$H$106=$C115,N$7:N$106))</f>
        <v>7.0614580171470784</v>
      </c>
      <c r="O115" s="64">
        <f t="array" ref="O115">MEDIAN(IF($H$7:$H$106=$C115,O$7:O$106))</f>
        <v>3.463032131990996</v>
      </c>
      <c r="P115" s="75">
        <f t="array" ref="P115">MEDIAN(IF($H$7:$H$106=$C115,P$7:P$106))</f>
        <v>0.12542405003316592</v>
      </c>
    </row>
    <row r="116" spans="3:16" x14ac:dyDescent="0.25">
      <c r="C116" s="76" t="s">
        <v>590</v>
      </c>
      <c r="D116" s="77"/>
      <c r="E116" s="77"/>
      <c r="F116" s="77"/>
      <c r="G116" s="77"/>
      <c r="H116" s="77"/>
      <c r="I116" s="77"/>
      <c r="J116" s="78">
        <f t="array" ref="J116">MEDIAN(IF($H$7:$H$106=$C116,J$7:J$106))</f>
        <v>4956</v>
      </c>
      <c r="K116" s="79">
        <f t="array" ref="K116">MEDIAN(IF($H$7:$H$106=$C116,K$7:K$106))</f>
        <v>0.42262352425015981</v>
      </c>
      <c r="L116" s="79">
        <f t="array" ref="L116">MEDIAN(IF($H$7:$H$106=$C116,L$7:L$106))</f>
        <v>0.57737647574984019</v>
      </c>
      <c r="M116" s="78">
        <f t="array" ref="M116">MEDIAN(IF($H$7:$H$106=$C116,M$7:M$106))</f>
        <v>203</v>
      </c>
      <c r="N116" s="80">
        <f t="array" ref="N116">MEDIAN(IF($H$7:$H$106=$C116,N$7:N$106))</f>
        <v>9.439001248856691</v>
      </c>
      <c r="O116" s="80">
        <f t="array" ref="O116">MEDIAN(IF($H$7:$H$106=$C116,O$7:O$106))</f>
        <v>4.464498705602888</v>
      </c>
      <c r="P116" s="81">
        <f t="array" ref="P116">MEDIAN(IF($H$7:$H$106=$C116,P$7:P$106))</f>
        <v>9.5563671681537329E-2</v>
      </c>
    </row>
    <row r="117" spans="3:16" x14ac:dyDescent="0.25">
      <c r="C117" s="76" t="s">
        <v>591</v>
      </c>
      <c r="D117" s="77"/>
      <c r="E117" s="77"/>
      <c r="F117" s="77"/>
      <c r="G117" s="77"/>
      <c r="H117" s="77"/>
      <c r="I117" s="77"/>
      <c r="J117" s="78">
        <f t="array" ref="J117">MEDIAN(IF($H$7:$H$106=$C117,J$7:J$106))</f>
        <v>5342</v>
      </c>
      <c r="K117" s="79">
        <f t="array" ref="K117">MEDIAN(IF($H$7:$H$106=$C117,K$7:K$106))</f>
        <v>0.52876842605801233</v>
      </c>
      <c r="L117" s="79">
        <f t="array" ref="L117">MEDIAN(IF($H$7:$H$106=$C117,L$7:L$106))</f>
        <v>0.47123157394198767</v>
      </c>
      <c r="M117" s="78">
        <f t="array" ref="M117">MEDIAN(IF($H$7:$H$106=$C117,M$7:M$106))</f>
        <v>145</v>
      </c>
      <c r="N117" s="80">
        <f t="array" ref="N117">MEDIAN(IF($H$7:$H$106=$C117,N$7:N$106))</f>
        <v>15.138916392728426</v>
      </c>
      <c r="O117" s="80">
        <f t="array" ref="O117">MEDIAN(IF($H$7:$H$106=$C117,O$7:O$106))</f>
        <v>3.4827196263839091</v>
      </c>
      <c r="P117" s="81">
        <f t="array" ref="P117">MEDIAN(IF($H$7:$H$106=$C117,P$7:P$106))</f>
        <v>8.350945336151254E-2</v>
      </c>
    </row>
    <row r="118" spans="3:16" x14ac:dyDescent="0.25">
      <c r="C118" s="82" t="s">
        <v>589</v>
      </c>
      <c r="D118" s="6"/>
      <c r="E118" s="6"/>
      <c r="F118" s="6"/>
      <c r="G118" s="6"/>
      <c r="H118" s="6"/>
      <c r="I118" s="6"/>
      <c r="J118" s="65">
        <f t="array" ref="J118">MEDIAN(IF($H$7:$H$106=$C118,J$7:J$106))</f>
        <v>18242</v>
      </c>
      <c r="K118" s="66">
        <f t="array" ref="K118">MEDIAN(IF($H$7:$H$106=$C118,K$7:K$106))</f>
        <v>0.69314620284625184</v>
      </c>
      <c r="L118" s="66">
        <f t="array" ref="L118">MEDIAN(IF($H$7:$H$106=$C118,L$7:L$106))</f>
        <v>0.30685379715374822</v>
      </c>
      <c r="M118" s="65">
        <f t="array" ref="M118">MEDIAN(IF($H$7:$H$106=$C118,M$7:M$106))</f>
        <v>193</v>
      </c>
      <c r="N118" s="67">
        <f t="array" ref="N118">MEDIAN(IF($H$7:$H$106=$C118,N$7:N$106))</f>
        <v>28.421319687105616</v>
      </c>
      <c r="O118" s="67">
        <f t="array" ref="O118">MEDIAN(IF($H$7:$H$106=$C118,O$7:O$106))</f>
        <v>3.379258147852136</v>
      </c>
      <c r="P118" s="69">
        <f t="array" ref="P118">MEDIAN(IF($H$7:$H$106=$C118,P$7:P$106))</f>
        <v>8.1680454705337247E-2</v>
      </c>
    </row>
    <row r="119" spans="3:16" x14ac:dyDescent="0.25">
      <c r="C119" s="83"/>
      <c r="D119" s="28"/>
      <c r="E119" s="28"/>
      <c r="F119" s="28"/>
      <c r="G119" s="28"/>
      <c r="H119" s="28"/>
      <c r="I119" s="28"/>
      <c r="J119" s="28"/>
      <c r="K119" s="28"/>
      <c r="L119" s="28"/>
      <c r="M119" s="28"/>
      <c r="N119" s="28"/>
      <c r="O119" s="28"/>
      <c r="P119" s="71"/>
    </row>
    <row r="120" spans="3:16" x14ac:dyDescent="0.25">
      <c r="C120" s="72" t="s">
        <v>898</v>
      </c>
      <c r="D120" s="68"/>
      <c r="E120" s="68"/>
      <c r="F120" s="68"/>
      <c r="G120" s="68"/>
      <c r="H120" s="68"/>
      <c r="I120" s="68"/>
      <c r="J120" s="68"/>
      <c r="K120" s="68"/>
      <c r="L120" s="68"/>
      <c r="M120" s="68"/>
      <c r="N120" s="68"/>
      <c r="O120" s="68"/>
      <c r="P120" s="73"/>
    </row>
    <row r="121" spans="3:16" x14ac:dyDescent="0.25">
      <c r="C121" s="74" t="s">
        <v>586</v>
      </c>
      <c r="D121" s="44"/>
      <c r="E121" s="44"/>
      <c r="F121" s="44"/>
      <c r="G121" s="44"/>
      <c r="H121" s="44"/>
      <c r="I121" s="44"/>
      <c r="J121" s="62">
        <f t="array" ref="J121">MEDIAN(IF($F$7:$F$106=$C121,J$7:J$106))</f>
        <v>5364</v>
      </c>
      <c r="K121" s="63">
        <f t="array" ref="K121">MEDIAN(IF($F$7:$F$106=$C121,K$7:K$106))</f>
        <v>0.76252594129854734</v>
      </c>
      <c r="L121" s="63">
        <f t="array" ref="L121">MEDIAN(IF($F$7:$F$106=$C121,L$7:L$106))</f>
        <v>0.23747405870145266</v>
      </c>
      <c r="M121" s="62">
        <f t="array" ref="M121">MEDIAN(IF($F$7:$F$106=$C121,M$7:M$106))</f>
        <v>81</v>
      </c>
      <c r="N121" s="64">
        <f t="array" ref="N121">MEDIAN(IF($F$7:$F$106=$C121,N$7:N$106))</f>
        <v>13.744436501164587</v>
      </c>
      <c r="O121" s="64">
        <f t="array" ref="O121">MEDIAN(IF($F$7:$F$106=$C121,O$7:O$106))</f>
        <v>2.8909160991905432</v>
      </c>
      <c r="P121" s="75">
        <f t="array" ref="P121">MEDIAN(IF($F$7:$F$106=$C121,P$7:P$106))</f>
        <v>6.0322799149790954E-2</v>
      </c>
    </row>
    <row r="122" spans="3:16" x14ac:dyDescent="0.25">
      <c r="C122" s="76" t="s">
        <v>592</v>
      </c>
      <c r="D122" s="77"/>
      <c r="E122" s="77"/>
      <c r="F122" s="77"/>
      <c r="G122" s="77"/>
      <c r="H122" s="77"/>
      <c r="I122" s="77"/>
      <c r="J122" s="78">
        <f t="array" ref="J122">MEDIAN(IF($F$7:$F$106=$C122,J$7:J$106))</f>
        <v>7106</v>
      </c>
      <c r="K122" s="79">
        <f t="array" ref="K122">MEDIAN(IF($F$7:$F$106=$C122,K$7:K$106))</f>
        <v>0.49653470419083873</v>
      </c>
      <c r="L122" s="79">
        <f t="array" ref="L122">MEDIAN(IF($F$7:$F$106=$C122,L$7:L$106))</f>
        <v>0.50346529580916122</v>
      </c>
      <c r="M122" s="78">
        <f t="array" ref="M122">MEDIAN(IF($F$7:$F$106=$C122,M$7:M$106))</f>
        <v>234</v>
      </c>
      <c r="N122" s="80">
        <f t="array" ref="N122">MEDIAN(IF($F$7:$F$106=$C122,N$7:N$106))</f>
        <v>15.633614239584155</v>
      </c>
      <c r="O122" s="80">
        <f t="array" ref="O122">MEDIAN(IF($F$7:$F$106=$C122,O$7:O$106))</f>
        <v>4.3363556418109592</v>
      </c>
      <c r="P122" s="81">
        <f t="array" ref="P122">MEDIAN(IF($F$7:$F$106=$C122,P$7:P$106))</f>
        <v>0.10150264867796922</v>
      </c>
    </row>
    <row r="123" spans="3:16" x14ac:dyDescent="0.25">
      <c r="C123" s="76" t="s">
        <v>587</v>
      </c>
      <c r="D123" s="77"/>
      <c r="E123" s="77"/>
      <c r="F123" s="77"/>
      <c r="G123" s="77"/>
      <c r="H123" s="77"/>
      <c r="I123" s="77"/>
      <c r="J123" s="78">
        <f t="array" ref="J123">MEDIAN(IF($F$7:$F$106=$C123,J$7:J$106))</f>
        <v>6164.9</v>
      </c>
      <c r="K123" s="79">
        <f t="array" ref="K123">MEDIAN(IF($F$7:$F$106=$C123,K$7:K$106))</f>
        <v>0.54581207482993199</v>
      </c>
      <c r="L123" s="79">
        <f t="array" ref="L123">MEDIAN(IF($F$7:$F$106=$C123,L$7:L$106))</f>
        <v>0.45418792517006801</v>
      </c>
      <c r="M123" s="78">
        <f t="array" ref="M123">MEDIAN(IF($F$7:$F$106=$C123,M$7:M$106))</f>
        <v>172</v>
      </c>
      <c r="N123" s="80">
        <f t="array" ref="N123">MEDIAN(IF($F$7:$F$106=$C123,N$7:N$106))</f>
        <v>12.897054272289902</v>
      </c>
      <c r="O123" s="80">
        <f t="array" ref="O123">MEDIAN(IF($F$7:$F$106=$C123,O$7:O$106))</f>
        <v>3.3282816930004566</v>
      </c>
      <c r="P123" s="81">
        <f t="array" ref="P123">MEDIAN(IF($F$7:$F$106=$C123,P$7:P$106))</f>
        <v>0.11758989310009718</v>
      </c>
    </row>
    <row r="124" spans="3:16" ht="15.75" thickBot="1" x14ac:dyDescent="0.3">
      <c r="C124" s="84" t="s">
        <v>593</v>
      </c>
      <c r="D124" s="85"/>
      <c r="E124" s="85"/>
      <c r="F124" s="85"/>
      <c r="G124" s="85"/>
      <c r="H124" s="85"/>
      <c r="I124" s="85"/>
      <c r="J124" s="86">
        <f t="array" ref="J124">MEDIAN(IF($F$7:$F$106=$C124,J$7:J$106))</f>
        <v>4974</v>
      </c>
      <c r="K124" s="87">
        <f t="array" ref="K124">MEDIAN(IF($F$7:$F$106=$C124,K$7:K$106))</f>
        <v>0.45874489300752935</v>
      </c>
      <c r="L124" s="87">
        <f t="array" ref="L124">MEDIAN(IF($F$7:$F$106=$C124,L$7:L$106))</f>
        <v>0.5412551069924707</v>
      </c>
      <c r="M124" s="86">
        <f t="array" ref="M124">MEDIAN(IF($F$7:$F$106=$C124,M$7:M$106))</f>
        <v>189</v>
      </c>
      <c r="N124" s="88">
        <f t="array" ref="N124">MEDIAN(IF($F$7:$F$106=$C124,N$7:N$106))</f>
        <v>9.6946318803233105</v>
      </c>
      <c r="O124" s="88">
        <f t="array" ref="O124">MEDIAN(IF($F$7:$F$106=$C124,O$7:O$106))</f>
        <v>4.0551911515729069</v>
      </c>
      <c r="P124" s="89">
        <f t="array" ref="P124">MEDIAN(IF($F$7:$F$106=$C124,P$7:P$106))</f>
        <v>9.7006907137375281E-2</v>
      </c>
    </row>
    <row r="127" spans="3:16" x14ac:dyDescent="0.25">
      <c r="C127" s="4" t="s">
        <v>869</v>
      </c>
      <c r="D127" s="56"/>
    </row>
    <row r="128" spans="3:16" x14ac:dyDescent="0.25">
      <c r="C128" s="1" t="s">
        <v>908</v>
      </c>
      <c r="D128" s="115" t="s">
        <v>910</v>
      </c>
    </row>
    <row r="129" spans="3:4" x14ac:dyDescent="0.25">
      <c r="C129" s="1" t="s">
        <v>909</v>
      </c>
      <c r="D129" s="115" t="s">
        <v>911</v>
      </c>
    </row>
    <row r="130" spans="3:4" x14ac:dyDescent="0.25">
      <c r="C130" s="1" t="s">
        <v>912</v>
      </c>
      <c r="D130" s="116" t="s">
        <v>921</v>
      </c>
    </row>
    <row r="131" spans="3:4" x14ac:dyDescent="0.25">
      <c r="C131" s="1" t="s">
        <v>922</v>
      </c>
      <c r="D131" s="11" t="s">
        <v>919</v>
      </c>
    </row>
  </sheetData>
  <autoFilter ref="C6:P106"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111"/>
  <sheetViews>
    <sheetView showGridLines="0" workbookViewId="0"/>
  </sheetViews>
  <sheetFormatPr defaultColWidth="9.140625" defaultRowHeight="12.75" x14ac:dyDescent="0.2"/>
  <cols>
    <col min="1" max="1" width="9.140625" style="1"/>
    <col min="2" max="2" width="8.28515625" style="1" customWidth="1"/>
    <col min="3" max="3" width="28.7109375" style="1" customWidth="1"/>
    <col min="4" max="4" width="0.85546875" style="11" customWidth="1"/>
    <col min="5" max="5" width="10.28515625" style="11" customWidth="1"/>
    <col min="6" max="6" width="0.85546875" style="11" customWidth="1"/>
    <col min="7" max="7" width="13.7109375" style="117" customWidth="1"/>
    <col min="8" max="8" width="0.85546875" style="11" customWidth="1"/>
    <col min="9" max="14" width="10" style="1" customWidth="1"/>
    <col min="15" max="15" width="11.28515625" style="1" customWidth="1"/>
    <col min="16" max="17" width="10" style="1" customWidth="1"/>
    <col min="18" max="18" width="0.85546875" style="11" customWidth="1"/>
    <col min="19" max="21" width="10" style="1" customWidth="1"/>
    <col min="22" max="22" width="0.85546875" style="11" customWidth="1"/>
    <col min="23" max="25" width="10" style="1" customWidth="1"/>
    <col min="26" max="16384" width="9.140625" style="1"/>
  </cols>
  <sheetData>
    <row r="1" spans="2:25" ht="15.75" x14ac:dyDescent="0.25">
      <c r="B1" s="4"/>
      <c r="C1" s="23" t="s">
        <v>846</v>
      </c>
    </row>
    <row r="2" spans="2:25" x14ac:dyDescent="0.2">
      <c r="B2" s="24"/>
      <c r="C2" s="24" t="s">
        <v>848</v>
      </c>
    </row>
    <row r="3" spans="2:25" x14ac:dyDescent="0.2">
      <c r="B3" s="24"/>
      <c r="C3" s="38" t="s">
        <v>865</v>
      </c>
    </row>
    <row r="4" spans="2:25" x14ac:dyDescent="0.2">
      <c r="B4" s="24"/>
      <c r="C4" s="24" t="s">
        <v>1311</v>
      </c>
    </row>
    <row r="5" spans="2:25" x14ac:dyDescent="0.2">
      <c r="B5" s="24"/>
    </row>
    <row r="6" spans="2:25" ht="26.25" thickBot="1" x14ac:dyDescent="0.25">
      <c r="G6" s="125" t="s">
        <v>926</v>
      </c>
      <c r="I6" s="36" t="s">
        <v>924</v>
      </c>
      <c r="J6" s="36"/>
      <c r="K6" s="36"/>
      <c r="L6" s="36"/>
      <c r="M6" s="36"/>
      <c r="N6" s="36"/>
      <c r="O6" s="36"/>
      <c r="P6" s="36"/>
      <c r="Q6" s="36"/>
      <c r="S6" s="36" t="s">
        <v>923</v>
      </c>
      <c r="T6" s="36"/>
      <c r="U6" s="36"/>
      <c r="W6" s="36" t="s">
        <v>851</v>
      </c>
      <c r="X6" s="36"/>
      <c r="Y6" s="36"/>
    </row>
    <row r="7" spans="2:25" ht="43.9" customHeight="1" x14ac:dyDescent="0.2">
      <c r="B7" s="12" t="s">
        <v>583</v>
      </c>
      <c r="C7" s="12" t="s">
        <v>834</v>
      </c>
      <c r="E7" s="109" t="s">
        <v>379</v>
      </c>
      <c r="G7" s="39" t="s">
        <v>849</v>
      </c>
      <c r="H7" s="40"/>
      <c r="I7" s="39" t="s">
        <v>850</v>
      </c>
      <c r="J7" s="39" t="s">
        <v>864</v>
      </c>
      <c r="K7" s="39" t="s">
        <v>857</v>
      </c>
      <c r="L7" s="39" t="s">
        <v>853</v>
      </c>
      <c r="M7" s="39" t="s">
        <v>854</v>
      </c>
      <c r="N7" s="39" t="s">
        <v>855</v>
      </c>
      <c r="O7" s="39" t="s">
        <v>856</v>
      </c>
      <c r="P7" s="39" t="s">
        <v>858</v>
      </c>
      <c r="Q7" s="39" t="s">
        <v>852</v>
      </c>
      <c r="R7" s="40"/>
      <c r="S7" s="39" t="s">
        <v>859</v>
      </c>
      <c r="T7" s="39" t="s">
        <v>860</v>
      </c>
      <c r="U7" s="39" t="s">
        <v>861</v>
      </c>
      <c r="V7" s="40"/>
      <c r="W7" s="39" t="s">
        <v>862</v>
      </c>
      <c r="X7" s="39" t="s">
        <v>925</v>
      </c>
      <c r="Y7" s="39" t="s">
        <v>863</v>
      </c>
    </row>
    <row r="8" spans="2:25" x14ac:dyDescent="0.2">
      <c r="B8" s="1" t="s">
        <v>481</v>
      </c>
      <c r="C8" s="30" t="s">
        <v>1</v>
      </c>
      <c r="E8" s="25">
        <f>VLOOKUP(B8,'City Population Stats'!B:E,4,FALSE)</f>
        <v>569685</v>
      </c>
      <c r="G8" s="118">
        <v>0.90560446756648594</v>
      </c>
      <c r="H8" s="119">
        <v>0</v>
      </c>
      <c r="I8" s="102">
        <v>0.91074657711185736</v>
      </c>
      <c r="J8" s="102">
        <v>0.90217697065345648</v>
      </c>
      <c r="K8" s="102">
        <v>0.90464562603015686</v>
      </c>
      <c r="L8" s="102">
        <v>0.91689250225835595</v>
      </c>
      <c r="M8" s="102">
        <v>0.91389415617996894</v>
      </c>
      <c r="N8" s="102">
        <v>0.88601036269430056</v>
      </c>
      <c r="O8" s="102">
        <v>0.8961202025697903</v>
      </c>
      <c r="P8" s="102">
        <v>0.90268607223963893</v>
      </c>
      <c r="Q8" s="102">
        <v>0.91043068575676533</v>
      </c>
      <c r="R8" s="119">
        <v>0</v>
      </c>
      <c r="S8" s="102">
        <v>0.89448447780305407</v>
      </c>
      <c r="T8" s="102">
        <v>0.91048545905990463</v>
      </c>
      <c r="U8" s="102">
        <v>0.91197361745306948</v>
      </c>
      <c r="V8" s="119">
        <v>0</v>
      </c>
      <c r="W8" s="102">
        <v>0.90550647321921995</v>
      </c>
      <c r="X8" s="102">
        <v>0.90669770994247134</v>
      </c>
      <c r="Y8" s="102">
        <v>0.90175772503358709</v>
      </c>
    </row>
    <row r="9" spans="2:25" x14ac:dyDescent="0.2">
      <c r="B9" s="1" t="s">
        <v>482</v>
      </c>
      <c r="C9" s="26" t="s">
        <v>2</v>
      </c>
      <c r="E9" s="25">
        <f>VLOOKUP(B9,'City Population Stats'!B:E,4,FALSE)</f>
        <v>355430</v>
      </c>
      <c r="G9" s="120">
        <v>0.67141538539705481</v>
      </c>
      <c r="H9" s="119">
        <v>1</v>
      </c>
      <c r="I9" s="121">
        <v>0.63609692491578829</v>
      </c>
      <c r="J9" s="121">
        <v>0.68288527073078376</v>
      </c>
      <c r="K9" s="121">
        <v>0.65582970185283884</v>
      </c>
      <c r="L9" s="121">
        <v>0.66556836902800653</v>
      </c>
      <c r="M9" s="121">
        <v>0.66590851655294414</v>
      </c>
      <c r="N9" s="121">
        <v>0.67766323024054986</v>
      </c>
      <c r="O9" s="121">
        <v>0.66187050359712229</v>
      </c>
      <c r="P9" s="121">
        <v>0.67439924037688992</v>
      </c>
      <c r="Q9" s="121">
        <v>0.66129252799980109</v>
      </c>
      <c r="R9" s="119">
        <v>0</v>
      </c>
      <c r="S9" s="121">
        <v>0.65138736479071957</v>
      </c>
      <c r="T9" s="121">
        <v>0.65465177745473768</v>
      </c>
      <c r="U9" s="121">
        <v>0.67704466833320709</v>
      </c>
      <c r="V9" s="119">
        <v>0</v>
      </c>
      <c r="W9" s="121">
        <v>0.67583205325140805</v>
      </c>
      <c r="X9" s="121">
        <v>0.67067126563735835</v>
      </c>
      <c r="Y9" s="121">
        <v>0.66519957151506681</v>
      </c>
    </row>
    <row r="10" spans="2:25" x14ac:dyDescent="0.2">
      <c r="B10" s="1" t="s">
        <v>483</v>
      </c>
      <c r="C10" s="31" t="s">
        <v>3</v>
      </c>
      <c r="E10" s="25">
        <f>VLOOKUP(B10,'City Population Stats'!B:E,4,FALSE)</f>
        <v>296382</v>
      </c>
      <c r="G10" s="120">
        <v>0.75123395181371333</v>
      </c>
      <c r="H10" s="119">
        <v>2</v>
      </c>
      <c r="I10" s="121">
        <v>0.77191184008200919</v>
      </c>
      <c r="J10" s="121">
        <v>0.75685825673307339</v>
      </c>
      <c r="K10" s="121">
        <v>0.82987220447284349</v>
      </c>
      <c r="L10" s="121">
        <v>0.76660682226211851</v>
      </c>
      <c r="M10" s="121">
        <v>0.78651485500800566</v>
      </c>
      <c r="N10" s="121">
        <v>0.88791042898477801</v>
      </c>
      <c r="O10" s="121">
        <v>0.82517034068136275</v>
      </c>
      <c r="P10" s="121">
        <v>0.80171936743490024</v>
      </c>
      <c r="Q10" s="121">
        <v>0.71203998402575241</v>
      </c>
      <c r="R10" s="119">
        <v>0</v>
      </c>
      <c r="S10" s="121">
        <v>0.81536624995855023</v>
      </c>
      <c r="T10" s="121">
        <v>0.78818575700250193</v>
      </c>
      <c r="U10" s="121">
        <v>0.73312248034389826</v>
      </c>
      <c r="V10" s="119">
        <v>0</v>
      </c>
      <c r="W10" s="121">
        <v>0.73073984296780314</v>
      </c>
      <c r="X10" s="121">
        <v>0.75276958283933937</v>
      </c>
      <c r="Y10" s="121">
        <v>0.78642434255817151</v>
      </c>
    </row>
    <row r="11" spans="2:25" x14ac:dyDescent="0.2">
      <c r="B11" s="1" t="s">
        <v>484</v>
      </c>
      <c r="C11" s="26" t="s">
        <v>4</v>
      </c>
      <c r="E11" s="25">
        <f>VLOOKUP(B11,'City Population Stats'!B:E,4,FALSE)</f>
        <v>389386</v>
      </c>
      <c r="G11" s="120">
        <v>0.58617222099345212</v>
      </c>
      <c r="H11" s="119">
        <v>3</v>
      </c>
      <c r="I11" s="121">
        <v>0.57480442343914306</v>
      </c>
      <c r="J11" s="121">
        <v>0.60811599519743864</v>
      </c>
      <c r="K11" s="121">
        <v>0.60757180156657964</v>
      </c>
      <c r="L11" s="121">
        <v>0.57999999999999996</v>
      </c>
      <c r="M11" s="121">
        <v>0.58185488154679699</v>
      </c>
      <c r="N11" s="121">
        <v>0.5875576036866359</v>
      </c>
      <c r="O11" s="121">
        <v>0.57911646586345378</v>
      </c>
      <c r="P11" s="121">
        <v>0.59522039170923646</v>
      </c>
      <c r="Q11" s="121">
        <v>0.57010727498678704</v>
      </c>
      <c r="R11" s="119">
        <v>0</v>
      </c>
      <c r="S11" s="121">
        <v>0.59272197962154294</v>
      </c>
      <c r="T11" s="121">
        <v>0.57164078803098362</v>
      </c>
      <c r="U11" s="121">
        <v>0.57334417606754795</v>
      </c>
      <c r="V11" s="119">
        <v>0</v>
      </c>
      <c r="W11" s="121">
        <v>0.59018603649573531</v>
      </c>
      <c r="X11" s="121">
        <v>0.58577290218338751</v>
      </c>
      <c r="Y11" s="121">
        <v>0.57907324364723467</v>
      </c>
    </row>
    <row r="12" spans="2:25" x14ac:dyDescent="0.2">
      <c r="B12" s="1" t="s">
        <v>485</v>
      </c>
      <c r="C12" s="26" t="s">
        <v>5</v>
      </c>
      <c r="E12" s="25">
        <f>VLOOKUP(B12,'City Population Stats'!B:E,4,FALSE)</f>
        <v>232605</v>
      </c>
      <c r="G12" s="120">
        <v>0.99021336245818314</v>
      </c>
      <c r="H12" s="119">
        <v>4</v>
      </c>
      <c r="I12" s="121">
        <v>0.98877149760742877</v>
      </c>
      <c r="J12" s="121">
        <v>0.99230831077640502</v>
      </c>
      <c r="K12" s="121">
        <v>0.99313033074755896</v>
      </c>
      <c r="L12" s="121">
        <v>0.99105812220566314</v>
      </c>
      <c r="M12" s="121">
        <v>0.99039460020768433</v>
      </c>
      <c r="N12" s="121">
        <v>0.99465240641711228</v>
      </c>
      <c r="O12" s="121">
        <v>0.98941798941798942</v>
      </c>
      <c r="P12" s="121">
        <v>0.99156222191249155</v>
      </c>
      <c r="Q12" s="121">
        <v>0.98928884230476544</v>
      </c>
      <c r="R12" s="119">
        <v>0</v>
      </c>
      <c r="S12" s="121">
        <v>0.9939215055963061</v>
      </c>
      <c r="T12" s="121">
        <v>0.99197297464823653</v>
      </c>
      <c r="U12" s="121">
        <v>0.99062485460382455</v>
      </c>
      <c r="V12" s="119">
        <v>0</v>
      </c>
      <c r="W12" s="121">
        <v>0.98599156534392185</v>
      </c>
      <c r="X12" s="121">
        <v>0.9920767894733612</v>
      </c>
      <c r="Y12" s="121">
        <v>0.98559048077584432</v>
      </c>
    </row>
    <row r="13" spans="2:25" x14ac:dyDescent="0.2">
      <c r="B13" s="1" t="s">
        <v>486</v>
      </c>
      <c r="C13" s="26" t="s">
        <v>6</v>
      </c>
      <c r="E13" s="25">
        <f>VLOOKUP(B13,'City Population Stats'!B:E,4,FALSE)</f>
        <v>511326</v>
      </c>
      <c r="G13" s="120">
        <v>0.76532871439264816</v>
      </c>
      <c r="H13" s="119">
        <v>5</v>
      </c>
      <c r="I13" s="121">
        <v>0.73554984008424451</v>
      </c>
      <c r="J13" s="121">
        <v>0.76085684185883184</v>
      </c>
      <c r="K13" s="121">
        <v>0.76387307911212299</v>
      </c>
      <c r="L13" s="121">
        <v>0.78541226215644822</v>
      </c>
      <c r="M13" s="121">
        <v>0.78368502786151462</v>
      </c>
      <c r="N13" s="121">
        <v>0.64516129032258063</v>
      </c>
      <c r="O13" s="121">
        <v>0.78105590062111796</v>
      </c>
      <c r="P13" s="121">
        <v>0.74187895565933093</v>
      </c>
      <c r="Q13" s="121">
        <v>0.80623949693717134</v>
      </c>
      <c r="R13" s="119">
        <v>0</v>
      </c>
      <c r="S13" s="121">
        <v>0.74788630233243425</v>
      </c>
      <c r="T13" s="121">
        <v>0.76839729119638822</v>
      </c>
      <c r="U13" s="121">
        <v>0.79942183678007561</v>
      </c>
      <c r="V13" s="119">
        <v>0</v>
      </c>
      <c r="W13" s="121">
        <v>0.74591546754476967</v>
      </c>
      <c r="X13" s="121">
        <v>0.77611495476317194</v>
      </c>
      <c r="Y13" s="121">
        <v>0.74445578129220058</v>
      </c>
    </row>
    <row r="14" spans="2:25" x14ac:dyDescent="0.2">
      <c r="B14" s="1" t="s">
        <v>487</v>
      </c>
      <c r="C14" s="26" t="s">
        <v>7</v>
      </c>
      <c r="E14" s="25">
        <f>VLOOKUP(B14,'City Population Stats'!B:E,4,FALSE)</f>
        <v>378727</v>
      </c>
      <c r="G14" s="120">
        <v>0.86666254243032281</v>
      </c>
      <c r="H14" s="119">
        <v>6</v>
      </c>
      <c r="I14" s="121">
        <v>0.88055399205171503</v>
      </c>
      <c r="J14" s="121">
        <v>0.90411886911751427</v>
      </c>
      <c r="K14" s="121">
        <v>0.8662966472632101</v>
      </c>
      <c r="L14" s="121">
        <v>0.84750733137829914</v>
      </c>
      <c r="M14" s="121">
        <v>0.87807517495130216</v>
      </c>
      <c r="N14" s="121">
        <v>0.90373134328358207</v>
      </c>
      <c r="O14" s="121">
        <v>0.89083479276123756</v>
      </c>
      <c r="P14" s="121">
        <v>0.8914804683016414</v>
      </c>
      <c r="Q14" s="121">
        <v>0.83479629219837226</v>
      </c>
      <c r="R14" s="119">
        <v>0</v>
      </c>
      <c r="S14" s="121">
        <v>0.87633160486862949</v>
      </c>
      <c r="T14" s="121">
        <v>0.87426870573745252</v>
      </c>
      <c r="U14" s="121">
        <v>0.82517546676453046</v>
      </c>
      <c r="V14" s="119">
        <v>0</v>
      </c>
      <c r="W14" s="121">
        <v>0.87315131918801536</v>
      </c>
      <c r="X14" s="121">
        <v>0.87165235894049453</v>
      </c>
      <c r="Y14" s="121">
        <v>0.83081896551724133</v>
      </c>
    </row>
    <row r="15" spans="2:25" x14ac:dyDescent="0.2">
      <c r="B15" s="1" t="s">
        <v>488</v>
      </c>
      <c r="C15" s="26" t="s">
        <v>8</v>
      </c>
      <c r="E15" s="25">
        <f>VLOOKUP(B15,'City Population Stats'!B:E,4,FALSE)</f>
        <v>992111</v>
      </c>
      <c r="G15" s="120">
        <v>0.69560347898804709</v>
      </c>
      <c r="H15" s="119">
        <v>7</v>
      </c>
      <c r="I15" s="121">
        <v>0.70177218042994394</v>
      </c>
      <c r="J15" s="121">
        <v>0.71076847079943495</v>
      </c>
      <c r="K15" s="121">
        <v>0.65612074059483949</v>
      </c>
      <c r="L15" s="121">
        <v>0.69171597633136095</v>
      </c>
      <c r="M15" s="121">
        <v>0.68788070756785735</v>
      </c>
      <c r="N15" s="121">
        <v>0.69936708860759489</v>
      </c>
      <c r="O15" s="121">
        <v>0.70780969479353684</v>
      </c>
      <c r="P15" s="121">
        <v>0.69978558216797637</v>
      </c>
      <c r="Q15" s="121">
        <v>0.69062402944191592</v>
      </c>
      <c r="R15" s="119">
        <v>0</v>
      </c>
      <c r="S15" s="121">
        <v>0.70942824687618322</v>
      </c>
      <c r="T15" s="121">
        <v>0.69007121362217527</v>
      </c>
      <c r="U15" s="121">
        <v>0.69483418159542787</v>
      </c>
      <c r="V15" s="119">
        <v>0</v>
      </c>
      <c r="W15" s="121">
        <v>0.68997462754537764</v>
      </c>
      <c r="X15" s="121">
        <v>0.70024208064537319</v>
      </c>
      <c r="Y15" s="121">
        <v>0.68007750752128904</v>
      </c>
    </row>
    <row r="16" spans="2:25" x14ac:dyDescent="0.2">
      <c r="B16" s="1" t="s">
        <v>489</v>
      </c>
      <c r="C16" s="26" t="s">
        <v>9</v>
      </c>
      <c r="E16" s="25">
        <f>VLOOKUP(B16,'City Population Stats'!B:E,4,FALSE)</f>
        <v>390267</v>
      </c>
      <c r="G16" s="120">
        <v>0.46857212498580464</v>
      </c>
      <c r="H16" s="119">
        <v>8</v>
      </c>
      <c r="I16" s="121">
        <v>0.48883151429800886</v>
      </c>
      <c r="J16" s="121">
        <v>0.46135704759501756</v>
      </c>
      <c r="K16" s="121">
        <v>0.45208845208845211</v>
      </c>
      <c r="L16" s="121">
        <v>0.42086330935251798</v>
      </c>
      <c r="M16" s="121">
        <v>0.47928401552134187</v>
      </c>
      <c r="N16" s="121">
        <v>0.50810810810810814</v>
      </c>
      <c r="O16" s="121">
        <v>0.49687174139728885</v>
      </c>
      <c r="P16" s="121">
        <v>0.46407005424798292</v>
      </c>
      <c r="Q16" s="121">
        <v>0.47927177423129125</v>
      </c>
      <c r="R16" s="119">
        <v>0</v>
      </c>
      <c r="S16" s="121">
        <v>0.47338322078238121</v>
      </c>
      <c r="T16" s="121">
        <v>0.4773548441307453</v>
      </c>
      <c r="U16" s="121">
        <v>0.4724672954061454</v>
      </c>
      <c r="V16" s="119">
        <v>0</v>
      </c>
      <c r="W16" s="121">
        <v>0.46317488917233812</v>
      </c>
      <c r="X16" s="121">
        <v>0.47145275729176211</v>
      </c>
      <c r="Y16" s="121">
        <v>0.46879507644965862</v>
      </c>
    </row>
    <row r="17" spans="2:25" x14ac:dyDescent="0.2">
      <c r="B17" s="1" t="s">
        <v>490</v>
      </c>
      <c r="C17" s="26" t="s">
        <v>10</v>
      </c>
      <c r="E17" s="25">
        <f>VLOOKUP(B17,'City Population Stats'!B:E,4,FALSE)</f>
        <v>607273</v>
      </c>
      <c r="G17" s="120">
        <v>0.87785683821555782</v>
      </c>
      <c r="H17" s="119">
        <v>9</v>
      </c>
      <c r="I17" s="121">
        <v>0.89549296303548387</v>
      </c>
      <c r="J17" s="121">
        <v>0.8334137321112719</v>
      </c>
      <c r="K17" s="121">
        <v>0.90026773761713519</v>
      </c>
      <c r="L17" s="121">
        <v>0.84399551066217737</v>
      </c>
      <c r="M17" s="121">
        <v>0.87873324449321943</v>
      </c>
      <c r="N17" s="121">
        <v>0.8571428571428571</v>
      </c>
      <c r="O17" s="121">
        <v>0.86744759556103579</v>
      </c>
      <c r="P17" s="121">
        <v>0.88972369840978971</v>
      </c>
      <c r="Q17" s="121">
        <v>0.84612591678164262</v>
      </c>
      <c r="R17" s="119">
        <v>0</v>
      </c>
      <c r="S17" s="121">
        <v>0.89055131049215353</v>
      </c>
      <c r="T17" s="121">
        <v>0.86818802732020894</v>
      </c>
      <c r="U17" s="121">
        <v>0.86342052445213191</v>
      </c>
      <c r="V17" s="119">
        <v>0</v>
      </c>
      <c r="W17" s="121">
        <v>0.87229567307692313</v>
      </c>
      <c r="X17" s="121">
        <v>0.88391838803700418</v>
      </c>
      <c r="Y17" s="121">
        <v>0.86265965595048333</v>
      </c>
    </row>
    <row r="18" spans="2:25" x14ac:dyDescent="0.2">
      <c r="B18" s="1" t="s">
        <v>491</v>
      </c>
      <c r="C18" s="26" t="s">
        <v>11</v>
      </c>
      <c r="E18" s="25">
        <f>VLOOKUP(B18,'City Population Stats'!B:E,4,FALSE)</f>
        <v>233107</v>
      </c>
      <c r="G18" s="120">
        <v>0.53909158600148921</v>
      </c>
      <c r="H18" s="119">
        <v>10</v>
      </c>
      <c r="I18" s="121">
        <v>0.60274693301660431</v>
      </c>
      <c r="J18" s="121">
        <v>0.49974271894617678</v>
      </c>
      <c r="K18" s="121">
        <v>0.46786114221724523</v>
      </c>
      <c r="L18" s="121">
        <v>0.52924791086350975</v>
      </c>
      <c r="M18" s="121">
        <v>0.52748573145088617</v>
      </c>
      <c r="N18" s="121">
        <v>0.35714285714285715</v>
      </c>
      <c r="O18" s="121">
        <v>0.55405405405405406</v>
      </c>
      <c r="P18" s="121">
        <v>0.58580528489297956</v>
      </c>
      <c r="Q18" s="121">
        <v>0.45270936575501491</v>
      </c>
      <c r="R18" s="119">
        <v>0</v>
      </c>
      <c r="S18" s="121">
        <v>0.58238272433355698</v>
      </c>
      <c r="T18" s="121">
        <v>0.52740005439216753</v>
      </c>
      <c r="U18" s="121">
        <v>0.47569469902485517</v>
      </c>
      <c r="V18" s="119">
        <v>0</v>
      </c>
      <c r="W18" s="121">
        <v>0.56659947555254286</v>
      </c>
      <c r="X18" s="121">
        <v>0.53571454457160661</v>
      </c>
      <c r="Y18" s="121">
        <v>0.50778970708367366</v>
      </c>
    </row>
    <row r="19" spans="2:25" x14ac:dyDescent="0.2">
      <c r="B19" s="1" t="s">
        <v>492</v>
      </c>
      <c r="C19" s="26" t="s">
        <v>12</v>
      </c>
      <c r="E19" s="25">
        <f>VLOOKUP(B19,'City Population Stats'!B:E,4,FALSE)</f>
        <v>240333</v>
      </c>
      <c r="G19" s="120">
        <v>0.64628656677693452</v>
      </c>
      <c r="H19" s="119">
        <v>11</v>
      </c>
      <c r="I19" s="121">
        <v>0.7115812917594655</v>
      </c>
      <c r="J19" s="121">
        <v>0.62277072335568551</v>
      </c>
      <c r="K19" s="121">
        <v>0.61264282165921513</v>
      </c>
      <c r="L19" s="121">
        <v>0.67664670658682635</v>
      </c>
      <c r="M19" s="121">
        <v>0.66234926306386777</v>
      </c>
      <c r="N19" s="121">
        <v>0.67920792079207926</v>
      </c>
      <c r="O19" s="121">
        <v>0.66504065040650406</v>
      </c>
      <c r="P19" s="121">
        <v>0.63886199976390035</v>
      </c>
      <c r="Q19" s="121">
        <v>0.6479463004822581</v>
      </c>
      <c r="R19" s="119">
        <v>0</v>
      </c>
      <c r="S19" s="121">
        <v>0.703205465055176</v>
      </c>
      <c r="T19" s="121">
        <v>0.63572727773797055</v>
      </c>
      <c r="U19" s="121">
        <v>0.6402945397228692</v>
      </c>
      <c r="V19" s="119">
        <v>0</v>
      </c>
      <c r="W19" s="121">
        <v>0.62599198851182825</v>
      </c>
      <c r="X19" s="121">
        <v>0.65732693822034505</v>
      </c>
      <c r="Y19" s="121">
        <v>0.63407250239345869</v>
      </c>
    </row>
    <row r="20" spans="2:25" x14ac:dyDescent="0.2">
      <c r="B20" s="1" t="s">
        <v>493</v>
      </c>
      <c r="C20" s="26" t="s">
        <v>13</v>
      </c>
      <c r="E20" s="25">
        <f>VLOOKUP(B20,'City Population Stats'!B:E,4,FALSE)</f>
        <v>692769</v>
      </c>
      <c r="G20" s="120">
        <v>0.99658116694049126</v>
      </c>
      <c r="H20" s="119">
        <v>12</v>
      </c>
      <c r="I20" s="121">
        <v>0.99896303775361228</v>
      </c>
      <c r="J20" s="121">
        <v>0.99806358671982309</v>
      </c>
      <c r="K20" s="121">
        <v>0.9934301170396368</v>
      </c>
      <c r="L20" s="121">
        <v>0.99784904184591317</v>
      </c>
      <c r="M20" s="121">
        <v>0.99625779625779631</v>
      </c>
      <c r="N20" s="121">
        <v>0.99532710280373837</v>
      </c>
      <c r="O20" s="121">
        <v>0.99662731871838106</v>
      </c>
      <c r="P20" s="121">
        <v>0.99749018061600525</v>
      </c>
      <c r="Q20" s="121">
        <v>0.99537450953269391</v>
      </c>
      <c r="R20" s="119">
        <v>0</v>
      </c>
      <c r="S20" s="121">
        <v>0.99730505984243834</v>
      </c>
      <c r="T20" s="121">
        <v>0.99680069802952087</v>
      </c>
      <c r="U20" s="121">
        <v>0.99545603165687169</v>
      </c>
      <c r="V20" s="119">
        <v>0</v>
      </c>
      <c r="W20" s="121">
        <v>0.99697649947386879</v>
      </c>
      <c r="X20" s="121">
        <v>0.99642944953469703</v>
      </c>
      <c r="Y20" s="121">
        <v>0.9966301506978813</v>
      </c>
    </row>
    <row r="21" spans="2:25" x14ac:dyDescent="0.2">
      <c r="B21" s="1" t="s">
        <v>494</v>
      </c>
      <c r="C21" s="26" t="s">
        <v>14</v>
      </c>
      <c r="E21" s="25">
        <f>VLOOKUP(B21,'City Population Stats'!B:E,4,FALSE)</f>
        <v>259949</v>
      </c>
      <c r="G21" s="120">
        <v>0.89225567207010359</v>
      </c>
      <c r="H21" s="119">
        <v>13</v>
      </c>
      <c r="I21" s="121">
        <v>0.90436524239934268</v>
      </c>
      <c r="J21" s="121">
        <v>0.91424972004479288</v>
      </c>
      <c r="K21" s="121">
        <v>0.94047417442845049</v>
      </c>
      <c r="L21" s="121">
        <v>0.92565947242206237</v>
      </c>
      <c r="M21" s="121">
        <v>0.88460549987149828</v>
      </c>
      <c r="N21" s="121">
        <v>0.86138613861386137</v>
      </c>
      <c r="O21" s="121">
        <v>0.88347597103357467</v>
      </c>
      <c r="P21" s="121">
        <v>0.90823416866504214</v>
      </c>
      <c r="Q21" s="121">
        <v>0.86878485847577602</v>
      </c>
      <c r="R21" s="119">
        <v>0</v>
      </c>
      <c r="S21" s="121">
        <v>0.89552296336269199</v>
      </c>
      <c r="T21" s="121">
        <v>0.88118228921337727</v>
      </c>
      <c r="U21" s="121">
        <v>0.86323053391669335</v>
      </c>
      <c r="V21" s="119">
        <v>0</v>
      </c>
      <c r="W21" s="121">
        <v>0.90587851382219942</v>
      </c>
      <c r="X21" s="121">
        <v>0.88927656256989307</v>
      </c>
      <c r="Y21" s="121">
        <v>0.88180702561742597</v>
      </c>
    </row>
    <row r="22" spans="2:25" x14ac:dyDescent="0.2">
      <c r="B22" s="1" t="s">
        <v>495</v>
      </c>
      <c r="C22" s="26" t="s">
        <v>15</v>
      </c>
      <c r="E22" s="25">
        <f>VLOOKUP(B22,'City Population Stats'!B:E,4,FALSE)</f>
        <v>284022</v>
      </c>
      <c r="G22" s="120">
        <v>0.62289080656493778</v>
      </c>
      <c r="H22" s="119">
        <v>14</v>
      </c>
      <c r="I22" s="121">
        <v>0.63324984345648094</v>
      </c>
      <c r="J22" s="121">
        <v>0.68881608339538347</v>
      </c>
      <c r="K22" s="121">
        <v>0.58793131643499597</v>
      </c>
      <c r="L22" s="121">
        <v>0.59154929577464788</v>
      </c>
      <c r="M22" s="121">
        <v>0.62192393736017892</v>
      </c>
      <c r="N22" s="121">
        <v>0.69884169884169889</v>
      </c>
      <c r="O22" s="121">
        <v>0.66364409181071127</v>
      </c>
      <c r="P22" s="121">
        <v>0.65198443088243418</v>
      </c>
      <c r="Q22" s="121">
        <v>0.59843850451680458</v>
      </c>
      <c r="R22" s="119">
        <v>0</v>
      </c>
      <c r="S22" s="121">
        <v>0.61441094543667052</v>
      </c>
      <c r="T22" s="121">
        <v>0.61647072383586909</v>
      </c>
      <c r="U22" s="121">
        <v>0.60243555379066149</v>
      </c>
      <c r="V22" s="119">
        <v>0</v>
      </c>
      <c r="W22" s="121">
        <v>0.63655136809499224</v>
      </c>
      <c r="X22" s="121">
        <v>0.62986457885024671</v>
      </c>
      <c r="Y22" s="121">
        <v>0.55447104247104251</v>
      </c>
    </row>
    <row r="23" spans="2:25" x14ac:dyDescent="0.2">
      <c r="B23" s="1" t="s">
        <v>496</v>
      </c>
      <c r="C23" s="26" t="s">
        <v>464</v>
      </c>
      <c r="E23" s="25">
        <f>VLOOKUP(B23,'City Population Stats'!B:E,4,FALSE)</f>
        <v>1122864</v>
      </c>
      <c r="G23" s="120">
        <v>0.37276481497647457</v>
      </c>
      <c r="H23" s="119">
        <v>15</v>
      </c>
      <c r="I23" s="121">
        <v>0.42383644543536253</v>
      </c>
      <c r="J23" s="121">
        <v>0.35026876517852124</v>
      </c>
      <c r="K23" s="121">
        <v>0.33345934742083927</v>
      </c>
      <c r="L23" s="121">
        <v>0.34832262669521769</v>
      </c>
      <c r="M23" s="121">
        <v>0.3554174484052533</v>
      </c>
      <c r="N23" s="121">
        <v>0.375</v>
      </c>
      <c r="O23" s="121">
        <v>0.36209757716561569</v>
      </c>
      <c r="P23" s="121">
        <v>0.39016575743168652</v>
      </c>
      <c r="Q23" s="121">
        <v>0.35108553502435413</v>
      </c>
      <c r="R23" s="119">
        <v>0</v>
      </c>
      <c r="S23" s="121">
        <v>0.41443659482010503</v>
      </c>
      <c r="T23" s="121">
        <v>0.37844579286291158</v>
      </c>
      <c r="U23" s="121">
        <v>0.36728657671893361</v>
      </c>
      <c r="V23" s="119">
        <v>0</v>
      </c>
      <c r="W23" s="121">
        <v>0.35968679566818756</v>
      </c>
      <c r="X23" s="121">
        <v>0.37874080910229246</v>
      </c>
      <c r="Y23" s="121">
        <v>0.36971257648248701</v>
      </c>
    </row>
    <row r="24" spans="2:25" x14ac:dyDescent="0.2">
      <c r="B24" s="1" t="s">
        <v>497</v>
      </c>
      <c r="C24" s="26" t="s">
        <v>17</v>
      </c>
      <c r="E24" s="25">
        <f>VLOOKUP(B24,'City Population Stats'!B:E,4,FALSE)</f>
        <v>249639</v>
      </c>
      <c r="G24" s="120">
        <v>0.46343456352989243</v>
      </c>
      <c r="H24" s="119">
        <v>16</v>
      </c>
      <c r="I24" s="121">
        <v>0.56137211240283602</v>
      </c>
      <c r="J24" s="121">
        <v>0.46364525595044015</v>
      </c>
      <c r="K24" s="121">
        <v>0.43590325877143182</v>
      </c>
      <c r="L24" s="121">
        <v>0.4631578947368421</v>
      </c>
      <c r="M24" s="121">
        <v>0.47233514001806687</v>
      </c>
      <c r="N24" s="121">
        <v>0.48192771084337349</v>
      </c>
      <c r="O24" s="121">
        <v>0.4405940594059406</v>
      </c>
      <c r="P24" s="121">
        <v>0.52667980616230292</v>
      </c>
      <c r="Q24" s="121">
        <v>0.41311366954070516</v>
      </c>
      <c r="R24" s="119">
        <v>0</v>
      </c>
      <c r="S24" s="121">
        <v>0.54353357672308888</v>
      </c>
      <c r="T24" s="121">
        <v>0.48549959634850648</v>
      </c>
      <c r="U24" s="121">
        <v>0.41556585386980815</v>
      </c>
      <c r="V24" s="119">
        <v>0</v>
      </c>
      <c r="W24" s="121">
        <v>0.4763604069110286</v>
      </c>
      <c r="X24" s="121">
        <v>0.45993292824650528</v>
      </c>
      <c r="Y24" s="121">
        <v>0.45602842606799643</v>
      </c>
    </row>
    <row r="25" spans="2:25" x14ac:dyDescent="0.2">
      <c r="B25" s="1" t="s">
        <v>498</v>
      </c>
      <c r="C25" s="26" t="s">
        <v>18</v>
      </c>
      <c r="E25" s="25">
        <f>VLOOKUP(B25,'City Population Stats'!B:E,4,FALSE)</f>
        <v>2712997</v>
      </c>
      <c r="G25" s="120">
        <v>0.9798081590813339</v>
      </c>
      <c r="H25" s="119">
        <v>17</v>
      </c>
      <c r="I25" s="121">
        <v>0.98680844758950803</v>
      </c>
      <c r="J25" s="121">
        <v>0.97422703700092972</v>
      </c>
      <c r="K25" s="121">
        <v>0.98929720040069591</v>
      </c>
      <c r="L25" s="121">
        <v>0.98775000000000002</v>
      </c>
      <c r="M25" s="121">
        <v>0.9858380223809825</v>
      </c>
      <c r="N25" s="121">
        <v>0.98096885813148793</v>
      </c>
      <c r="O25" s="121">
        <v>0.98508318990246702</v>
      </c>
      <c r="P25" s="121">
        <v>0.98146832457679045</v>
      </c>
      <c r="Q25" s="121">
        <v>0.97592724965216182</v>
      </c>
      <c r="R25" s="119">
        <v>0</v>
      </c>
      <c r="S25" s="121">
        <v>0.98334550897935225</v>
      </c>
      <c r="T25" s="121">
        <v>0.98063536126788986</v>
      </c>
      <c r="U25" s="121">
        <v>0.98156876946476423</v>
      </c>
      <c r="V25" s="119">
        <v>0</v>
      </c>
      <c r="W25" s="121">
        <v>0.9777883671097386</v>
      </c>
      <c r="X25" s="121">
        <v>0.98090190621086248</v>
      </c>
      <c r="Y25" s="121">
        <v>0.97838175793848625</v>
      </c>
    </row>
    <row r="26" spans="2:25" x14ac:dyDescent="0.2">
      <c r="B26" s="1" t="s">
        <v>499</v>
      </c>
      <c r="C26" s="26" t="s">
        <v>19</v>
      </c>
      <c r="E26" s="25">
        <f>VLOOKUP(B26,'City Population Stats'!B:E,4,FALSE)</f>
        <v>274747</v>
      </c>
      <c r="G26" s="120">
        <v>0.69160551610093168</v>
      </c>
      <c r="H26" s="119">
        <v>18</v>
      </c>
      <c r="I26" s="121">
        <v>0.71584342963653314</v>
      </c>
      <c r="J26" s="121">
        <v>0.67814603033611531</v>
      </c>
      <c r="K26" s="121">
        <v>0.74548544720628851</v>
      </c>
      <c r="L26" s="121">
        <v>0.67664670658682635</v>
      </c>
      <c r="M26" s="121">
        <v>0.72336313119110895</v>
      </c>
      <c r="N26" s="121">
        <v>0.67558239861949954</v>
      </c>
      <c r="O26" s="121">
        <v>0.62836624775583483</v>
      </c>
      <c r="P26" s="121">
        <v>0.69410919667639159</v>
      </c>
      <c r="Q26" s="121">
        <v>0.67911681100019827</v>
      </c>
      <c r="R26" s="119">
        <v>0</v>
      </c>
      <c r="S26" s="121">
        <v>0.65705154138684363</v>
      </c>
      <c r="T26" s="121">
        <v>0.67349850823712543</v>
      </c>
      <c r="U26" s="121">
        <v>0.71972228624106938</v>
      </c>
      <c r="V26" s="119">
        <v>0</v>
      </c>
      <c r="W26" s="121">
        <v>0.70228353311457847</v>
      </c>
      <c r="X26" s="121">
        <v>0.69275483430930973</v>
      </c>
      <c r="Y26" s="121">
        <v>0.66222991524412078</v>
      </c>
    </row>
    <row r="27" spans="2:25" x14ac:dyDescent="0.2">
      <c r="B27" s="1" t="s">
        <v>500</v>
      </c>
      <c r="C27" s="26" t="s">
        <v>20</v>
      </c>
      <c r="E27" s="25">
        <f>VLOOKUP(B27,'City Population Stats'!B:E,4,FALSE)</f>
        <v>311770</v>
      </c>
      <c r="G27" s="120">
        <v>0.87923888835092479</v>
      </c>
      <c r="H27" s="119">
        <v>19</v>
      </c>
      <c r="I27" s="121">
        <v>0.8804738567953676</v>
      </c>
      <c r="J27" s="121">
        <v>0.87744448772886641</v>
      </c>
      <c r="K27" s="121">
        <v>0.89934180662732632</v>
      </c>
      <c r="L27" s="121">
        <v>0.89083557951482484</v>
      </c>
      <c r="M27" s="121">
        <v>0.87792236435818261</v>
      </c>
      <c r="N27" s="121">
        <v>0.87982832618025753</v>
      </c>
      <c r="O27" s="121">
        <v>0.89221556886227549</v>
      </c>
      <c r="P27" s="121">
        <v>0.88115972440807189</v>
      </c>
      <c r="Q27" s="121">
        <v>0.87686799276672689</v>
      </c>
      <c r="R27" s="119">
        <v>0</v>
      </c>
      <c r="S27" s="121">
        <v>0.87983567271482366</v>
      </c>
      <c r="T27" s="121">
        <v>0.8740689013035382</v>
      </c>
      <c r="U27" s="121">
        <v>0.87108907095970489</v>
      </c>
      <c r="V27" s="119">
        <v>0</v>
      </c>
      <c r="W27" s="121">
        <v>0.88678338571836768</v>
      </c>
      <c r="X27" s="121">
        <v>0.88086461840030683</v>
      </c>
      <c r="Y27" s="121">
        <v>0.85969738651994498</v>
      </c>
    </row>
    <row r="28" spans="2:25" x14ac:dyDescent="0.2">
      <c r="B28" s="1" t="s">
        <v>501</v>
      </c>
      <c r="C28" s="26" t="s">
        <v>21</v>
      </c>
      <c r="E28" s="25">
        <f>VLOOKUP(B28,'City Population Stats'!B:E,4,FALSE)</f>
        <v>374062</v>
      </c>
      <c r="G28" s="120">
        <v>0.8348374051150923</v>
      </c>
      <c r="H28" s="119">
        <v>20</v>
      </c>
      <c r="I28" s="121">
        <v>0.87603923400280248</v>
      </c>
      <c r="J28" s="121">
        <v>0.78040181209375614</v>
      </c>
      <c r="K28" s="121">
        <v>0.79261518353120575</v>
      </c>
      <c r="L28" s="121">
        <v>0.82122905027932958</v>
      </c>
      <c r="M28" s="121">
        <v>0.82108229988726045</v>
      </c>
      <c r="N28" s="121">
        <v>0.8314606741573034</v>
      </c>
      <c r="O28" s="121">
        <v>0.82902829028290281</v>
      </c>
      <c r="P28" s="121">
        <v>0.85253470241490781</v>
      </c>
      <c r="Q28" s="121">
        <v>0.79286905566824428</v>
      </c>
      <c r="R28" s="119">
        <v>0</v>
      </c>
      <c r="S28" s="121">
        <v>0.84476752991064663</v>
      </c>
      <c r="T28" s="121">
        <v>0.82888741523520226</v>
      </c>
      <c r="U28" s="121">
        <v>0.84107977158677971</v>
      </c>
      <c r="V28" s="119">
        <v>0</v>
      </c>
      <c r="W28" s="121">
        <v>0.83455582722086386</v>
      </c>
      <c r="X28" s="121">
        <v>0.83310843827190939</v>
      </c>
      <c r="Y28" s="121">
        <v>0.84175341906511536</v>
      </c>
    </row>
    <row r="29" spans="2:25" x14ac:dyDescent="0.2">
      <c r="B29" s="1" t="s">
        <v>502</v>
      </c>
      <c r="C29" s="26" t="s">
        <v>22</v>
      </c>
      <c r="E29" s="25">
        <f>VLOOKUP(B29,'City Population Stats'!B:E,4,FALSE)</f>
        <v>487357</v>
      </c>
      <c r="G29" s="120">
        <v>0.76211222608355778</v>
      </c>
      <c r="H29" s="119">
        <v>21</v>
      </c>
      <c r="I29" s="121">
        <v>0.78667335028106988</v>
      </c>
      <c r="J29" s="121">
        <v>0.77743439781122958</v>
      </c>
      <c r="K29" s="121">
        <v>0.72975311106674656</v>
      </c>
      <c r="L29" s="121">
        <v>0.75658720200752827</v>
      </c>
      <c r="M29" s="121">
        <v>0.77483774338492262</v>
      </c>
      <c r="N29" s="121">
        <v>0.79100749375520396</v>
      </c>
      <c r="O29" s="121">
        <v>0.78761061946902655</v>
      </c>
      <c r="P29" s="121">
        <v>0.77437934458788482</v>
      </c>
      <c r="Q29" s="121">
        <v>0.7560107535765811</v>
      </c>
      <c r="R29" s="119">
        <v>0</v>
      </c>
      <c r="S29" s="121">
        <v>0.78592230834714816</v>
      </c>
      <c r="T29" s="121">
        <v>0.77987286430812974</v>
      </c>
      <c r="U29" s="121">
        <v>0.7479947618268129</v>
      </c>
      <c r="V29" s="119">
        <v>0</v>
      </c>
      <c r="W29" s="121">
        <v>0.76135832554413141</v>
      </c>
      <c r="X29" s="121">
        <v>0.7626670666980977</v>
      </c>
      <c r="Y29" s="121">
        <v>0.76116395406186144</v>
      </c>
    </row>
    <row r="30" spans="2:25" x14ac:dyDescent="0.2">
      <c r="B30" s="1" t="s">
        <v>503</v>
      </c>
      <c r="C30" s="26" t="s">
        <v>23</v>
      </c>
      <c r="E30" s="25">
        <f>VLOOKUP(B30,'City Population Stats'!B:E,4,FALSE)</f>
        <v>888790</v>
      </c>
      <c r="G30" s="120">
        <v>0.71339198810004956</v>
      </c>
      <c r="H30" s="119">
        <v>22</v>
      </c>
      <c r="I30" s="121">
        <v>0.76027475133984401</v>
      </c>
      <c r="J30" s="121">
        <v>0.66395845117498842</v>
      </c>
      <c r="K30" s="121">
        <v>0.62523205297506268</v>
      </c>
      <c r="L30" s="121">
        <v>0.70091654606849974</v>
      </c>
      <c r="M30" s="121">
        <v>0.72153672625354615</v>
      </c>
      <c r="N30" s="121">
        <v>0.72782258064516125</v>
      </c>
      <c r="O30" s="121">
        <v>0.75</v>
      </c>
      <c r="P30" s="121">
        <v>0.72528334415006779</v>
      </c>
      <c r="Q30" s="121">
        <v>0.7024847632442569</v>
      </c>
      <c r="R30" s="119">
        <v>0</v>
      </c>
      <c r="S30" s="121">
        <v>0.73292678209971251</v>
      </c>
      <c r="T30" s="121">
        <v>0.69806406195001758</v>
      </c>
      <c r="U30" s="121">
        <v>0.68172942595885189</v>
      </c>
      <c r="V30" s="119">
        <v>0</v>
      </c>
      <c r="W30" s="121">
        <v>0.71364536341452889</v>
      </c>
      <c r="X30" s="121">
        <v>0.71033470839423163</v>
      </c>
      <c r="Y30" s="121">
        <v>0.72832202588328399</v>
      </c>
    </row>
    <row r="31" spans="2:25" x14ac:dyDescent="0.2">
      <c r="B31" s="1" t="s">
        <v>504</v>
      </c>
      <c r="C31" s="26" t="s">
        <v>24</v>
      </c>
      <c r="E31" s="25">
        <f>VLOOKUP(B31,'City Population Stats'!B:E,4,FALSE)</f>
        <v>326887</v>
      </c>
      <c r="G31" s="120">
        <v>0.7511748800482887</v>
      </c>
      <c r="H31" s="119">
        <v>23</v>
      </c>
      <c r="I31" s="121">
        <v>0.75400196014374388</v>
      </c>
      <c r="J31" s="121">
        <v>0.77650729637522575</v>
      </c>
      <c r="K31" s="121">
        <v>0.6630872483221476</v>
      </c>
      <c r="L31" s="121">
        <v>0.71176470588235297</v>
      </c>
      <c r="M31" s="121">
        <v>0.65371398361089084</v>
      </c>
      <c r="N31" s="121">
        <v>0.65612648221343872</v>
      </c>
      <c r="O31" s="121">
        <v>0.70722433460076051</v>
      </c>
      <c r="P31" s="121">
        <v>0.76928004920112236</v>
      </c>
      <c r="Q31" s="121">
        <v>0.7043477300830242</v>
      </c>
      <c r="R31" s="119">
        <v>0</v>
      </c>
      <c r="S31" s="121">
        <v>0.7727160329446674</v>
      </c>
      <c r="T31" s="121">
        <v>0.76260794031986101</v>
      </c>
      <c r="U31" s="121">
        <v>0.74099949647532726</v>
      </c>
      <c r="V31" s="119">
        <v>0</v>
      </c>
      <c r="W31" s="121">
        <v>0.74068937482813457</v>
      </c>
      <c r="X31" s="121">
        <v>0.74781589940414339</v>
      </c>
      <c r="Y31" s="121">
        <v>0.77994965483046641</v>
      </c>
    </row>
    <row r="32" spans="2:25" x14ac:dyDescent="0.2">
      <c r="B32" s="1" t="s">
        <v>505</v>
      </c>
      <c r="C32" s="26" t="s">
        <v>25</v>
      </c>
      <c r="E32" s="25">
        <f>VLOOKUP(B32,'City Population Stats'!B:E,4,FALSE)</f>
        <v>1367628</v>
      </c>
      <c r="G32" s="120">
        <v>0.73114042124835987</v>
      </c>
      <c r="H32" s="119">
        <v>24</v>
      </c>
      <c r="I32" s="121">
        <v>0.71503531966684963</v>
      </c>
      <c r="J32" s="121">
        <v>0.74934742994106351</v>
      </c>
      <c r="K32" s="121">
        <v>0.6211702108916648</v>
      </c>
      <c r="L32" s="121">
        <v>0.70992761116856251</v>
      </c>
      <c r="M32" s="121">
        <v>0.71946345469477146</v>
      </c>
      <c r="N32" s="121">
        <v>0.74701670644391405</v>
      </c>
      <c r="O32" s="121">
        <v>0.74341238471673254</v>
      </c>
      <c r="P32" s="121">
        <v>0.73039822710918678</v>
      </c>
      <c r="Q32" s="121">
        <v>0.73339643940641097</v>
      </c>
      <c r="R32" s="119">
        <v>0</v>
      </c>
      <c r="S32" s="121">
        <v>0.71729530620597548</v>
      </c>
      <c r="T32" s="121">
        <v>0.72110125328394847</v>
      </c>
      <c r="U32" s="121">
        <v>0.74937972861212365</v>
      </c>
      <c r="V32" s="119">
        <v>0</v>
      </c>
      <c r="W32" s="121">
        <v>0.72746913662065549</v>
      </c>
      <c r="X32" s="121">
        <v>0.73264858626658969</v>
      </c>
      <c r="Y32" s="121">
        <v>0.73199873590042785</v>
      </c>
    </row>
    <row r="33" spans="2:25" x14ac:dyDescent="0.2">
      <c r="B33" s="1" t="s">
        <v>506</v>
      </c>
      <c r="C33" s="26" t="s">
        <v>26</v>
      </c>
      <c r="E33" s="25">
        <f>VLOOKUP(B33,'City Population Stats'!B:E,4,FALSE)</f>
        <v>756840</v>
      </c>
      <c r="G33" s="120">
        <v>0.88984382329661149</v>
      </c>
      <c r="H33" s="119">
        <v>25</v>
      </c>
      <c r="I33" s="121">
        <v>0.85693533716178605</v>
      </c>
      <c r="J33" s="121">
        <v>0.91164259564710137</v>
      </c>
      <c r="K33" s="121">
        <v>0.87711330540009957</v>
      </c>
      <c r="L33" s="121">
        <v>0.90581395348837213</v>
      </c>
      <c r="M33" s="121">
        <v>0.87266803534767468</v>
      </c>
      <c r="N33" s="121">
        <v>0.82841823056300268</v>
      </c>
      <c r="O33" s="121">
        <v>0.90739411342426413</v>
      </c>
      <c r="P33" s="121">
        <v>0.89550051145265497</v>
      </c>
      <c r="Q33" s="121">
        <v>0.88393358228285268</v>
      </c>
      <c r="R33" s="119">
        <v>0</v>
      </c>
      <c r="S33" s="121">
        <v>0.8919313115746601</v>
      </c>
      <c r="T33" s="121">
        <v>0.87684022688165186</v>
      </c>
      <c r="U33" s="121">
        <v>0.89411958258907587</v>
      </c>
      <c r="V33" s="119">
        <v>0</v>
      </c>
      <c r="W33" s="121">
        <v>0.89037243276145817</v>
      </c>
      <c r="X33" s="121">
        <v>0.89284306762404342</v>
      </c>
      <c r="Y33" s="121">
        <v>0.87533498002040877</v>
      </c>
    </row>
    <row r="34" spans="2:25" x14ac:dyDescent="0.2">
      <c r="B34" s="1" t="s">
        <v>507</v>
      </c>
      <c r="C34" s="26" t="s">
        <v>27</v>
      </c>
      <c r="E34" s="25">
        <f>VLOOKUP(B34,'City Population Stats'!B:E,4,FALSE)</f>
        <v>226166</v>
      </c>
      <c r="G34" s="120">
        <v>0.72239723939256029</v>
      </c>
      <c r="H34" s="119">
        <v>26</v>
      </c>
      <c r="I34" s="121">
        <v>0.78108780661215782</v>
      </c>
      <c r="J34" s="121">
        <v>0.74159571113213496</v>
      </c>
      <c r="K34" s="121">
        <v>0.73094376849720488</v>
      </c>
      <c r="L34" s="121">
        <v>0.87644151565074135</v>
      </c>
      <c r="M34" s="121">
        <v>0.73142624728850325</v>
      </c>
      <c r="N34" s="121">
        <v>0.75233644859813087</v>
      </c>
      <c r="O34" s="121">
        <v>0.70623742454728367</v>
      </c>
      <c r="P34" s="121">
        <v>0.75282723701023413</v>
      </c>
      <c r="Q34" s="121">
        <v>0.70453126862897741</v>
      </c>
      <c r="R34" s="119">
        <v>0</v>
      </c>
      <c r="S34" s="121">
        <v>0.72108538827856095</v>
      </c>
      <c r="T34" s="121">
        <v>0.71545552866045214</v>
      </c>
      <c r="U34" s="121">
        <v>0.74321917117601588</v>
      </c>
      <c r="V34" s="119">
        <v>0</v>
      </c>
      <c r="W34" s="121">
        <v>0.72428583396163193</v>
      </c>
      <c r="X34" s="121">
        <v>0.72482382104262</v>
      </c>
      <c r="Y34" s="121">
        <v>0.70927212322561162</v>
      </c>
    </row>
    <row r="35" spans="2:25" x14ac:dyDescent="0.2">
      <c r="B35" s="1" t="s">
        <v>508</v>
      </c>
      <c r="C35" s="26" t="s">
        <v>28</v>
      </c>
      <c r="E35" s="25">
        <f>VLOOKUP(B35,'City Population Stats'!B:E,4,FALSE)</f>
        <v>659751</v>
      </c>
      <c r="G35" s="120">
        <v>0.83354451867929336</v>
      </c>
      <c r="H35" s="119">
        <v>27</v>
      </c>
      <c r="I35" s="121">
        <v>0.83219712168126514</v>
      </c>
      <c r="J35" s="121">
        <v>0.8217538331476002</v>
      </c>
      <c r="K35" s="121">
        <v>0.92272191673212878</v>
      </c>
      <c r="L35" s="121">
        <v>0.85398230088495575</v>
      </c>
      <c r="M35" s="121">
        <v>0.83326930464848248</v>
      </c>
      <c r="N35" s="121">
        <v>0.8</v>
      </c>
      <c r="O35" s="121">
        <v>0.84438642297650135</v>
      </c>
      <c r="P35" s="121">
        <v>0.83291276816160209</v>
      </c>
      <c r="Q35" s="121">
        <v>0.84132185723310171</v>
      </c>
      <c r="R35" s="119">
        <v>0</v>
      </c>
      <c r="S35" s="121">
        <v>0.84182075317328597</v>
      </c>
      <c r="T35" s="121">
        <v>0.83882049096060785</v>
      </c>
      <c r="U35" s="121">
        <v>0.84571546278494913</v>
      </c>
      <c r="V35" s="119">
        <v>0</v>
      </c>
      <c r="W35" s="121">
        <v>0.82405225775166158</v>
      </c>
      <c r="X35" s="121">
        <v>0.83647919623181</v>
      </c>
      <c r="Y35" s="121">
        <v>0.83879966752968826</v>
      </c>
    </row>
    <row r="36" spans="2:25" x14ac:dyDescent="0.2">
      <c r="B36" s="1" t="s">
        <v>509</v>
      </c>
      <c r="C36" s="26" t="s">
        <v>29</v>
      </c>
      <c r="E36" s="25">
        <f>VLOOKUP(B36,'City Population Stats'!B:E,4,FALSE)</f>
        <v>280657</v>
      </c>
      <c r="G36" s="120">
        <v>0.50647587624751922</v>
      </c>
      <c r="H36" s="119">
        <v>28</v>
      </c>
      <c r="I36" s="121">
        <v>0.55512397727163476</v>
      </c>
      <c r="J36" s="121">
        <v>0.56948184603955798</v>
      </c>
      <c r="K36" s="121">
        <v>0.41792662748901693</v>
      </c>
      <c r="L36" s="121">
        <v>0.51728907330567087</v>
      </c>
      <c r="M36" s="121">
        <v>0.46944318696242643</v>
      </c>
      <c r="N36" s="121">
        <v>0.43650793650793651</v>
      </c>
      <c r="O36" s="121">
        <v>0.52064896755162238</v>
      </c>
      <c r="P36" s="121">
        <v>0.54111872568994257</v>
      </c>
      <c r="Q36" s="121">
        <v>0.4510298288871174</v>
      </c>
      <c r="R36" s="119">
        <v>0</v>
      </c>
      <c r="S36" s="121">
        <v>0.56667083489641945</v>
      </c>
      <c r="T36" s="121">
        <v>0.46743484496315713</v>
      </c>
      <c r="U36" s="121">
        <v>0.4174939403519865</v>
      </c>
      <c r="V36" s="119">
        <v>0</v>
      </c>
      <c r="W36" s="121">
        <v>0.53001020137229415</v>
      </c>
      <c r="X36" s="121">
        <v>0.49936924946473005</v>
      </c>
      <c r="Y36" s="121">
        <v>0.493882612289887</v>
      </c>
    </row>
    <row r="37" spans="2:25" x14ac:dyDescent="0.2">
      <c r="B37" s="1" t="s">
        <v>510</v>
      </c>
      <c r="C37" s="26" t="s">
        <v>30</v>
      </c>
      <c r="E37" s="25">
        <f>VLOOKUP(B37,'City Population Stats'!B:E,4,FALSE)</f>
        <v>700698</v>
      </c>
      <c r="G37" s="120">
        <v>0.60279587249363076</v>
      </c>
      <c r="H37" s="119">
        <v>29</v>
      </c>
      <c r="I37" s="121">
        <v>0.56265251080953804</v>
      </c>
      <c r="J37" s="121">
        <v>0.61648782370755972</v>
      </c>
      <c r="K37" s="121">
        <v>0.52393329001516131</v>
      </c>
      <c r="L37" s="121">
        <v>0.56571428571428573</v>
      </c>
      <c r="M37" s="121">
        <v>0.52653362897265332</v>
      </c>
      <c r="N37" s="121">
        <v>0.48207885304659498</v>
      </c>
      <c r="O37" s="121">
        <v>0.60128429655575011</v>
      </c>
      <c r="P37" s="121">
        <v>0.61159185341369837</v>
      </c>
      <c r="Q37" s="121">
        <v>0.53961760140541715</v>
      </c>
      <c r="R37" s="119">
        <v>0</v>
      </c>
      <c r="S37" s="121">
        <v>0.64908556694849195</v>
      </c>
      <c r="T37" s="121">
        <v>0.59493670886075944</v>
      </c>
      <c r="U37" s="121">
        <v>0.57620421365503982</v>
      </c>
      <c r="V37" s="119">
        <v>0</v>
      </c>
      <c r="W37" s="121">
        <v>0.60069300356876087</v>
      </c>
      <c r="X37" s="121">
        <v>0.5977246836417377</v>
      </c>
      <c r="Y37" s="121">
        <v>0.62716254120344783</v>
      </c>
    </row>
    <row r="38" spans="2:25" x14ac:dyDescent="0.2">
      <c r="B38" s="1" t="s">
        <v>511</v>
      </c>
      <c r="C38" s="26" t="s">
        <v>31</v>
      </c>
      <c r="E38" s="25">
        <f>VLOOKUP(B38,'City Population Stats'!B:E,4,FALSE)</f>
        <v>927810</v>
      </c>
      <c r="G38" s="120">
        <v>0.60915431378393625</v>
      </c>
      <c r="H38" s="119">
        <v>30</v>
      </c>
      <c r="I38" s="121">
        <v>0.58863795897040738</v>
      </c>
      <c r="J38" s="121">
        <v>0.6523850724580883</v>
      </c>
      <c r="K38" s="121">
        <v>0.59372653903903905</v>
      </c>
      <c r="L38" s="121">
        <v>0.6</v>
      </c>
      <c r="M38" s="121">
        <v>0.58055835856037674</v>
      </c>
      <c r="N38" s="121">
        <v>0.55176093916755597</v>
      </c>
      <c r="O38" s="121">
        <v>0.59985124581628857</v>
      </c>
      <c r="P38" s="121">
        <v>0.62483544217455067</v>
      </c>
      <c r="Q38" s="121">
        <v>0.58067534656594511</v>
      </c>
      <c r="R38" s="119">
        <v>0</v>
      </c>
      <c r="S38" s="121">
        <v>0.62254070486819568</v>
      </c>
      <c r="T38" s="121">
        <v>0.6063576647228367</v>
      </c>
      <c r="U38" s="121">
        <v>0.58529768343412203</v>
      </c>
      <c r="V38" s="119">
        <v>0</v>
      </c>
      <c r="W38" s="121">
        <v>0.60591821183642369</v>
      </c>
      <c r="X38" s="121">
        <v>0.60946502597716712</v>
      </c>
      <c r="Y38" s="121">
        <v>0.61644232016524148</v>
      </c>
    </row>
    <row r="39" spans="2:25" x14ac:dyDescent="0.2">
      <c r="B39" s="1" t="s">
        <v>512</v>
      </c>
      <c r="C39" s="26" t="s">
        <v>32</v>
      </c>
      <c r="E39" s="25">
        <f>VLOOKUP(B39,'City Population Stats'!B:E,4,FALSE)</f>
        <v>232692</v>
      </c>
      <c r="G39" s="120">
        <v>0.7211655808996682</v>
      </c>
      <c r="H39" s="119">
        <v>31</v>
      </c>
      <c r="I39" s="121">
        <v>0.74039215686274507</v>
      </c>
      <c r="J39" s="121">
        <v>0.67823384280175592</v>
      </c>
      <c r="K39" s="121">
        <v>0.7296587350367314</v>
      </c>
      <c r="L39" s="121">
        <v>0.73298429319371727</v>
      </c>
      <c r="M39" s="121">
        <v>0.74190392329517663</v>
      </c>
      <c r="N39" s="121">
        <v>0.74</v>
      </c>
      <c r="O39" s="121">
        <v>0.71540469973890342</v>
      </c>
      <c r="P39" s="121">
        <v>0.72199250863452835</v>
      </c>
      <c r="Q39" s="121">
        <v>0.71799710637227154</v>
      </c>
      <c r="R39" s="119">
        <v>0</v>
      </c>
      <c r="S39" s="121">
        <v>0.7281835611355062</v>
      </c>
      <c r="T39" s="121">
        <v>0.73374084228504655</v>
      </c>
      <c r="U39" s="121">
        <v>0.72071812344384745</v>
      </c>
      <c r="V39" s="119">
        <v>0</v>
      </c>
      <c r="W39" s="121">
        <v>0.72756772948146176</v>
      </c>
      <c r="X39" s="121">
        <v>0.7172681501428807</v>
      </c>
      <c r="Y39" s="121">
        <v>0.72597756896029098</v>
      </c>
    </row>
    <row r="40" spans="2:25" x14ac:dyDescent="0.2">
      <c r="B40" s="1" t="s">
        <v>513</v>
      </c>
      <c r="C40" s="26" t="s">
        <v>33</v>
      </c>
      <c r="E40" s="25">
        <f>VLOOKUP(B40,'City Population Stats'!B:E,4,FALSE)</f>
        <v>534875</v>
      </c>
      <c r="G40" s="120">
        <v>0.67692515585387347</v>
      </c>
      <c r="H40" s="119">
        <v>32</v>
      </c>
      <c r="I40" s="121">
        <v>0.67406662757253355</v>
      </c>
      <c r="J40" s="121">
        <v>0.67851858773692164</v>
      </c>
      <c r="K40" s="121">
        <v>0.70668009290087863</v>
      </c>
      <c r="L40" s="121">
        <v>0.70142180094786732</v>
      </c>
      <c r="M40" s="121">
        <v>0.66968053044002407</v>
      </c>
      <c r="N40" s="121">
        <v>0.62546816479400746</v>
      </c>
      <c r="O40" s="121">
        <v>0.65130624092888245</v>
      </c>
      <c r="P40" s="121">
        <v>0.68222898074720717</v>
      </c>
      <c r="Q40" s="121">
        <v>0.66132872534420561</v>
      </c>
      <c r="R40" s="119">
        <v>0</v>
      </c>
      <c r="S40" s="121">
        <v>0.66478771267518233</v>
      </c>
      <c r="T40" s="121">
        <v>0.64640812637197087</v>
      </c>
      <c r="U40" s="121">
        <v>0.68499717478081767</v>
      </c>
      <c r="V40" s="119">
        <v>0</v>
      </c>
      <c r="W40" s="121">
        <v>0.68288581682839289</v>
      </c>
      <c r="X40" s="121">
        <v>0.67614659891774964</v>
      </c>
      <c r="Y40" s="121">
        <v>0.66576979581056772</v>
      </c>
    </row>
    <row r="41" spans="2:25" x14ac:dyDescent="0.2">
      <c r="B41" s="1" t="s">
        <v>514</v>
      </c>
      <c r="C41" s="26" t="s">
        <v>34</v>
      </c>
      <c r="E41" s="25">
        <f>VLOOKUP(B41,'City Population Stats'!B:E,4,FALSE)</f>
        <v>245903</v>
      </c>
      <c r="G41" s="120">
        <v>0.62578764645142404</v>
      </c>
      <c r="H41" s="119">
        <v>33</v>
      </c>
      <c r="I41" s="121">
        <v>0.61689680615579212</v>
      </c>
      <c r="J41" s="121">
        <v>0.64747897092823059</v>
      </c>
      <c r="K41" s="121">
        <v>0.59821873649928548</v>
      </c>
      <c r="L41" s="121">
        <v>0.61128526645768022</v>
      </c>
      <c r="M41" s="121">
        <v>0.59647596258429414</v>
      </c>
      <c r="N41" s="121">
        <v>0.68</v>
      </c>
      <c r="O41" s="121">
        <v>0.61884669479606191</v>
      </c>
      <c r="P41" s="121">
        <v>0.63090554548253563</v>
      </c>
      <c r="Q41" s="121">
        <v>0.61311387169426468</v>
      </c>
      <c r="R41" s="119">
        <v>0</v>
      </c>
      <c r="S41" s="121">
        <v>0.60874606592678482</v>
      </c>
      <c r="T41" s="121">
        <v>0.61491795701409757</v>
      </c>
      <c r="U41" s="121">
        <v>0.62747002580057676</v>
      </c>
      <c r="V41" s="119">
        <v>0</v>
      </c>
      <c r="W41" s="121">
        <v>0.63186796877319007</v>
      </c>
      <c r="X41" s="121">
        <v>0.62333573907963025</v>
      </c>
      <c r="Y41" s="121">
        <v>0.6242074753939979</v>
      </c>
    </row>
    <row r="42" spans="2:25" x14ac:dyDescent="0.2">
      <c r="B42" s="1" t="s">
        <v>578</v>
      </c>
      <c r="C42" s="26" t="s">
        <v>35</v>
      </c>
      <c r="E42" s="25">
        <f>VLOOKUP(B42,'City Population Stats'!B:E,4,FALSE)</f>
        <v>272835</v>
      </c>
      <c r="G42" s="120">
        <v>0.43523713632297401</v>
      </c>
      <c r="H42" s="119">
        <v>34</v>
      </c>
      <c r="I42" s="121">
        <v>0.40845942836917087</v>
      </c>
      <c r="J42" s="121">
        <v>0.45225590077833322</v>
      </c>
      <c r="K42" s="121">
        <v>0.41398030266634639</v>
      </c>
      <c r="L42" s="121">
        <v>0.39548022598870058</v>
      </c>
      <c r="M42" s="121">
        <v>0.41858823529411765</v>
      </c>
      <c r="N42" s="121">
        <v>0.41455160744500846</v>
      </c>
      <c r="O42" s="121">
        <v>0.44221351616062682</v>
      </c>
      <c r="P42" s="121">
        <v>0.43422845339076166</v>
      </c>
      <c r="Q42" s="121">
        <v>0.43578301967129351</v>
      </c>
      <c r="R42" s="119">
        <v>0</v>
      </c>
      <c r="S42" s="121">
        <v>0.44123945081244487</v>
      </c>
      <c r="T42" s="121">
        <v>0.44436452564194778</v>
      </c>
      <c r="U42" s="121">
        <v>0.42545152654942225</v>
      </c>
      <c r="V42" s="119">
        <v>0</v>
      </c>
      <c r="W42" s="121">
        <v>0.42852496928524969</v>
      </c>
      <c r="X42" s="121">
        <v>0.44053222989902058</v>
      </c>
      <c r="Y42" s="121">
        <v>0.42461762563729061</v>
      </c>
    </row>
    <row r="43" spans="2:25" x14ac:dyDescent="0.2">
      <c r="B43" s="1" t="s">
        <v>515</v>
      </c>
      <c r="C43" s="26" t="s">
        <v>36</v>
      </c>
      <c r="E43" s="25">
        <f>VLOOKUP(B43,'City Population Stats'!B:E,4,FALSE)</f>
        <v>247994</v>
      </c>
      <c r="G43" s="120">
        <v>0.74594873365190129</v>
      </c>
      <c r="H43" s="119">
        <v>35</v>
      </c>
      <c r="I43" s="121">
        <v>0.71555044553032476</v>
      </c>
      <c r="J43" s="121">
        <v>0.76647416568712623</v>
      </c>
      <c r="K43" s="121">
        <v>0.71167487273637653</v>
      </c>
      <c r="L43" s="121">
        <v>0.71554252199413493</v>
      </c>
      <c r="M43" s="121">
        <v>0.71722204920585486</v>
      </c>
      <c r="N43" s="121">
        <v>0.70484581497797361</v>
      </c>
      <c r="O43" s="121">
        <v>0.74521900061690316</v>
      </c>
      <c r="P43" s="121">
        <v>0.75214277412981578</v>
      </c>
      <c r="Q43" s="121">
        <v>0.73821307396516622</v>
      </c>
      <c r="R43" s="119">
        <v>0</v>
      </c>
      <c r="S43" s="121">
        <v>0.73555069373286441</v>
      </c>
      <c r="T43" s="121">
        <v>0.74163746416056064</v>
      </c>
      <c r="U43" s="121">
        <v>0.74189104195992694</v>
      </c>
      <c r="V43" s="119">
        <v>0</v>
      </c>
      <c r="W43" s="121">
        <v>0.74436079082313189</v>
      </c>
      <c r="X43" s="121">
        <v>0.74213926094803839</v>
      </c>
      <c r="Y43" s="121">
        <v>0.76594787511621631</v>
      </c>
    </row>
    <row r="44" spans="2:25" x14ac:dyDescent="0.2">
      <c r="B44" s="1" t="s">
        <v>516</v>
      </c>
      <c r="C44" s="26" t="s">
        <v>37</v>
      </c>
      <c r="E44" s="25">
        <f>VLOOKUP(B44,'City Population Stats'!B:E,4,FALSE)</f>
        <v>295160</v>
      </c>
      <c r="G44" s="120">
        <v>0.62980909827903409</v>
      </c>
      <c r="H44" s="119">
        <v>36</v>
      </c>
      <c r="I44" s="121">
        <v>0.67966934315217686</v>
      </c>
      <c r="J44" s="121">
        <v>0.58769675554127854</v>
      </c>
      <c r="K44" s="121">
        <v>0.61085886039521642</v>
      </c>
      <c r="L44" s="121">
        <v>0.6071428571428571</v>
      </c>
      <c r="M44" s="121">
        <v>0.62159154145798556</v>
      </c>
      <c r="N44" s="121">
        <v>0.55194805194805197</v>
      </c>
      <c r="O44" s="121">
        <v>0.65456329735034346</v>
      </c>
      <c r="P44" s="121">
        <v>0.65533349658121265</v>
      </c>
      <c r="Q44" s="121">
        <v>0.59312739571589623</v>
      </c>
      <c r="R44" s="119">
        <v>0</v>
      </c>
      <c r="S44" s="121">
        <v>0.68138074254166037</v>
      </c>
      <c r="T44" s="121">
        <v>0.61580922340656952</v>
      </c>
      <c r="U44" s="121">
        <v>0.57096747496482658</v>
      </c>
      <c r="V44" s="119">
        <v>0</v>
      </c>
      <c r="W44" s="121">
        <v>0.63415195702225635</v>
      </c>
      <c r="X44" s="121">
        <v>0.62577628271477159</v>
      </c>
      <c r="Y44" s="121">
        <v>0.63847884155771129</v>
      </c>
    </row>
    <row r="45" spans="2:25" x14ac:dyDescent="0.2">
      <c r="B45" s="1" t="s">
        <v>517</v>
      </c>
      <c r="C45" s="26" t="s">
        <v>38</v>
      </c>
      <c r="E45" s="25">
        <f>VLOOKUP(B45,'City Population Stats'!B:E,4,FALSE)</f>
        <v>318668</v>
      </c>
      <c r="G45" s="120">
        <v>0.72781357374971267</v>
      </c>
      <c r="H45" s="119">
        <v>37</v>
      </c>
      <c r="I45" s="121">
        <v>0.73205677557579008</v>
      </c>
      <c r="J45" s="121">
        <v>0.75103427182434279</v>
      </c>
      <c r="K45" s="121">
        <v>0.6934435112435654</v>
      </c>
      <c r="L45" s="121">
        <v>0.72802653399668327</v>
      </c>
      <c r="M45" s="121">
        <v>0.73624563484219541</v>
      </c>
      <c r="N45" s="121">
        <v>0.75703703703703706</v>
      </c>
      <c r="O45" s="121">
        <v>0.76141479099678455</v>
      </c>
      <c r="P45" s="121">
        <v>0.73352671778612277</v>
      </c>
      <c r="Q45" s="121">
        <v>0.7237732925845749</v>
      </c>
      <c r="R45" s="119">
        <v>0</v>
      </c>
      <c r="S45" s="121">
        <v>0.72773857752260351</v>
      </c>
      <c r="T45" s="121">
        <v>0.7397068475169547</v>
      </c>
      <c r="U45" s="121">
        <v>0.7094110670133662</v>
      </c>
      <c r="V45" s="119">
        <v>0</v>
      </c>
      <c r="W45" s="121">
        <v>0.74544449816951031</v>
      </c>
      <c r="X45" s="121">
        <v>0.73646548027444259</v>
      </c>
      <c r="Y45" s="121">
        <v>0.68183334657240446</v>
      </c>
    </row>
    <row r="46" spans="2:25" x14ac:dyDescent="0.2">
      <c r="B46" s="1" t="s">
        <v>518</v>
      </c>
      <c r="C46" s="26" t="s">
        <v>39</v>
      </c>
      <c r="E46" s="25">
        <f>VLOOKUP(B46,'City Population Stats'!B:E,4,FALSE)</f>
        <v>236605</v>
      </c>
      <c r="G46" s="120">
        <v>0.67642562105636594</v>
      </c>
      <c r="H46" s="119">
        <v>38</v>
      </c>
      <c r="I46" s="121">
        <v>0.70286707211120769</v>
      </c>
      <c r="J46" s="121">
        <v>0.67689594201113679</v>
      </c>
      <c r="K46" s="121">
        <v>0.70863836017569548</v>
      </c>
      <c r="L46" s="121">
        <v>0.63529411764705879</v>
      </c>
      <c r="M46" s="121">
        <v>0.65298507462686572</v>
      </c>
      <c r="N46" s="121">
        <v>1</v>
      </c>
      <c r="O46" s="121">
        <v>0.65625</v>
      </c>
      <c r="P46" s="121">
        <v>0.67707430522588596</v>
      </c>
      <c r="Q46" s="121">
        <v>0.65591848129536567</v>
      </c>
      <c r="R46" s="119">
        <v>0</v>
      </c>
      <c r="S46" s="121">
        <v>0.69685399781186508</v>
      </c>
      <c r="T46" s="121">
        <v>0.69204750450992181</v>
      </c>
      <c r="U46" s="121">
        <v>0.63652663934426235</v>
      </c>
      <c r="V46" s="119">
        <v>0</v>
      </c>
      <c r="W46" s="121">
        <v>0.67269004992792836</v>
      </c>
      <c r="X46" s="121">
        <v>0.67613952493045149</v>
      </c>
      <c r="Y46" s="121">
        <v>0.68099607891441361</v>
      </c>
    </row>
    <row r="47" spans="2:25" x14ac:dyDescent="0.2">
      <c r="B47" s="1" t="s">
        <v>519</v>
      </c>
      <c r="C47" s="26" t="s">
        <v>40</v>
      </c>
      <c r="E47" s="25">
        <f>VLOOKUP(B47,'City Population Stats'!B:E,4,FALSE)</f>
        <v>981835</v>
      </c>
      <c r="G47" s="120">
        <v>0.71311239722004693</v>
      </c>
      <c r="H47" s="119">
        <v>39</v>
      </c>
      <c r="I47" s="121">
        <v>0.48096127303726555</v>
      </c>
      <c r="J47" s="121">
        <v>0.64208976441917143</v>
      </c>
      <c r="K47" s="121">
        <v>0.78527944160694851</v>
      </c>
      <c r="L47" s="121">
        <v>0.67675021607605879</v>
      </c>
      <c r="M47" s="121">
        <v>0.70948141792245401</v>
      </c>
      <c r="N47" s="121">
        <v>0.72793105031215566</v>
      </c>
      <c r="O47" s="121">
        <v>0.55109273479031307</v>
      </c>
      <c r="P47" s="121">
        <v>0.73420067905071584</v>
      </c>
      <c r="Q47" s="121">
        <v>0.61086910357731139</v>
      </c>
      <c r="R47" s="119">
        <v>0</v>
      </c>
      <c r="S47" s="121">
        <v>0.78720552335594796</v>
      </c>
      <c r="T47" s="121">
        <v>0.73527090060997491</v>
      </c>
      <c r="U47" s="121">
        <v>0.71229472387541271</v>
      </c>
      <c r="V47" s="119">
        <v>0</v>
      </c>
      <c r="W47" s="121">
        <v>0.66696403851478148</v>
      </c>
      <c r="X47" s="121">
        <v>0.7090541825929163</v>
      </c>
      <c r="Y47" s="121">
        <v>0.7783186608265753</v>
      </c>
    </row>
    <row r="48" spans="2:25" x14ac:dyDescent="0.2">
      <c r="B48" s="1" t="s">
        <v>520</v>
      </c>
      <c r="C48" s="26" t="s">
        <v>41</v>
      </c>
      <c r="E48" s="25">
        <f>VLOOKUP(B48,'City Population Stats'!B:E,4,FALSE)</f>
        <v>2402820</v>
      </c>
      <c r="G48" s="120">
        <v>0.60321884167559359</v>
      </c>
      <c r="H48" s="119">
        <v>40</v>
      </c>
      <c r="I48" s="121">
        <v>0.5805201439595008</v>
      </c>
      <c r="J48" s="121">
        <v>0.60419784075775484</v>
      </c>
      <c r="K48" s="121">
        <v>0.54431990118882201</v>
      </c>
      <c r="L48" s="121">
        <v>0.6344289430125325</v>
      </c>
      <c r="M48" s="121">
        <v>0.58767318159327064</v>
      </c>
      <c r="N48" s="121">
        <v>0.54923717059639388</v>
      </c>
      <c r="O48" s="121">
        <v>0.61342955757765927</v>
      </c>
      <c r="P48" s="121">
        <v>0.59167724859459347</v>
      </c>
      <c r="Q48" s="121">
        <v>0.6452427814865167</v>
      </c>
      <c r="R48" s="119">
        <v>0</v>
      </c>
      <c r="S48" s="121">
        <v>0.58744285110068273</v>
      </c>
      <c r="T48" s="121">
        <v>0.5892598355783808</v>
      </c>
      <c r="U48" s="121">
        <v>0.63719207763376018</v>
      </c>
      <c r="V48" s="119">
        <v>0</v>
      </c>
      <c r="W48" s="121">
        <v>0.59152084598854338</v>
      </c>
      <c r="X48" s="121">
        <v>0.60395923761925741</v>
      </c>
      <c r="Y48" s="121">
        <v>0.62456887877252765</v>
      </c>
    </row>
    <row r="49" spans="2:25" x14ac:dyDescent="0.2">
      <c r="B49" s="1" t="s">
        <v>521</v>
      </c>
      <c r="C49" s="26" t="s">
        <v>42</v>
      </c>
      <c r="E49" s="25">
        <f>VLOOKUP(B49,'City Population Stats'!B:E,4,FALSE)</f>
        <v>280188</v>
      </c>
      <c r="G49" s="120">
        <v>0.8863508402148178</v>
      </c>
      <c r="H49" s="119">
        <v>41</v>
      </c>
      <c r="I49" s="121">
        <v>0.85632681322485715</v>
      </c>
      <c r="J49" s="121">
        <v>0.85681293302540418</v>
      </c>
      <c r="K49" s="121">
        <v>0.89958037309402139</v>
      </c>
      <c r="L49" s="121">
        <v>0.91993957703927487</v>
      </c>
      <c r="M49" s="121">
        <v>0.89733001067995732</v>
      </c>
      <c r="N49" s="121">
        <v>0.8298850574712644</v>
      </c>
      <c r="O49" s="121">
        <v>0.85950413223140498</v>
      </c>
      <c r="P49" s="121">
        <v>0.88990941987231198</v>
      </c>
      <c r="Q49" s="121">
        <v>0.88038522468219926</v>
      </c>
      <c r="R49" s="119">
        <v>0</v>
      </c>
      <c r="S49" s="121">
        <v>0.85333911535125762</v>
      </c>
      <c r="T49" s="121">
        <v>0.86154891304347825</v>
      </c>
      <c r="U49" s="121">
        <v>0.86646693772737005</v>
      </c>
      <c r="V49" s="119">
        <v>0</v>
      </c>
      <c r="W49" s="121">
        <v>0.91224359364538321</v>
      </c>
      <c r="X49" s="121">
        <v>0.87334954434924894</v>
      </c>
      <c r="Y49" s="121">
        <v>0.90308432371250702</v>
      </c>
    </row>
    <row r="50" spans="2:25" x14ac:dyDescent="0.2">
      <c r="B50" s="1" t="s">
        <v>522</v>
      </c>
      <c r="C50" s="26" t="s">
        <v>43</v>
      </c>
      <c r="E50" s="25">
        <f>VLOOKUP(B50,'City Population Stats'!B:E,4,FALSE)</f>
        <v>247669</v>
      </c>
      <c r="G50" s="120">
        <v>0.61943422038370088</v>
      </c>
      <c r="H50" s="119">
        <v>42</v>
      </c>
      <c r="I50" s="121">
        <v>0.54453267004687644</v>
      </c>
      <c r="J50" s="121">
        <v>0.6760329024676851</v>
      </c>
      <c r="K50" s="121">
        <v>0.54150134899222346</v>
      </c>
      <c r="L50" s="121">
        <v>0.61250000000000004</v>
      </c>
      <c r="M50" s="121">
        <v>0.58712715855572994</v>
      </c>
      <c r="N50" s="121">
        <v>0.52459016393442626</v>
      </c>
      <c r="O50" s="121">
        <v>0.64542936288088648</v>
      </c>
      <c r="P50" s="121">
        <v>0.61973318333297955</v>
      </c>
      <c r="Q50" s="121">
        <v>0.61847698686213115</v>
      </c>
      <c r="R50" s="119">
        <v>0</v>
      </c>
      <c r="S50" s="121">
        <v>0.6043440700974948</v>
      </c>
      <c r="T50" s="121">
        <v>0.61281249999999998</v>
      </c>
      <c r="U50" s="121">
        <v>0.58160165269170006</v>
      </c>
      <c r="V50" s="119">
        <v>0</v>
      </c>
      <c r="W50" s="121">
        <v>0.63192030457616666</v>
      </c>
      <c r="X50" s="121">
        <v>0.60970081011810462</v>
      </c>
      <c r="Y50" s="121">
        <v>0.64802245684598625</v>
      </c>
    </row>
    <row r="51" spans="2:25" x14ac:dyDescent="0.2">
      <c r="B51" s="1" t="s">
        <v>523</v>
      </c>
      <c r="C51" s="26" t="s">
        <v>44</v>
      </c>
      <c r="E51" s="25">
        <f>VLOOKUP(B51,'City Population Stats'!B:E,4,FALSE)</f>
        <v>939480</v>
      </c>
      <c r="G51" s="120">
        <v>0.35048252346227182</v>
      </c>
      <c r="H51" s="119">
        <v>43</v>
      </c>
      <c r="I51" s="121">
        <v>0.44732635433390316</v>
      </c>
      <c r="J51" s="121">
        <v>0.29368889544151933</v>
      </c>
      <c r="K51" s="121">
        <v>0.21775858436907519</v>
      </c>
      <c r="L51" s="121">
        <v>0.29990356798457085</v>
      </c>
      <c r="M51" s="121">
        <v>0.31221685003997413</v>
      </c>
      <c r="N51" s="121">
        <v>0.3473684210526316</v>
      </c>
      <c r="O51" s="121">
        <v>0.36530324400564174</v>
      </c>
      <c r="P51" s="121">
        <v>0.38070284830124351</v>
      </c>
      <c r="Q51" s="121">
        <v>0.31952817937096317</v>
      </c>
      <c r="R51" s="119">
        <v>0</v>
      </c>
      <c r="S51" s="121">
        <v>0.41981057864761967</v>
      </c>
      <c r="T51" s="121">
        <v>0.33284405664736744</v>
      </c>
      <c r="U51" s="121">
        <v>0.29585109095545115</v>
      </c>
      <c r="V51" s="119">
        <v>0</v>
      </c>
      <c r="W51" s="121">
        <v>0.3402145384492723</v>
      </c>
      <c r="X51" s="121">
        <v>0.3446025235139169</v>
      </c>
      <c r="Y51" s="121">
        <v>0.3896855830860636</v>
      </c>
    </row>
    <row r="52" spans="2:25" x14ac:dyDescent="0.2">
      <c r="B52" s="1" t="s">
        <v>524</v>
      </c>
      <c r="C52" s="26" t="s">
        <v>45</v>
      </c>
      <c r="E52" s="25">
        <f>VLOOKUP(B52,'City Population Stats'!B:E,4,FALSE)</f>
        <v>279081</v>
      </c>
      <c r="G52" s="120">
        <v>0.97330747835063369</v>
      </c>
      <c r="H52" s="119">
        <v>44</v>
      </c>
      <c r="I52" s="121">
        <v>0.98474897593012622</v>
      </c>
      <c r="J52" s="121">
        <v>0.98313152082857358</v>
      </c>
      <c r="K52" s="121">
        <v>0.95814490017958498</v>
      </c>
      <c r="L52" s="121">
        <v>0.97544003274662305</v>
      </c>
      <c r="M52" s="121">
        <v>0.9700157811678064</v>
      </c>
      <c r="N52" s="121">
        <v>0.94890510948905105</v>
      </c>
      <c r="O52" s="121">
        <v>0.97552447552447552</v>
      </c>
      <c r="P52" s="121">
        <v>0.97451391019399125</v>
      </c>
      <c r="Q52" s="121">
        <v>0.96821963394342758</v>
      </c>
      <c r="R52" s="119">
        <v>0</v>
      </c>
      <c r="S52" s="121">
        <v>0.98168777258157747</v>
      </c>
      <c r="T52" s="121">
        <v>0.97502427655855506</v>
      </c>
      <c r="U52" s="121">
        <v>0.96689629179840453</v>
      </c>
      <c r="V52" s="119">
        <v>0</v>
      </c>
      <c r="W52" s="121">
        <v>0.97300245432233434</v>
      </c>
      <c r="X52" s="121">
        <v>0.97331744497649697</v>
      </c>
      <c r="Y52" s="121">
        <v>0.97377713458755422</v>
      </c>
    </row>
    <row r="53" spans="2:25" x14ac:dyDescent="0.2">
      <c r="B53" s="1" t="s">
        <v>525</v>
      </c>
      <c r="C53" s="26" t="s">
        <v>46</v>
      </c>
      <c r="E53" s="25">
        <f>VLOOKUP(B53,'City Population Stats'!B:E,4,FALSE)</f>
        <v>508664</v>
      </c>
      <c r="G53" s="120">
        <v>0.70073843230255195</v>
      </c>
      <c r="H53" s="119">
        <v>45</v>
      </c>
      <c r="I53" s="121">
        <v>0.78447245911094632</v>
      </c>
      <c r="J53" s="121">
        <v>0.79734493491307412</v>
      </c>
      <c r="K53" s="121">
        <v>0.71607863225971702</v>
      </c>
      <c r="L53" s="121">
        <v>0.71905940594059403</v>
      </c>
      <c r="M53" s="121">
        <v>0.70370370370370372</v>
      </c>
      <c r="N53" s="121">
        <v>0.60437076111529764</v>
      </c>
      <c r="O53" s="121">
        <v>0.71303901437371664</v>
      </c>
      <c r="P53" s="121">
        <v>0.77597998053198647</v>
      </c>
      <c r="Q53" s="121">
        <v>0.63454330315145813</v>
      </c>
      <c r="R53" s="119">
        <v>0</v>
      </c>
      <c r="S53" s="121">
        <v>0.76382290876204539</v>
      </c>
      <c r="T53" s="121">
        <v>0.72063186592895523</v>
      </c>
      <c r="U53" s="121">
        <v>0.64668601838413164</v>
      </c>
      <c r="V53" s="119">
        <v>0</v>
      </c>
      <c r="W53" s="121">
        <v>0.69174708249809647</v>
      </c>
      <c r="X53" s="121">
        <v>0.70667775277967981</v>
      </c>
      <c r="Y53" s="121">
        <v>0.69211256128175813</v>
      </c>
    </row>
    <row r="54" spans="2:25" x14ac:dyDescent="0.2">
      <c r="B54" s="1" t="s">
        <v>526</v>
      </c>
      <c r="C54" s="26" t="s">
        <v>47</v>
      </c>
      <c r="E54" s="25">
        <f>VLOOKUP(B54,'City Population Stats'!B:E,4,FALSE)</f>
        <v>267601</v>
      </c>
      <c r="G54" s="120">
        <v>0.52638582602959194</v>
      </c>
      <c r="H54" s="119">
        <v>46</v>
      </c>
      <c r="I54" s="121">
        <v>0.35501066098081024</v>
      </c>
      <c r="J54" s="121">
        <v>0.53269411201152816</v>
      </c>
      <c r="K54" s="121">
        <v>0.29976762199845081</v>
      </c>
      <c r="L54" s="121">
        <v>0.43448275862068964</v>
      </c>
      <c r="M54" s="121">
        <v>0.40409207161125321</v>
      </c>
      <c r="N54" s="121">
        <v>0.41666666666666669</v>
      </c>
      <c r="O54" s="121">
        <v>0.4631578947368421</v>
      </c>
      <c r="P54" s="121">
        <v>0.53057541989095169</v>
      </c>
      <c r="Q54" s="121">
        <v>0.41694742215416031</v>
      </c>
      <c r="R54" s="119">
        <v>0</v>
      </c>
      <c r="S54" s="121">
        <v>0.62090062701881055</v>
      </c>
      <c r="T54" s="121">
        <v>0.56981848380590816</v>
      </c>
      <c r="U54" s="121">
        <v>0.46062896477257392</v>
      </c>
      <c r="V54" s="119">
        <v>0</v>
      </c>
      <c r="W54" s="121">
        <v>0.52371604009205031</v>
      </c>
      <c r="X54" s="121">
        <v>0.51371951219512191</v>
      </c>
      <c r="Y54" s="121">
        <v>0.60783559113300489</v>
      </c>
    </row>
    <row r="55" spans="2:25" x14ac:dyDescent="0.2">
      <c r="B55" s="1" t="s">
        <v>527</v>
      </c>
      <c r="C55" s="26" t="s">
        <v>1137</v>
      </c>
      <c r="E55" s="25">
        <f>VLOOKUP(B55,'City Population Stats'!B:E,4,FALSE)</f>
        <v>659540</v>
      </c>
      <c r="G55" s="120">
        <v>0.74646842256995805</v>
      </c>
      <c r="H55" s="119">
        <v>47</v>
      </c>
      <c r="I55" s="121">
        <v>0.74263100436681218</v>
      </c>
      <c r="J55" s="121">
        <v>0.78559508949942058</v>
      </c>
      <c r="K55" s="121">
        <v>0.75815988647114474</v>
      </c>
      <c r="L55" s="121">
        <v>0.73555956678700363</v>
      </c>
      <c r="M55" s="121">
        <v>0.74072054691104305</v>
      </c>
      <c r="N55" s="121">
        <v>0.7394708423326134</v>
      </c>
      <c r="O55" s="121">
        <v>0.74673829623944743</v>
      </c>
      <c r="P55" s="121">
        <v>0.76939375980111924</v>
      </c>
      <c r="Q55" s="121">
        <v>0.71191676727505149</v>
      </c>
      <c r="R55" s="119">
        <v>1</v>
      </c>
      <c r="S55" s="121">
        <v>0.7447438061303161</v>
      </c>
      <c r="T55" s="121">
        <v>0.73513290648040353</v>
      </c>
      <c r="U55" s="121">
        <v>0.71953890864925829</v>
      </c>
      <c r="V55" s="119">
        <v>1</v>
      </c>
      <c r="W55" s="121">
        <v>0.76857713888475099</v>
      </c>
      <c r="X55" s="121">
        <v>0.75185597873511523</v>
      </c>
      <c r="Y55" s="121">
        <v>0.69140717616375558</v>
      </c>
    </row>
    <row r="56" spans="2:25" x14ac:dyDescent="0.2">
      <c r="B56" s="1" t="s">
        <v>528</v>
      </c>
      <c r="C56" s="26" t="s">
        <v>462</v>
      </c>
      <c r="E56" s="25">
        <f>VLOOKUP(B56,'City Population Stats'!B:E,4,FALSE)</f>
        <v>319968</v>
      </c>
      <c r="G56" s="120">
        <v>0.66039086257926793</v>
      </c>
      <c r="H56" s="119">
        <v>48</v>
      </c>
      <c r="I56" s="121">
        <v>0.72248774509803926</v>
      </c>
      <c r="J56" s="121">
        <v>0.71011916784487983</v>
      </c>
      <c r="K56" s="121">
        <v>0.62851033499643616</v>
      </c>
      <c r="L56" s="121">
        <v>0.63295269168026103</v>
      </c>
      <c r="M56" s="121">
        <v>0.67295667708798568</v>
      </c>
      <c r="N56" s="121">
        <v>0.6685393258426966</v>
      </c>
      <c r="O56" s="121">
        <v>0.67201426024955435</v>
      </c>
      <c r="P56" s="121">
        <v>0.70044771705098263</v>
      </c>
      <c r="Q56" s="121">
        <v>0.64269265953755406</v>
      </c>
      <c r="R56" s="119">
        <v>2</v>
      </c>
      <c r="S56" s="121">
        <v>0.75080431369521017</v>
      </c>
      <c r="T56" s="121">
        <v>0.6895647861713935</v>
      </c>
      <c r="U56" s="121">
        <v>0.6122780813370895</v>
      </c>
      <c r="V56" s="119">
        <v>2</v>
      </c>
      <c r="W56" s="121">
        <v>0.64536039606533524</v>
      </c>
      <c r="X56" s="121">
        <v>0.66541578344168684</v>
      </c>
      <c r="Y56" s="121">
        <v>0.66399615796022615</v>
      </c>
    </row>
    <row r="57" spans="2:25" x14ac:dyDescent="0.2">
      <c r="B57" s="1" t="s">
        <v>529</v>
      </c>
      <c r="C57" s="26" t="s">
        <v>49</v>
      </c>
      <c r="E57" s="25">
        <f>VLOOKUP(B57,'City Population Stats'!B:E,4,FALSE)</f>
        <v>292988</v>
      </c>
      <c r="G57" s="120">
        <v>0.90536995434451772</v>
      </c>
      <c r="H57" s="119">
        <v>49</v>
      </c>
      <c r="I57" s="121">
        <v>0.90405405405405403</v>
      </c>
      <c r="J57" s="121">
        <v>0.91487455197132617</v>
      </c>
      <c r="K57" s="121">
        <v>0.89263036367134885</v>
      </c>
      <c r="L57" s="121">
        <v>0.89910313901345296</v>
      </c>
      <c r="M57" s="121">
        <v>0.91713747645951038</v>
      </c>
      <c r="N57" s="121">
        <v>0.91812865497076024</v>
      </c>
      <c r="O57" s="121">
        <v>0.91314693634741229</v>
      </c>
      <c r="P57" s="121">
        <v>0.90729315235332764</v>
      </c>
      <c r="Q57" s="121">
        <v>0.90481697553118767</v>
      </c>
      <c r="R57" s="119">
        <v>3</v>
      </c>
      <c r="S57" s="121">
        <v>0.92011890456011636</v>
      </c>
      <c r="T57" s="121">
        <v>0.90616090244204783</v>
      </c>
      <c r="U57" s="121">
        <v>0.89709622988389959</v>
      </c>
      <c r="V57" s="119">
        <v>3</v>
      </c>
      <c r="W57" s="121">
        <v>0.90737469010913863</v>
      </c>
      <c r="X57" s="121">
        <v>0.90382695912554467</v>
      </c>
      <c r="Y57" s="121">
        <v>0.90806758743702842</v>
      </c>
    </row>
    <row r="58" spans="2:25" x14ac:dyDescent="0.2">
      <c r="B58" s="1" t="s">
        <v>530</v>
      </c>
      <c r="C58" s="26" t="s">
        <v>50</v>
      </c>
      <c r="E58" s="25">
        <f>VLOOKUP(B58,'City Population Stats'!B:E,4,FALSE)</f>
        <v>469774</v>
      </c>
      <c r="G58" s="120">
        <v>0.84074303326547928</v>
      </c>
      <c r="H58" s="119">
        <v>50</v>
      </c>
      <c r="I58" s="121">
        <v>0.85635939530991256</v>
      </c>
      <c r="J58" s="121">
        <v>0.85831947215284654</v>
      </c>
      <c r="K58" s="121">
        <v>0.84784515348555878</v>
      </c>
      <c r="L58" s="121">
        <v>0.84529356943150047</v>
      </c>
      <c r="M58" s="121">
        <v>0.82509629823072406</v>
      </c>
      <c r="N58" s="121">
        <v>0.82937994173949225</v>
      </c>
      <c r="O58" s="121">
        <v>0.85375494071146241</v>
      </c>
      <c r="P58" s="121">
        <v>0.85404175721238462</v>
      </c>
      <c r="Q58" s="121">
        <v>0.80458314869912007</v>
      </c>
      <c r="R58" s="119">
        <v>4</v>
      </c>
      <c r="S58" s="121">
        <v>0.88371582855214315</v>
      </c>
      <c r="T58" s="121">
        <v>0.84902385271000336</v>
      </c>
      <c r="U58" s="121">
        <v>0.8144056481261317</v>
      </c>
      <c r="V58" s="119">
        <v>4</v>
      </c>
      <c r="W58" s="121">
        <v>0.83971825276173107</v>
      </c>
      <c r="X58" s="121">
        <v>0.84602047612835007</v>
      </c>
      <c r="Y58" s="121">
        <v>0.81736829046398152</v>
      </c>
    </row>
    <row r="59" spans="2:25" x14ac:dyDescent="0.2">
      <c r="B59" s="1" t="s">
        <v>531</v>
      </c>
      <c r="C59" s="26" t="s">
        <v>51</v>
      </c>
      <c r="E59" s="25">
        <f>VLOOKUP(B59,'City Population Stats'!B:E,4,FALSE)</f>
        <v>3948906</v>
      </c>
      <c r="G59" s="120">
        <v>0.6336694848417771</v>
      </c>
      <c r="H59" s="119">
        <v>51</v>
      </c>
      <c r="I59" s="121">
        <v>0.67992068989093368</v>
      </c>
      <c r="J59" s="121">
        <v>0.68251230031598409</v>
      </c>
      <c r="K59" s="121">
        <v>0.62359100098763731</v>
      </c>
      <c r="L59" s="121">
        <v>0.63099853536658912</v>
      </c>
      <c r="M59" s="121">
        <v>0.56709727626459139</v>
      </c>
      <c r="N59" s="121">
        <v>0.61554099841879373</v>
      </c>
      <c r="O59" s="121">
        <v>0.63400125234815274</v>
      </c>
      <c r="P59" s="121">
        <v>0.66795247657571843</v>
      </c>
      <c r="Q59" s="121">
        <v>0.53756109119419915</v>
      </c>
      <c r="R59" s="119">
        <v>5</v>
      </c>
      <c r="S59" s="121">
        <v>0.68407480759772976</v>
      </c>
      <c r="T59" s="121">
        <v>0.62792108688621429</v>
      </c>
      <c r="U59" s="121">
        <v>0.5644692770548656</v>
      </c>
      <c r="V59" s="119">
        <v>5</v>
      </c>
      <c r="W59" s="121">
        <v>0.64988691695155765</v>
      </c>
      <c r="X59" s="121">
        <v>0.63644771067100414</v>
      </c>
      <c r="Y59" s="121">
        <v>0.59161535709578417</v>
      </c>
    </row>
    <row r="60" spans="2:25" x14ac:dyDescent="0.2">
      <c r="B60" s="1" t="s">
        <v>532</v>
      </c>
      <c r="C60" s="26" t="s">
        <v>52</v>
      </c>
      <c r="E60" s="25">
        <f>VLOOKUP(B60,'City Population Stats'!B:E,4,FALSE)</f>
        <v>624394</v>
      </c>
      <c r="G60" s="120">
        <v>0.38762544162820273</v>
      </c>
      <c r="H60" s="119">
        <v>52</v>
      </c>
      <c r="I60" s="121">
        <v>0.5682858671740294</v>
      </c>
      <c r="J60" s="121">
        <v>0.31417521357060679</v>
      </c>
      <c r="K60" s="121">
        <v>0.28580781627719581</v>
      </c>
      <c r="L60" s="121">
        <v>0.36950420954162772</v>
      </c>
      <c r="M60" s="121">
        <v>0.41600908656145386</v>
      </c>
      <c r="N60" s="121">
        <v>0.34545454545454546</v>
      </c>
      <c r="O60" s="121">
        <v>0.4337248322147651</v>
      </c>
      <c r="P60" s="121">
        <v>0.48617980294502589</v>
      </c>
      <c r="Q60" s="121">
        <v>0.32954935922725481</v>
      </c>
      <c r="R60" s="119">
        <v>6</v>
      </c>
      <c r="S60" s="121">
        <v>0.49156594964876305</v>
      </c>
      <c r="T60" s="121">
        <v>0.3710191414467518</v>
      </c>
      <c r="U60" s="121">
        <v>0.30527414698582128</v>
      </c>
      <c r="V60" s="119">
        <v>6</v>
      </c>
      <c r="W60" s="121">
        <v>0.37880099628391428</v>
      </c>
      <c r="X60" s="121">
        <v>0.39676993977623404</v>
      </c>
      <c r="Y60" s="121">
        <v>0.36846604787493892</v>
      </c>
    </row>
    <row r="61" spans="2:25" x14ac:dyDescent="0.2">
      <c r="B61" s="1" t="s">
        <v>533</v>
      </c>
      <c r="C61" s="26" t="s">
        <v>53</v>
      </c>
      <c r="E61" s="25">
        <f>VLOOKUP(B61,'City Population Stats'!B:E,4,FALSE)</f>
        <v>265505</v>
      </c>
      <c r="G61" s="120">
        <v>0.54508642852179823</v>
      </c>
      <c r="H61" s="119">
        <v>53</v>
      </c>
      <c r="I61" s="121">
        <v>0.59523809523809523</v>
      </c>
      <c r="J61" s="121">
        <v>0.58838940839002973</v>
      </c>
      <c r="K61" s="121">
        <v>0.483488053568711</v>
      </c>
      <c r="L61" s="121">
        <v>0.6224899598393574</v>
      </c>
      <c r="M61" s="121">
        <v>0.51981822772027264</v>
      </c>
      <c r="N61" s="121">
        <v>0.58910891089108908</v>
      </c>
      <c r="O61" s="121">
        <v>0.53944773175542404</v>
      </c>
      <c r="P61" s="121">
        <v>0.58174904942965777</v>
      </c>
      <c r="Q61" s="121">
        <v>0.5085107859847755</v>
      </c>
      <c r="R61" s="119">
        <v>7</v>
      </c>
      <c r="S61" s="121">
        <v>0.61239228061657969</v>
      </c>
      <c r="T61" s="121">
        <v>0.57186899056805351</v>
      </c>
      <c r="U61" s="121">
        <v>0.48461793919632884</v>
      </c>
      <c r="V61" s="119">
        <v>7</v>
      </c>
      <c r="W61" s="121">
        <v>0.52281793747347571</v>
      </c>
      <c r="X61" s="121">
        <v>0.54677745193874228</v>
      </c>
      <c r="Y61" s="121">
        <v>0.58274143659067479</v>
      </c>
    </row>
    <row r="62" spans="2:25" x14ac:dyDescent="0.2">
      <c r="B62" s="1" t="s">
        <v>534</v>
      </c>
      <c r="C62" s="26" t="s">
        <v>54</v>
      </c>
      <c r="E62" s="25">
        <f>VLOOKUP(B62,'City Population Stats'!B:E,4,FALSE)</f>
        <v>265230</v>
      </c>
      <c r="G62" s="120">
        <v>0.95386739348004101</v>
      </c>
      <c r="H62" s="119">
        <v>54</v>
      </c>
      <c r="I62" s="121">
        <v>0.94564800087752976</v>
      </c>
      <c r="J62" s="121">
        <v>0.94731900172967631</v>
      </c>
      <c r="K62" s="121">
        <v>0.95836400817995915</v>
      </c>
      <c r="L62" s="121">
        <v>0.9606879606879607</v>
      </c>
      <c r="M62" s="121">
        <v>0.95032503372991539</v>
      </c>
      <c r="N62" s="121">
        <v>0.967741935483871</v>
      </c>
      <c r="O62" s="121">
        <v>0.9550056242969629</v>
      </c>
      <c r="P62" s="121">
        <v>0.95115926028153464</v>
      </c>
      <c r="Q62" s="121">
        <v>0.95496639531530736</v>
      </c>
      <c r="R62" s="119">
        <v>8</v>
      </c>
      <c r="S62" s="121">
        <v>0.95573296364462079</v>
      </c>
      <c r="T62" s="121">
        <v>0.95013533498897784</v>
      </c>
      <c r="U62" s="121">
        <v>0.95347516118953612</v>
      </c>
      <c r="V62" s="119">
        <v>8</v>
      </c>
      <c r="W62" s="121">
        <v>0.95207956600361665</v>
      </c>
      <c r="X62" s="121">
        <v>0.95680794270046987</v>
      </c>
      <c r="Y62" s="121">
        <v>0.94240745625604505</v>
      </c>
    </row>
    <row r="63" spans="2:25" x14ac:dyDescent="0.2">
      <c r="B63" s="1" t="s">
        <v>535</v>
      </c>
      <c r="C63" s="26" t="s">
        <v>55</v>
      </c>
      <c r="E63" s="25">
        <f>VLOOKUP(B63,'City Population Stats'!B:E,4,FALSE)</f>
        <v>654055</v>
      </c>
      <c r="G63" s="120">
        <v>0.46594711345424</v>
      </c>
      <c r="H63" s="119">
        <v>55</v>
      </c>
      <c r="I63" s="121">
        <v>0.49184750173076464</v>
      </c>
      <c r="J63" s="121">
        <v>0.36077524893314367</v>
      </c>
      <c r="K63" s="121">
        <v>0.41631152335589539</v>
      </c>
      <c r="L63" s="121">
        <v>0.43197755960729312</v>
      </c>
      <c r="M63" s="121">
        <v>0.45710667932890153</v>
      </c>
      <c r="N63" s="121">
        <v>0.453416149068323</v>
      </c>
      <c r="O63" s="121">
        <v>0.45818181818181819</v>
      </c>
      <c r="P63" s="121">
        <v>0.47571228018923811</v>
      </c>
      <c r="Q63" s="121">
        <v>0.43531283813888361</v>
      </c>
      <c r="R63" s="119">
        <v>9</v>
      </c>
      <c r="S63" s="121">
        <v>0.50838686818770917</v>
      </c>
      <c r="T63" s="121">
        <v>0.44050791267905171</v>
      </c>
      <c r="U63" s="121">
        <v>0.43908563775549031</v>
      </c>
      <c r="V63" s="119">
        <v>9</v>
      </c>
      <c r="W63" s="121">
        <v>0.46038619618209536</v>
      </c>
      <c r="X63" s="121">
        <v>0.46709139481977752</v>
      </c>
      <c r="Y63" s="121">
        <v>0.47145843724464348</v>
      </c>
    </row>
    <row r="64" spans="2:25" x14ac:dyDescent="0.2">
      <c r="B64" s="1" t="s">
        <v>536</v>
      </c>
      <c r="C64" s="26" t="s">
        <v>56</v>
      </c>
      <c r="E64" s="25">
        <f>VLOOKUP(B64,'City Population Stats'!B:E,4,FALSE)</f>
        <v>519384</v>
      </c>
      <c r="G64" s="120">
        <v>0.66186270162032146</v>
      </c>
      <c r="H64" s="119">
        <v>56</v>
      </c>
      <c r="I64" s="121">
        <v>0.64993203018797163</v>
      </c>
      <c r="J64" s="121">
        <v>0.7327503810286482</v>
      </c>
      <c r="K64" s="121">
        <v>0.59670530811470412</v>
      </c>
      <c r="L64" s="121">
        <v>0.73956594323873126</v>
      </c>
      <c r="M64" s="121">
        <v>0.65639847956921127</v>
      </c>
      <c r="N64" s="121">
        <v>0.719758064516129</v>
      </c>
      <c r="O64" s="121">
        <v>0.67317840940653639</v>
      </c>
      <c r="P64" s="121">
        <v>0.70869155275637363</v>
      </c>
      <c r="Q64" s="121">
        <v>0.62836910997372797</v>
      </c>
      <c r="R64" s="119">
        <v>10</v>
      </c>
      <c r="S64" s="121">
        <v>0.63829011767156096</v>
      </c>
      <c r="T64" s="121">
        <v>0.63965941951376248</v>
      </c>
      <c r="U64" s="121">
        <v>0.637859558991836</v>
      </c>
      <c r="V64" s="119">
        <v>10</v>
      </c>
      <c r="W64" s="121">
        <v>0.69186293932056642</v>
      </c>
      <c r="X64" s="121">
        <v>0.681706730936675</v>
      </c>
      <c r="Y64" s="121">
        <v>0.55654745899435332</v>
      </c>
    </row>
    <row r="65" spans="2:25" x14ac:dyDescent="0.2">
      <c r="B65" s="1" t="s">
        <v>537</v>
      </c>
      <c r="C65" s="26" t="s">
        <v>57</v>
      </c>
      <c r="E65" s="25">
        <f>VLOOKUP(B65,'City Population Stats'!B:E,4,FALSE)</f>
        <v>461755</v>
      </c>
      <c r="G65" s="120">
        <v>0.87299931467039116</v>
      </c>
      <c r="H65" s="119">
        <v>57</v>
      </c>
      <c r="I65" s="121">
        <v>0.95036761964416205</v>
      </c>
      <c r="J65" s="121">
        <v>0.84812875358717199</v>
      </c>
      <c r="K65" s="121">
        <v>0.90942323314378559</v>
      </c>
      <c r="L65" s="121">
        <v>0.92909896602658792</v>
      </c>
      <c r="M65" s="121">
        <v>0.94220665499124345</v>
      </c>
      <c r="N65" s="121">
        <v>0.92307692307692313</v>
      </c>
      <c r="O65" s="121">
        <v>0.95064935064935063</v>
      </c>
      <c r="P65" s="121">
        <v>0.86641096154773967</v>
      </c>
      <c r="Q65" s="121">
        <v>0.93148919719943302</v>
      </c>
      <c r="R65" s="119">
        <v>11</v>
      </c>
      <c r="S65" s="121">
        <v>0.88016342716375762</v>
      </c>
      <c r="T65" s="121">
        <v>0.88867292225201078</v>
      </c>
      <c r="U65" s="121">
        <v>0.90801907543949179</v>
      </c>
      <c r="V65" s="119">
        <v>11</v>
      </c>
      <c r="W65" s="121">
        <v>0.8728546222531145</v>
      </c>
      <c r="X65" s="121">
        <v>0.87896035704909425</v>
      </c>
      <c r="Y65" s="121">
        <v>0.85229950310710667</v>
      </c>
    </row>
    <row r="66" spans="2:25" x14ac:dyDescent="0.2">
      <c r="B66" s="1" t="s">
        <v>538</v>
      </c>
      <c r="C66" s="26" t="s">
        <v>58</v>
      </c>
      <c r="E66" s="25">
        <f>VLOOKUP(B66,'City Population Stats'!B:E,4,FALSE)</f>
        <v>591834</v>
      </c>
      <c r="G66" s="120">
        <v>0.90198690498932421</v>
      </c>
      <c r="H66" s="119">
        <v>58</v>
      </c>
      <c r="I66" s="121">
        <v>0.90367778872573068</v>
      </c>
      <c r="J66" s="121">
        <v>0.92535191359513103</v>
      </c>
      <c r="K66" s="121">
        <v>0.89156626506024095</v>
      </c>
      <c r="L66" s="121">
        <v>0.87307692307692308</v>
      </c>
      <c r="M66" s="121">
        <v>0.88638078470824955</v>
      </c>
      <c r="N66" s="121">
        <v>0.87005649717514122</v>
      </c>
      <c r="O66" s="121">
        <v>0.89677029882281922</v>
      </c>
      <c r="P66" s="121">
        <v>0.90855704487448141</v>
      </c>
      <c r="Q66" s="121">
        <v>0.88837553802565949</v>
      </c>
      <c r="R66" s="119">
        <v>12</v>
      </c>
      <c r="S66" s="121">
        <v>0.90852575488454712</v>
      </c>
      <c r="T66" s="121">
        <v>0.89103136787770498</v>
      </c>
      <c r="U66" s="121">
        <v>0.89398675836419306</v>
      </c>
      <c r="V66" s="119">
        <v>12</v>
      </c>
      <c r="W66" s="121">
        <v>0.90112997706776299</v>
      </c>
      <c r="X66" s="121">
        <v>0.90605644867474266</v>
      </c>
      <c r="Y66" s="121">
        <v>0.88400272672889912</v>
      </c>
    </row>
    <row r="67" spans="2:25" x14ac:dyDescent="0.2">
      <c r="B67" s="1" t="s">
        <v>539</v>
      </c>
      <c r="C67" s="26" t="s">
        <v>59</v>
      </c>
      <c r="E67" s="25">
        <f>VLOOKUP(B67,'City Population Stats'!B:E,4,FALSE)</f>
        <v>427314</v>
      </c>
      <c r="G67" s="120">
        <v>0.98411424265330527</v>
      </c>
      <c r="H67" s="119">
        <v>59</v>
      </c>
      <c r="I67" s="121">
        <v>0.9904453254462694</v>
      </c>
      <c r="J67" s="121">
        <v>0.98557523675903191</v>
      </c>
      <c r="K67" s="121">
        <v>0.97314359814359819</v>
      </c>
      <c r="L67" s="121">
        <v>0.97385620915032678</v>
      </c>
      <c r="M67" s="121">
        <v>0.98208518676497469</v>
      </c>
      <c r="N67" s="121">
        <v>0.98076923076923073</v>
      </c>
      <c r="O67" s="121">
        <v>0.98286114025883176</v>
      </c>
      <c r="P67" s="121">
        <v>0.98564598242407342</v>
      </c>
      <c r="Q67" s="121">
        <v>0.9828572162344944</v>
      </c>
      <c r="R67" s="119">
        <v>13</v>
      </c>
      <c r="S67" s="121">
        <v>0.98464779830044247</v>
      </c>
      <c r="T67" s="121">
        <v>0.98344612781665774</v>
      </c>
      <c r="U67" s="121">
        <v>0.98865002002937641</v>
      </c>
      <c r="V67" s="119">
        <v>13</v>
      </c>
      <c r="W67" s="121">
        <v>0.98479969742504625</v>
      </c>
      <c r="X67" s="121">
        <v>0.98354744922803705</v>
      </c>
      <c r="Y67" s="121">
        <v>0.98589304216147289</v>
      </c>
    </row>
    <row r="68" spans="2:25" x14ac:dyDescent="0.2">
      <c r="B68" s="1" t="s">
        <v>540</v>
      </c>
      <c r="C68" s="26" t="s">
        <v>463</v>
      </c>
      <c r="E68" s="25">
        <f>VLOOKUP(B68,'City Population Stats'!B:E,4,FALSE)</f>
        <v>693943</v>
      </c>
      <c r="G68" s="120">
        <v>0.46357397091688707</v>
      </c>
      <c r="H68" s="119">
        <v>60</v>
      </c>
      <c r="I68" s="121">
        <v>0.52192484744674017</v>
      </c>
      <c r="J68" s="121">
        <v>0.42564481638902824</v>
      </c>
      <c r="K68" s="121">
        <v>0.45342643247912467</v>
      </c>
      <c r="L68" s="121">
        <v>0.43630816170861936</v>
      </c>
      <c r="M68" s="121">
        <v>0.46522221573322431</v>
      </c>
      <c r="N68" s="121">
        <v>0.42382271468144045</v>
      </c>
      <c r="O68" s="121">
        <v>0.47288988261598658</v>
      </c>
      <c r="P68" s="121">
        <v>0.48846745094003463</v>
      </c>
      <c r="Q68" s="121">
        <v>0.44331175525540456</v>
      </c>
      <c r="R68" s="119">
        <v>14</v>
      </c>
      <c r="S68" s="121">
        <v>0.48947741782927406</v>
      </c>
      <c r="T68" s="121">
        <v>0.46037670839554379</v>
      </c>
      <c r="U68" s="121">
        <v>0.46143713626529781</v>
      </c>
      <c r="V68" s="119">
        <v>14</v>
      </c>
      <c r="W68" s="121">
        <v>0.45511298215313761</v>
      </c>
      <c r="X68" s="121">
        <v>0.4695619878724458</v>
      </c>
      <c r="Y68" s="121">
        <v>0.45181415704035416</v>
      </c>
    </row>
    <row r="69" spans="2:25" x14ac:dyDescent="0.2">
      <c r="B69" s="1" t="s">
        <v>541</v>
      </c>
      <c r="C69" s="26" t="s">
        <v>61</v>
      </c>
      <c r="E69" s="25">
        <f>VLOOKUP(B69,'City Population Stats'!B:E,4,FALSE)</f>
        <v>394095</v>
      </c>
      <c r="G69" s="120">
        <v>0.80042072248556151</v>
      </c>
      <c r="H69" s="119">
        <v>61</v>
      </c>
      <c r="I69" s="121">
        <v>0.77129302592307791</v>
      </c>
      <c r="J69" s="121">
        <v>0.83660306369255577</v>
      </c>
      <c r="K69" s="121">
        <v>0.61731965991760895</v>
      </c>
      <c r="L69" s="121">
        <v>0.78648874061718099</v>
      </c>
      <c r="M69" s="121">
        <v>0.81040086673889489</v>
      </c>
      <c r="N69" s="121">
        <v>0.84090909090909094</v>
      </c>
      <c r="O69" s="121">
        <v>0.80417149478563155</v>
      </c>
      <c r="P69" s="121">
        <v>0.77131807123697838</v>
      </c>
      <c r="Q69" s="121">
        <v>0.86567618483509789</v>
      </c>
      <c r="R69" s="119">
        <v>15</v>
      </c>
      <c r="S69" s="121">
        <v>0.81258725155793499</v>
      </c>
      <c r="T69" s="121">
        <v>0.81792980426188411</v>
      </c>
      <c r="U69" s="121">
        <v>0.83396821226848816</v>
      </c>
      <c r="V69" s="119">
        <v>15</v>
      </c>
      <c r="W69" s="121">
        <v>0.77354521827232281</v>
      </c>
      <c r="X69" s="121">
        <v>0.80677177457884131</v>
      </c>
      <c r="Y69" s="121">
        <v>0.81501901748329975</v>
      </c>
    </row>
    <row r="70" spans="2:25" x14ac:dyDescent="0.2">
      <c r="B70" s="1" t="s">
        <v>542</v>
      </c>
      <c r="C70" s="26" t="s">
        <v>62</v>
      </c>
      <c r="E70" s="25">
        <f>VLOOKUP(B70,'City Population Stats'!B:E,4,FALSE)</f>
        <v>8377150</v>
      </c>
      <c r="G70" s="120">
        <v>0.99058368629532201</v>
      </c>
      <c r="H70" s="119">
        <v>62</v>
      </c>
      <c r="I70" s="121">
        <v>0.98925469871903882</v>
      </c>
      <c r="J70" s="121">
        <v>0.99363810998546476</v>
      </c>
      <c r="K70" s="121">
        <v>0.99134511300837491</v>
      </c>
      <c r="L70" s="121">
        <v>0.98708267785352211</v>
      </c>
      <c r="M70" s="121">
        <v>0.98861485898996515</v>
      </c>
      <c r="N70" s="121">
        <v>0.98841059602649006</v>
      </c>
      <c r="O70" s="121">
        <v>0.9873639661426844</v>
      </c>
      <c r="P70" s="121">
        <v>0.99153197243306068</v>
      </c>
      <c r="Q70" s="121">
        <v>0.98850057030775296</v>
      </c>
      <c r="R70" s="119">
        <v>16</v>
      </c>
      <c r="S70" s="121">
        <v>0.99420575740759143</v>
      </c>
      <c r="T70" s="121">
        <v>0.99183428882079672</v>
      </c>
      <c r="U70" s="121">
        <v>0.9903131982565998</v>
      </c>
      <c r="V70" s="119">
        <v>16</v>
      </c>
      <c r="W70" s="121">
        <v>0.99171628756405839</v>
      </c>
      <c r="X70" s="121">
        <v>0.99050668017850074</v>
      </c>
      <c r="Y70" s="121">
        <v>0.98922060537626577</v>
      </c>
    </row>
    <row r="71" spans="2:25" x14ac:dyDescent="0.2">
      <c r="B71" s="1" t="s">
        <v>543</v>
      </c>
      <c r="C71" s="26" t="s">
        <v>63</v>
      </c>
      <c r="E71" s="25">
        <f>VLOOKUP(B71,'City Population Stats'!B:E,4,FALSE)</f>
        <v>282989</v>
      </c>
      <c r="G71" s="120">
        <v>0.93885317489735909</v>
      </c>
      <c r="H71" s="119">
        <v>63</v>
      </c>
      <c r="I71" s="121">
        <v>0.90263197248392402</v>
      </c>
      <c r="J71" s="121">
        <v>0.97191922834219779</v>
      </c>
      <c r="K71" s="121">
        <v>0.98514263074484942</v>
      </c>
      <c r="L71" s="121">
        <v>0.98530259365994233</v>
      </c>
      <c r="M71" s="121">
        <v>0.96175333046841427</v>
      </c>
      <c r="N71" s="121">
        <v>1</v>
      </c>
      <c r="O71" s="121">
        <v>0.952755905511811</v>
      </c>
      <c r="P71" s="121">
        <v>0.93629324215607401</v>
      </c>
      <c r="Q71" s="121">
        <v>0.96554373761475309</v>
      </c>
      <c r="R71" s="119">
        <v>17</v>
      </c>
      <c r="S71" s="121">
        <v>0.96189764012312406</v>
      </c>
      <c r="T71" s="121">
        <v>0.95292922451743989</v>
      </c>
      <c r="U71" s="121">
        <v>0.944938464821797</v>
      </c>
      <c r="V71" s="119">
        <v>17</v>
      </c>
      <c r="W71" s="121">
        <v>0.95924829716560467</v>
      </c>
      <c r="X71" s="121">
        <v>0.92811375608071156</v>
      </c>
      <c r="Y71" s="121">
        <v>0.94787200994097542</v>
      </c>
    </row>
    <row r="72" spans="2:25" x14ac:dyDescent="0.2">
      <c r="B72" s="1" t="s">
        <v>544</v>
      </c>
      <c r="C72" s="26" t="s">
        <v>64</v>
      </c>
      <c r="E72" s="25">
        <f>VLOOKUP(B72,'City Population Stats'!B:E,4,FALSE)</f>
        <v>247421</v>
      </c>
      <c r="G72" s="120">
        <v>0.75040625429497698</v>
      </c>
      <c r="H72" s="119">
        <v>64</v>
      </c>
      <c r="I72" s="121">
        <v>0.76411348334004714</v>
      </c>
      <c r="J72" s="121">
        <v>0.64901770769095235</v>
      </c>
      <c r="K72" s="121">
        <v>0.75732410611303347</v>
      </c>
      <c r="L72" s="121">
        <v>0.75688073394495414</v>
      </c>
      <c r="M72" s="121">
        <v>0.78213202705854912</v>
      </c>
      <c r="N72" s="121">
        <v>0.74202127659574468</v>
      </c>
      <c r="O72" s="121">
        <v>0.72926267281105994</v>
      </c>
      <c r="P72" s="121">
        <v>0.74657271331432329</v>
      </c>
      <c r="Q72" s="121">
        <v>0.75584958080056752</v>
      </c>
      <c r="R72" s="119">
        <v>18</v>
      </c>
      <c r="S72" s="121">
        <v>0.8338290602492564</v>
      </c>
      <c r="T72" s="121">
        <v>0.80618486633439057</v>
      </c>
      <c r="U72" s="121">
        <v>0.82140087006373719</v>
      </c>
      <c r="V72" s="119">
        <v>18</v>
      </c>
      <c r="W72" s="121">
        <v>0.76313334405661892</v>
      </c>
      <c r="X72" s="121">
        <v>0.73117242727302345</v>
      </c>
      <c r="Y72" s="121">
        <v>0.81817895400126028</v>
      </c>
    </row>
    <row r="73" spans="2:25" x14ac:dyDescent="0.2">
      <c r="B73" s="1" t="s">
        <v>545</v>
      </c>
      <c r="C73" s="26" t="s">
        <v>65</v>
      </c>
      <c r="E73" s="25">
        <f>VLOOKUP(B73,'City Population Stats'!B:E,4,FALSE)</f>
        <v>257076</v>
      </c>
      <c r="G73" s="120">
        <v>0.62158831744442145</v>
      </c>
      <c r="H73" s="119">
        <v>65</v>
      </c>
      <c r="I73" s="121">
        <v>0.5969351023346704</v>
      </c>
      <c r="J73" s="121">
        <v>0.70131761838572704</v>
      </c>
      <c r="K73" s="121">
        <v>0.53215169002473206</v>
      </c>
      <c r="L73" s="121">
        <v>0.58852867830423938</v>
      </c>
      <c r="M73" s="121">
        <v>0.55238536359425661</v>
      </c>
      <c r="N73" s="121">
        <v>0.53304597701149425</v>
      </c>
      <c r="O73" s="121">
        <v>0.60874200426439229</v>
      </c>
      <c r="P73" s="121">
        <v>0.64451125501079243</v>
      </c>
      <c r="Q73" s="121">
        <v>0.54852659339219312</v>
      </c>
      <c r="R73" s="119">
        <v>19</v>
      </c>
      <c r="S73" s="121">
        <v>0.65713411316648529</v>
      </c>
      <c r="T73" s="121">
        <v>0.58272570988203209</v>
      </c>
      <c r="U73" s="121">
        <v>0.55334724774929134</v>
      </c>
      <c r="V73" s="119">
        <v>19</v>
      </c>
      <c r="W73" s="121">
        <v>0.63846611252387997</v>
      </c>
      <c r="X73" s="121">
        <v>0.61703104111101503</v>
      </c>
      <c r="Y73" s="121">
        <v>0.59672318536864166</v>
      </c>
    </row>
    <row r="74" spans="2:25" x14ac:dyDescent="0.2">
      <c r="B74" s="1" t="s">
        <v>546</v>
      </c>
      <c r="C74" s="26" t="s">
        <v>66</v>
      </c>
      <c r="E74" s="25">
        <f>VLOOKUP(B74,'City Population Stats'!B:E,4,FALSE)</f>
        <v>421343</v>
      </c>
      <c r="G74" s="120">
        <v>0.8905067198556299</v>
      </c>
      <c r="H74" s="119">
        <v>66</v>
      </c>
      <c r="I74" s="121">
        <v>0.90355463172923489</v>
      </c>
      <c r="J74" s="121">
        <v>0.91152192760638684</v>
      </c>
      <c r="K74" s="121">
        <v>0.91221374045801529</v>
      </c>
      <c r="L74" s="121">
        <v>0.87572016460905355</v>
      </c>
      <c r="M74" s="121">
        <v>0.87121170603386855</v>
      </c>
      <c r="N74" s="121">
        <v>0.89192652712516018</v>
      </c>
      <c r="O74" s="121">
        <v>0.90401396160558467</v>
      </c>
      <c r="P74" s="121">
        <v>0.90676211323433709</v>
      </c>
      <c r="Q74" s="121">
        <v>0.83824058887066444</v>
      </c>
      <c r="R74" s="119">
        <v>20</v>
      </c>
      <c r="S74" s="121">
        <v>0.92213124953338477</v>
      </c>
      <c r="T74" s="121">
        <v>0.89289767353886895</v>
      </c>
      <c r="U74" s="121">
        <v>0.84282975725800868</v>
      </c>
      <c r="V74" s="119">
        <v>20</v>
      </c>
      <c r="W74" s="121">
        <v>0.88137698334661607</v>
      </c>
      <c r="X74" s="121">
        <v>0.89789094255694457</v>
      </c>
      <c r="Y74" s="121">
        <v>0.87408034887916297</v>
      </c>
    </row>
    <row r="75" spans="2:25" x14ac:dyDescent="0.2">
      <c r="B75" s="1" t="s">
        <v>547</v>
      </c>
      <c r="C75" s="26" t="s">
        <v>67</v>
      </c>
      <c r="E75" s="25">
        <f>VLOOKUP(B75,'City Population Stats'!B:E,4,FALSE)</f>
        <v>670891</v>
      </c>
      <c r="G75" s="120">
        <v>0.43447908347905084</v>
      </c>
      <c r="H75" s="119">
        <v>67</v>
      </c>
      <c r="I75" s="121">
        <v>0.50438085591288939</v>
      </c>
      <c r="J75" s="121">
        <v>0.62312030740271596</v>
      </c>
      <c r="K75" s="121">
        <v>0.34290953545232272</v>
      </c>
      <c r="L75" s="121">
        <v>0.45699481865284974</v>
      </c>
      <c r="M75" s="121">
        <v>0.40189132978031977</v>
      </c>
      <c r="N75" s="121">
        <v>0.42024013722126929</v>
      </c>
      <c r="O75" s="121">
        <v>0.43298865575745404</v>
      </c>
      <c r="P75" s="121">
        <v>0.52538153846153846</v>
      </c>
      <c r="Q75" s="121">
        <v>0.34975765050047325</v>
      </c>
      <c r="R75" s="119">
        <v>21</v>
      </c>
      <c r="S75" s="121">
        <v>0.54384516602458266</v>
      </c>
      <c r="T75" s="121">
        <v>0.46715890774627855</v>
      </c>
      <c r="U75" s="121">
        <v>0.33503694401448558</v>
      </c>
      <c r="V75" s="119">
        <v>21</v>
      </c>
      <c r="W75" s="121">
        <v>0.44574978912955993</v>
      </c>
      <c r="X75" s="121">
        <v>0.43119907343629621</v>
      </c>
      <c r="Y75" s="121">
        <v>0.42693626864481138</v>
      </c>
    </row>
    <row r="76" spans="2:25" x14ac:dyDescent="0.2">
      <c r="B76" s="1" t="s">
        <v>548</v>
      </c>
      <c r="C76" s="26" t="s">
        <v>68</v>
      </c>
      <c r="E76" s="25">
        <f>VLOOKUP(B76,'City Population Stats'!B:E,4,FALSE)</f>
        <v>494205</v>
      </c>
      <c r="G76" s="120">
        <v>0.82156421982792027</v>
      </c>
      <c r="H76" s="119">
        <v>68</v>
      </c>
      <c r="I76" s="121">
        <v>0.80478583071468179</v>
      </c>
      <c r="J76" s="121">
        <v>0.87194083920083898</v>
      </c>
      <c r="K76" s="121">
        <v>0.81419080290069046</v>
      </c>
      <c r="L76" s="121">
        <v>0.85202639019792648</v>
      </c>
      <c r="M76" s="121">
        <v>0.81391682930490916</v>
      </c>
      <c r="N76" s="121">
        <v>0.84935897435897434</v>
      </c>
      <c r="O76" s="121">
        <v>0.84124386252045824</v>
      </c>
      <c r="P76" s="121">
        <v>0.83611008411128573</v>
      </c>
      <c r="Q76" s="121">
        <v>0.81364307156731663</v>
      </c>
      <c r="R76" s="119">
        <v>22</v>
      </c>
      <c r="S76" s="121">
        <v>0.81007695272524294</v>
      </c>
      <c r="T76" s="121">
        <v>0.81718691034557123</v>
      </c>
      <c r="U76" s="121">
        <v>0.814114873240806</v>
      </c>
      <c r="V76" s="119">
        <v>22</v>
      </c>
      <c r="W76" s="121">
        <v>0.8316812722147322</v>
      </c>
      <c r="X76" s="121">
        <v>0.82348081896701963</v>
      </c>
      <c r="Y76" s="121">
        <v>0.79584603972636614</v>
      </c>
    </row>
    <row r="77" spans="2:25" x14ac:dyDescent="0.2">
      <c r="B77" s="1" t="s">
        <v>549</v>
      </c>
      <c r="C77" s="26" t="s">
        <v>69</v>
      </c>
      <c r="E77" s="25">
        <f>VLOOKUP(B77,'City Population Stats'!B:E,4,FALSE)</f>
        <v>302367</v>
      </c>
      <c r="G77" s="120">
        <v>0.64563854285159394</v>
      </c>
      <c r="H77" s="119">
        <v>69</v>
      </c>
      <c r="I77" s="121">
        <v>0.69339277580709724</v>
      </c>
      <c r="J77" s="121">
        <v>0.53854554322126447</v>
      </c>
      <c r="K77" s="121">
        <v>0.62279783708355141</v>
      </c>
      <c r="L77" s="121">
        <v>0.58837772397094434</v>
      </c>
      <c r="M77" s="121">
        <v>0.64580686149936473</v>
      </c>
      <c r="N77" s="121">
        <v>0.59493670886075944</v>
      </c>
      <c r="O77" s="121">
        <v>0.63028169014084512</v>
      </c>
      <c r="P77" s="121">
        <v>0.60811736255269977</v>
      </c>
      <c r="Q77" s="121">
        <v>0.71478567766867773</v>
      </c>
      <c r="R77" s="119">
        <v>23</v>
      </c>
      <c r="S77" s="121">
        <v>0.63508347261445064</v>
      </c>
      <c r="T77" s="121">
        <v>0.6397443113290987</v>
      </c>
      <c r="U77" s="121">
        <v>0.70197341925090617</v>
      </c>
      <c r="V77" s="119">
        <v>23</v>
      </c>
      <c r="W77" s="121">
        <v>0.6250208507089241</v>
      </c>
      <c r="X77" s="121">
        <v>0.64631916358316843</v>
      </c>
      <c r="Y77" s="121">
        <v>0.6795490701629272</v>
      </c>
    </row>
    <row r="78" spans="2:25" x14ac:dyDescent="0.2">
      <c r="B78" s="1" t="s">
        <v>550</v>
      </c>
      <c r="C78" s="26" t="s">
        <v>70</v>
      </c>
      <c r="E78" s="25">
        <f>VLOOKUP(B78,'City Population Stats'!B:E,4,FALSE)</f>
        <v>1587938</v>
      </c>
      <c r="G78" s="120">
        <v>0.94726371355050309</v>
      </c>
      <c r="H78" s="119">
        <v>70</v>
      </c>
      <c r="I78" s="121">
        <v>0.95952514106898246</v>
      </c>
      <c r="J78" s="121">
        <v>0.95825361477903581</v>
      </c>
      <c r="K78" s="121">
        <v>0.94020162401335516</v>
      </c>
      <c r="L78" s="121">
        <v>0.92551585304479111</v>
      </c>
      <c r="M78" s="121">
        <v>0.94649223849487141</v>
      </c>
      <c r="N78" s="121">
        <v>0.94722955145118737</v>
      </c>
      <c r="O78" s="121">
        <v>0.94977607165706979</v>
      </c>
      <c r="P78" s="121">
        <v>0.95635763396731355</v>
      </c>
      <c r="Q78" s="121">
        <v>0.92907368297658732</v>
      </c>
      <c r="R78" s="119">
        <v>24</v>
      </c>
      <c r="S78" s="121">
        <v>0.9496909875747076</v>
      </c>
      <c r="T78" s="121">
        <v>0.94030042818035053</v>
      </c>
      <c r="U78" s="121">
        <v>0.94633697716498932</v>
      </c>
      <c r="V78" s="119">
        <v>24</v>
      </c>
      <c r="W78" s="121">
        <v>0.95356920808728429</v>
      </c>
      <c r="X78" s="121">
        <v>0.94970171681214477</v>
      </c>
      <c r="Y78" s="121">
        <v>0.92825248955991002</v>
      </c>
    </row>
    <row r="79" spans="2:25" x14ac:dyDescent="0.2">
      <c r="B79" s="1" t="s">
        <v>551</v>
      </c>
      <c r="C79" s="26" t="s">
        <v>71</v>
      </c>
      <c r="E79" s="25">
        <f>VLOOKUP(B79,'City Population Stats'!B:E,4,FALSE)</f>
        <v>1637800</v>
      </c>
      <c r="G79" s="120">
        <v>0.49664099096789499</v>
      </c>
      <c r="H79" s="119">
        <v>71</v>
      </c>
      <c r="I79" s="121">
        <v>0.54553167660758672</v>
      </c>
      <c r="J79" s="121">
        <v>0.53245817657888417</v>
      </c>
      <c r="K79" s="121">
        <v>0.43769213703926724</v>
      </c>
      <c r="L79" s="121">
        <v>0.49193548387096775</v>
      </c>
      <c r="M79" s="121">
        <v>0.4796185073962852</v>
      </c>
      <c r="N79" s="121">
        <v>0.47975318164288466</v>
      </c>
      <c r="O79" s="121">
        <v>0.54268485082214357</v>
      </c>
      <c r="P79" s="121">
        <v>0.52584754103364906</v>
      </c>
      <c r="Q79" s="121">
        <v>0.45514587030992298</v>
      </c>
      <c r="R79" s="119">
        <v>25</v>
      </c>
      <c r="S79" s="121">
        <v>0.52366440431723327</v>
      </c>
      <c r="T79" s="121">
        <v>0.49195696768863767</v>
      </c>
      <c r="U79" s="121">
        <v>0.46095271529710707</v>
      </c>
      <c r="V79" s="119">
        <v>25</v>
      </c>
      <c r="W79" s="121">
        <v>0.50234202812186435</v>
      </c>
      <c r="X79" s="121">
        <v>0.49586873931324094</v>
      </c>
      <c r="Y79" s="121">
        <v>0.48734809222811382</v>
      </c>
    </row>
    <row r="80" spans="2:25" x14ac:dyDescent="0.2">
      <c r="B80" s="1" t="s">
        <v>552</v>
      </c>
      <c r="C80" s="26" t="s">
        <v>72</v>
      </c>
      <c r="E80" s="25">
        <f>VLOOKUP(B80,'City Population Stats'!B:E,4,FALSE)</f>
        <v>306949</v>
      </c>
      <c r="G80" s="120">
        <v>0.91949009519752256</v>
      </c>
      <c r="H80" s="119">
        <v>72</v>
      </c>
      <c r="I80" s="121">
        <v>0.92371513880947842</v>
      </c>
      <c r="J80" s="121">
        <v>0.92678979436405184</v>
      </c>
      <c r="K80" s="121">
        <v>0.89488038277511961</v>
      </c>
      <c r="L80" s="121">
        <v>0.91400491400491402</v>
      </c>
      <c r="M80" s="121">
        <v>0.91512265810992655</v>
      </c>
      <c r="N80" s="121">
        <v>0.92391304347826086</v>
      </c>
      <c r="O80" s="121">
        <v>0.92307692307692313</v>
      </c>
      <c r="P80" s="121">
        <v>0.91825482638229738</v>
      </c>
      <c r="Q80" s="121">
        <v>0.92026346966946726</v>
      </c>
      <c r="R80" s="119">
        <v>26</v>
      </c>
      <c r="S80" s="121">
        <v>0.91691642436442256</v>
      </c>
      <c r="T80" s="121">
        <v>0.91565523306948104</v>
      </c>
      <c r="U80" s="121">
        <v>0.93121493845025471</v>
      </c>
      <c r="V80" s="119">
        <v>26</v>
      </c>
      <c r="W80" s="121">
        <v>0.914020945521821</v>
      </c>
      <c r="X80" s="121">
        <v>0.92354195554435059</v>
      </c>
      <c r="Y80" s="121">
        <v>0.91120289106866292</v>
      </c>
    </row>
    <row r="81" spans="2:25" x14ac:dyDescent="0.2">
      <c r="B81" s="1" t="s">
        <v>553</v>
      </c>
      <c r="C81" s="26" t="s">
        <v>73</v>
      </c>
      <c r="E81" s="25">
        <f>VLOOKUP(B81,'City Population Stats'!B:E,4,FALSE)</f>
        <v>302988</v>
      </c>
      <c r="G81" s="120">
        <v>0.77014884242780146</v>
      </c>
      <c r="H81" s="119">
        <v>73</v>
      </c>
      <c r="I81" s="121">
        <v>0.73735955056179781</v>
      </c>
      <c r="J81" s="121">
        <v>0.76007557982600027</v>
      </c>
      <c r="K81" s="121">
        <v>0.78376443098878179</v>
      </c>
      <c r="L81" s="121">
        <v>0.780241935483871</v>
      </c>
      <c r="M81" s="121">
        <v>0.77731757826775494</v>
      </c>
      <c r="N81" s="121">
        <v>0.74146341463414633</v>
      </c>
      <c r="O81" s="121">
        <v>0.78680203045685282</v>
      </c>
      <c r="P81" s="121">
        <v>0.76842440025441938</v>
      </c>
      <c r="Q81" s="121">
        <v>0.77221932719587749</v>
      </c>
      <c r="R81" s="119">
        <v>27</v>
      </c>
      <c r="S81" s="121">
        <v>0.73530634876628775</v>
      </c>
      <c r="T81" s="121">
        <v>0.73690967958021658</v>
      </c>
      <c r="U81" s="121">
        <v>0.76309746252264332</v>
      </c>
      <c r="V81" s="119">
        <v>27</v>
      </c>
      <c r="W81" s="121">
        <v>0.77962630160156454</v>
      </c>
      <c r="X81" s="121">
        <v>0.76774532228430015</v>
      </c>
      <c r="Y81" s="121">
        <v>0.76389117889530089</v>
      </c>
    </row>
    <row r="82" spans="2:25" x14ac:dyDescent="0.2">
      <c r="B82" s="1" t="s">
        <v>554</v>
      </c>
      <c r="C82" s="26" t="s">
        <v>74</v>
      </c>
      <c r="E82" s="25">
        <f>VLOOKUP(B82,'City Population Stats'!B:E,4,FALSE)</f>
        <v>653842</v>
      </c>
      <c r="G82" s="120">
        <v>0.90151324085750317</v>
      </c>
      <c r="H82" s="119">
        <v>74</v>
      </c>
      <c r="I82" s="121">
        <v>0.91199358007878994</v>
      </c>
      <c r="J82" s="121">
        <v>0.90204567283570103</v>
      </c>
      <c r="K82" s="121">
        <v>0.9062483623595996</v>
      </c>
      <c r="L82" s="121">
        <v>0.8964757709251101</v>
      </c>
      <c r="M82" s="121">
        <v>0.90861664507545259</v>
      </c>
      <c r="N82" s="121">
        <v>0.89844329132690881</v>
      </c>
      <c r="O82" s="121">
        <v>0.91610887996430168</v>
      </c>
      <c r="P82" s="121">
        <v>0.90629689511951905</v>
      </c>
      <c r="Q82" s="121">
        <v>0.89929813647797041</v>
      </c>
      <c r="R82" s="119">
        <v>28</v>
      </c>
      <c r="S82" s="121">
        <v>0.91902851426789001</v>
      </c>
      <c r="T82" s="121">
        <v>0.91263176041769278</v>
      </c>
      <c r="U82" s="121">
        <v>0.89388453123656475</v>
      </c>
      <c r="V82" s="119">
        <v>28</v>
      </c>
      <c r="W82" s="121">
        <v>0.89292590851892839</v>
      </c>
      <c r="X82" s="121">
        <v>0.90723511019453917</v>
      </c>
      <c r="Y82" s="121">
        <v>0.88837925196244416</v>
      </c>
    </row>
    <row r="83" spans="2:25" x14ac:dyDescent="0.2">
      <c r="B83" s="1" t="s">
        <v>555</v>
      </c>
      <c r="C83" s="26" t="s">
        <v>75</v>
      </c>
      <c r="E83" s="25">
        <f>VLOOKUP(B83,'City Population Stats'!B:E,4,FALSE)</f>
        <v>476639</v>
      </c>
      <c r="G83" s="120">
        <v>0.48142724367917861</v>
      </c>
      <c r="H83" s="119">
        <v>75</v>
      </c>
      <c r="I83" s="121">
        <v>0.52098744194047819</v>
      </c>
      <c r="J83" s="121">
        <v>0.4244098357877612</v>
      </c>
      <c r="K83" s="121">
        <v>0.40323460514071174</v>
      </c>
      <c r="L83" s="121">
        <v>0.43548387096774194</v>
      </c>
      <c r="M83" s="121">
        <v>0.4521090440228403</v>
      </c>
      <c r="N83" s="121">
        <v>0.42156862745098039</v>
      </c>
      <c r="O83" s="121">
        <v>0.48233215547703179</v>
      </c>
      <c r="P83" s="121">
        <v>0.476607175299115</v>
      </c>
      <c r="Q83" s="121">
        <v>0.48596291814859627</v>
      </c>
      <c r="R83" s="119">
        <v>29</v>
      </c>
      <c r="S83" s="121">
        <v>0.5104244281677468</v>
      </c>
      <c r="T83" s="121">
        <v>0.45806835899861598</v>
      </c>
      <c r="U83" s="121">
        <v>0.47576925984728208</v>
      </c>
      <c r="V83" s="119">
        <v>29</v>
      </c>
      <c r="W83" s="121">
        <v>0.46596631875737787</v>
      </c>
      <c r="X83" s="121">
        <v>0.4828090344152341</v>
      </c>
      <c r="Y83" s="121">
        <v>0.50532223397359355</v>
      </c>
    </row>
    <row r="84" spans="2:25" x14ac:dyDescent="0.2">
      <c r="B84" s="1" t="s">
        <v>556</v>
      </c>
      <c r="C84" s="26" t="s">
        <v>76</v>
      </c>
      <c r="E84" s="25">
        <f>VLOOKUP(B84,'City Population Stats'!B:E,4,FALSE)</f>
        <v>269118</v>
      </c>
      <c r="G84" s="120">
        <v>0.76009588085774493</v>
      </c>
      <c r="H84" s="119">
        <v>76</v>
      </c>
      <c r="I84" s="121">
        <v>0.77007729595178831</v>
      </c>
      <c r="J84" s="121">
        <v>0.77521747429849197</v>
      </c>
      <c r="K84" s="121">
        <v>0.77314868466798004</v>
      </c>
      <c r="L84" s="121">
        <v>0.78038379530916846</v>
      </c>
      <c r="M84" s="121">
        <v>0.76536748329621385</v>
      </c>
      <c r="N84" s="121">
        <v>0.79417989417989421</v>
      </c>
      <c r="O84" s="121">
        <v>0.74212271973466004</v>
      </c>
      <c r="P84" s="121">
        <v>0.77338726960994431</v>
      </c>
      <c r="Q84" s="121">
        <v>0.7501844748615607</v>
      </c>
      <c r="R84" s="119">
        <v>30</v>
      </c>
      <c r="S84" s="121">
        <v>0.79802086905403424</v>
      </c>
      <c r="T84" s="121">
        <v>0.7403409394538556</v>
      </c>
      <c r="U84" s="121">
        <v>0.74916911465145697</v>
      </c>
      <c r="V84" s="119">
        <v>30</v>
      </c>
      <c r="W84" s="121">
        <v>0.75791652507028329</v>
      </c>
      <c r="X84" s="121">
        <v>0.7644102603349533</v>
      </c>
      <c r="Y84" s="121">
        <v>0.74697851935215542</v>
      </c>
    </row>
    <row r="85" spans="2:25" x14ac:dyDescent="0.2">
      <c r="B85" s="1" t="s">
        <v>580</v>
      </c>
      <c r="C85" s="26" t="s">
        <v>77</v>
      </c>
      <c r="E85" s="25">
        <f>VLOOKUP(B85,'City Population Stats'!B:E,4,FALSE)</f>
        <v>230862</v>
      </c>
      <c r="G85" s="120">
        <v>0.79760950652208762</v>
      </c>
      <c r="H85" s="119">
        <v>77</v>
      </c>
      <c r="I85" s="121">
        <v>0.82333346282340147</v>
      </c>
      <c r="J85" s="121">
        <v>0.62740982157653424</v>
      </c>
      <c r="K85" s="121">
        <v>0.86915887850467288</v>
      </c>
      <c r="L85" s="121">
        <v>0.78239608801955995</v>
      </c>
      <c r="M85" s="121">
        <v>0.82653061224489799</v>
      </c>
      <c r="N85" s="121">
        <v>0.72277227722772275</v>
      </c>
      <c r="O85" s="121">
        <v>0.77583187390542907</v>
      </c>
      <c r="P85" s="121">
        <v>0.79811296563063305</v>
      </c>
      <c r="Q85" s="121">
        <v>0.79690776214807724</v>
      </c>
      <c r="R85" s="119">
        <v>31</v>
      </c>
      <c r="S85" s="121">
        <v>0.82369978329721616</v>
      </c>
      <c r="T85" s="121">
        <v>0.81609457993032153</v>
      </c>
      <c r="U85" s="121">
        <v>0.80428865231067026</v>
      </c>
      <c r="V85" s="119">
        <v>31</v>
      </c>
      <c r="W85" s="121">
        <v>0.77333103329308261</v>
      </c>
      <c r="X85" s="121">
        <v>0.81287465609602283</v>
      </c>
      <c r="Y85" s="121">
        <v>0.77034342258440047</v>
      </c>
    </row>
    <row r="86" spans="2:25" x14ac:dyDescent="0.2">
      <c r="B86" s="1" t="s">
        <v>557</v>
      </c>
      <c r="C86" s="26" t="s">
        <v>78</v>
      </c>
      <c r="E86" s="25">
        <f>VLOOKUP(B86,'City Population Stats'!B:E,4,FALSE)</f>
        <v>320536</v>
      </c>
      <c r="G86" s="120">
        <v>0.5077813709975042</v>
      </c>
      <c r="H86" s="119">
        <v>78</v>
      </c>
      <c r="I86" s="121">
        <v>0.52656257326393774</v>
      </c>
      <c r="J86" s="121">
        <v>0.52144889164295971</v>
      </c>
      <c r="K86" s="121">
        <v>0.50132736021237767</v>
      </c>
      <c r="L86" s="121">
        <v>0.54255319148936165</v>
      </c>
      <c r="M86" s="121">
        <v>0.49891290446348641</v>
      </c>
      <c r="N86" s="121">
        <v>0.48867595818815329</v>
      </c>
      <c r="O86" s="121">
        <v>0.52757201646090535</v>
      </c>
      <c r="P86" s="121">
        <v>0.51900759961659593</v>
      </c>
      <c r="Q86" s="121">
        <v>0.47730178285023594</v>
      </c>
      <c r="R86" s="119">
        <v>32</v>
      </c>
      <c r="S86" s="121">
        <v>0.54161526051058173</v>
      </c>
      <c r="T86" s="121">
        <v>0.51054683021896141</v>
      </c>
      <c r="U86" s="121">
        <v>0.48549007995262067</v>
      </c>
      <c r="V86" s="119">
        <v>32</v>
      </c>
      <c r="W86" s="121">
        <v>0.50701083137193659</v>
      </c>
      <c r="X86" s="121">
        <v>0.51340459630615076</v>
      </c>
      <c r="Y86" s="121">
        <v>0.48061911531961693</v>
      </c>
    </row>
    <row r="87" spans="2:25" x14ac:dyDescent="0.2">
      <c r="B87" s="1" t="s">
        <v>558</v>
      </c>
      <c r="C87" s="26" t="s">
        <v>79</v>
      </c>
      <c r="E87" s="25">
        <f>VLOOKUP(B87,'City Population Stats'!B:E,4,FALSE)</f>
        <v>510998</v>
      </c>
      <c r="G87" s="120">
        <v>0.83799760225056086</v>
      </c>
      <c r="H87" s="119">
        <v>79</v>
      </c>
      <c r="I87" s="121">
        <v>0.85151519637596407</v>
      </c>
      <c r="J87" s="121">
        <v>0.82783179453659073</v>
      </c>
      <c r="K87" s="121">
        <v>0.84641628301429606</v>
      </c>
      <c r="L87" s="121">
        <v>0.84782608695652173</v>
      </c>
      <c r="M87" s="121">
        <v>0.84769473028893694</v>
      </c>
      <c r="N87" s="121">
        <v>0.84094526754010035</v>
      </c>
      <c r="O87" s="121">
        <v>0.81705227077977716</v>
      </c>
      <c r="P87" s="121">
        <v>0.83951413462239444</v>
      </c>
      <c r="Q87" s="121">
        <v>0.83435908461776209</v>
      </c>
      <c r="R87" s="119">
        <v>33</v>
      </c>
      <c r="S87" s="121">
        <v>0.82359765155266318</v>
      </c>
      <c r="T87" s="121">
        <v>0.83539920710593663</v>
      </c>
      <c r="U87" s="121">
        <v>0.8568493511510703</v>
      </c>
      <c r="V87" s="119">
        <v>33</v>
      </c>
      <c r="W87" s="121">
        <v>0.8400149840221397</v>
      </c>
      <c r="X87" s="121">
        <v>0.84077492116588548</v>
      </c>
      <c r="Y87" s="121">
        <v>0.82265688897514455</v>
      </c>
    </row>
    <row r="88" spans="2:25" x14ac:dyDescent="0.2">
      <c r="B88" s="1" t="s">
        <v>559</v>
      </c>
      <c r="C88" s="26" t="s">
        <v>80</v>
      </c>
      <c r="E88" s="25">
        <f>VLOOKUP(B88,'City Population Stats'!B:E,4,FALSE)</f>
        <v>1463625</v>
      </c>
      <c r="G88" s="120">
        <v>0.51622196971771217</v>
      </c>
      <c r="H88" s="119">
        <v>80</v>
      </c>
      <c r="I88" s="121">
        <v>0.49217230199166279</v>
      </c>
      <c r="J88" s="121">
        <v>0.55706395616277493</v>
      </c>
      <c r="K88" s="121">
        <v>0.37311508621681977</v>
      </c>
      <c r="L88" s="121">
        <v>0.49361313868613138</v>
      </c>
      <c r="M88" s="121">
        <v>0.42891981064409695</v>
      </c>
      <c r="N88" s="121">
        <v>0.40833932422717467</v>
      </c>
      <c r="O88" s="121">
        <v>0.50776859504132232</v>
      </c>
      <c r="P88" s="121">
        <v>0.54167906931687082</v>
      </c>
      <c r="Q88" s="121">
        <v>0.42740056914216878</v>
      </c>
      <c r="R88" s="119">
        <v>34</v>
      </c>
      <c r="S88" s="121">
        <v>0.56592788646867831</v>
      </c>
      <c r="T88" s="121">
        <v>0.50769402215804083</v>
      </c>
      <c r="U88" s="121">
        <v>0.42848720260803219</v>
      </c>
      <c r="V88" s="119">
        <v>34</v>
      </c>
      <c r="W88" s="121">
        <v>0.52250555832841783</v>
      </c>
      <c r="X88" s="121">
        <v>0.50994775933345315</v>
      </c>
      <c r="Y88" s="121">
        <v>0.53067705004929133</v>
      </c>
    </row>
    <row r="89" spans="2:25" x14ac:dyDescent="0.2">
      <c r="B89" s="1" t="s">
        <v>560</v>
      </c>
      <c r="C89" s="26" t="s">
        <v>81</v>
      </c>
      <c r="E89" s="25">
        <f>VLOOKUP(B89,'City Population Stats'!B:E,4,FALSE)</f>
        <v>1379090</v>
      </c>
      <c r="G89" s="120">
        <v>0.81106661547685566</v>
      </c>
      <c r="H89" s="119">
        <v>81</v>
      </c>
      <c r="I89" s="121">
        <v>0.82228315355904769</v>
      </c>
      <c r="J89" s="121">
        <v>0.82619932275223185</v>
      </c>
      <c r="K89" s="121">
        <v>0.8209228318099403</v>
      </c>
      <c r="L89" s="121">
        <v>0.8253565768621236</v>
      </c>
      <c r="M89" s="121">
        <v>0.79775408134377657</v>
      </c>
      <c r="N89" s="121">
        <v>0.78168180023687328</v>
      </c>
      <c r="O89" s="121">
        <v>0.78395432692307687</v>
      </c>
      <c r="P89" s="121">
        <v>0.82189917896037978</v>
      </c>
      <c r="Q89" s="121">
        <v>0.79559755659614662</v>
      </c>
      <c r="R89" s="119">
        <v>35</v>
      </c>
      <c r="S89" s="121">
        <v>0.83437996318521024</v>
      </c>
      <c r="T89" s="121">
        <v>0.81866425913284746</v>
      </c>
      <c r="U89" s="121">
        <v>0.81505610166923637</v>
      </c>
      <c r="V89" s="119">
        <v>35</v>
      </c>
      <c r="W89" s="121">
        <v>0.81041023209319607</v>
      </c>
      <c r="X89" s="121">
        <v>0.81641891626798124</v>
      </c>
      <c r="Y89" s="121">
        <v>0.78823596137089003</v>
      </c>
    </row>
    <row r="90" spans="2:25" x14ac:dyDescent="0.2">
      <c r="B90" s="1" t="s">
        <v>561</v>
      </c>
      <c r="C90" s="26" t="s">
        <v>82</v>
      </c>
      <c r="E90" s="25">
        <f>VLOOKUP(B90,'City Population Stats'!B:E,4,FALSE)</f>
        <v>873035</v>
      </c>
      <c r="G90" s="120">
        <v>0.99760535026621855</v>
      </c>
      <c r="H90" s="119">
        <v>82</v>
      </c>
      <c r="I90" s="121">
        <v>0.98689668174962297</v>
      </c>
      <c r="J90" s="121">
        <v>0.99748267001314683</v>
      </c>
      <c r="K90" s="121">
        <v>0.99790170856276694</v>
      </c>
      <c r="L90" s="121">
        <v>0.99764336213668503</v>
      </c>
      <c r="M90" s="121">
        <v>0.99732392295250694</v>
      </c>
      <c r="N90" s="121">
        <v>0.99666969421737817</v>
      </c>
      <c r="O90" s="121">
        <v>0.99746675110829641</v>
      </c>
      <c r="P90" s="121">
        <v>0.99686450973194107</v>
      </c>
      <c r="Q90" s="121">
        <v>0.99872501582839124</v>
      </c>
      <c r="R90" s="119">
        <v>36</v>
      </c>
      <c r="S90" s="121">
        <v>0.9974246987951807</v>
      </c>
      <c r="T90" s="121">
        <v>0.9979823297199073</v>
      </c>
      <c r="U90" s="121">
        <v>0.99841989812990295</v>
      </c>
      <c r="V90" s="119">
        <v>36</v>
      </c>
      <c r="W90" s="121">
        <v>0.99693474845779528</v>
      </c>
      <c r="X90" s="121">
        <v>0.9976700251889169</v>
      </c>
      <c r="Y90" s="121">
        <v>0.99792533802125072</v>
      </c>
    </row>
    <row r="91" spans="2:25" x14ac:dyDescent="0.2">
      <c r="B91" s="1" t="s">
        <v>562</v>
      </c>
      <c r="C91" s="26" t="s">
        <v>83</v>
      </c>
      <c r="E91" s="25">
        <f>VLOOKUP(B91,'City Population Stats'!B:E,4,FALSE)</f>
        <v>1015492</v>
      </c>
      <c r="G91" s="120">
        <v>0.80239219123874017</v>
      </c>
      <c r="H91" s="119">
        <v>83</v>
      </c>
      <c r="I91" s="121">
        <v>0.81032235335564562</v>
      </c>
      <c r="J91" s="121">
        <v>0.82826111809763348</v>
      </c>
      <c r="K91" s="121">
        <v>0.8073927049612879</v>
      </c>
      <c r="L91" s="121">
        <v>0.82164219684611206</v>
      </c>
      <c r="M91" s="121">
        <v>0.787201625190452</v>
      </c>
      <c r="N91" s="121">
        <v>0.77395863676085053</v>
      </c>
      <c r="O91" s="121">
        <v>0.80883864337101752</v>
      </c>
      <c r="P91" s="121">
        <v>0.81501735086674776</v>
      </c>
      <c r="Q91" s="121">
        <v>0.76301998237943769</v>
      </c>
      <c r="R91" s="119">
        <v>37</v>
      </c>
      <c r="S91" s="121">
        <v>0.80230690097377433</v>
      </c>
      <c r="T91" s="121">
        <v>0.79704934779192205</v>
      </c>
      <c r="U91" s="121">
        <v>0.78366121464108585</v>
      </c>
      <c r="V91" s="119">
        <v>37</v>
      </c>
      <c r="W91" s="121">
        <v>0.80460243953181942</v>
      </c>
      <c r="X91" s="121">
        <v>0.80500615880709414</v>
      </c>
      <c r="Y91" s="121">
        <v>0.78680232642887338</v>
      </c>
    </row>
    <row r="92" spans="2:25" x14ac:dyDescent="0.2">
      <c r="B92" s="1" t="s">
        <v>563</v>
      </c>
      <c r="C92" s="26" t="s">
        <v>84</v>
      </c>
      <c r="E92" s="25">
        <f>VLOOKUP(B92,'City Population Stats'!B:E,4,FALSE)</f>
        <v>331764</v>
      </c>
      <c r="G92" s="120">
        <v>0.74627728958364081</v>
      </c>
      <c r="H92" s="119">
        <v>84</v>
      </c>
      <c r="I92" s="121">
        <v>0.74718785151856015</v>
      </c>
      <c r="J92" s="121">
        <v>0.7597665420988704</v>
      </c>
      <c r="K92" s="121">
        <v>0.68828743588466712</v>
      </c>
      <c r="L92" s="121">
        <v>0.75920679886685549</v>
      </c>
      <c r="M92" s="121">
        <v>0.73861090365944737</v>
      </c>
      <c r="N92" s="121">
        <v>0.69570405727923623</v>
      </c>
      <c r="O92" s="121">
        <v>0.7182795698924731</v>
      </c>
      <c r="P92" s="121">
        <v>0.74980620979057577</v>
      </c>
      <c r="Q92" s="121">
        <v>0.70501373626373631</v>
      </c>
      <c r="R92" s="119">
        <v>38</v>
      </c>
      <c r="S92" s="121">
        <v>0.76256019413794407</v>
      </c>
      <c r="T92" s="121">
        <v>0.73726194453725358</v>
      </c>
      <c r="U92" s="121">
        <v>0.71632059800664449</v>
      </c>
      <c r="V92" s="119">
        <v>38</v>
      </c>
      <c r="W92" s="121">
        <v>0.75469451757782247</v>
      </c>
      <c r="X92" s="121">
        <v>0.74469915770194528</v>
      </c>
      <c r="Y92" s="121">
        <v>0.72764064485918789</v>
      </c>
    </row>
    <row r="93" spans="2:25" x14ac:dyDescent="0.2">
      <c r="B93" s="1" t="s">
        <v>564</v>
      </c>
      <c r="C93" s="26" t="s">
        <v>85</v>
      </c>
      <c r="E93" s="25">
        <f>VLOOKUP(B93,'City Population Stats'!B:E,4,FALSE)</f>
        <v>251907</v>
      </c>
      <c r="G93" s="120">
        <v>0.40178553659633581</v>
      </c>
      <c r="H93" s="119">
        <v>85</v>
      </c>
      <c r="I93" s="121">
        <v>0.47620751341681572</v>
      </c>
      <c r="J93" s="121">
        <v>0.53949756770492996</v>
      </c>
      <c r="K93" s="121">
        <v>0.38432673008115892</v>
      </c>
      <c r="L93" s="121">
        <v>0.42812499999999998</v>
      </c>
      <c r="M93" s="121">
        <v>0.42776927003573251</v>
      </c>
      <c r="N93" s="121">
        <v>0.46124031007751937</v>
      </c>
      <c r="O93" s="121">
        <v>0.58877086494688924</v>
      </c>
      <c r="P93" s="121">
        <v>0.48769494785675221</v>
      </c>
      <c r="Q93" s="121">
        <v>0.37880461927320608</v>
      </c>
      <c r="R93" s="119">
        <v>39</v>
      </c>
      <c r="S93" s="121">
        <v>0.49084616715694757</v>
      </c>
      <c r="T93" s="121">
        <v>0.49548670407416445</v>
      </c>
      <c r="U93" s="121">
        <v>0.38018055555555558</v>
      </c>
      <c r="V93" s="119">
        <v>39</v>
      </c>
      <c r="W93" s="121">
        <v>0.3856402494955054</v>
      </c>
      <c r="X93" s="121">
        <v>0.4262268477685659</v>
      </c>
      <c r="Y93" s="121">
        <v>0.359879231084341</v>
      </c>
    </row>
    <row r="94" spans="2:25" x14ac:dyDescent="0.2">
      <c r="B94" s="1" t="s">
        <v>565</v>
      </c>
      <c r="C94" s="26" t="s">
        <v>86</v>
      </c>
      <c r="E94" s="25">
        <f>VLOOKUP(B94,'City Population Stats'!B:E,4,FALSE)</f>
        <v>746668</v>
      </c>
      <c r="G94" s="120">
        <v>0.98579691163847072</v>
      </c>
      <c r="H94" s="119">
        <v>86</v>
      </c>
      <c r="I94" s="121">
        <v>0.98875771193541018</v>
      </c>
      <c r="J94" s="121">
        <v>0.98358305505533505</v>
      </c>
      <c r="K94" s="121">
        <v>0.98518061562835169</v>
      </c>
      <c r="L94" s="121">
        <v>0.98693181818181819</v>
      </c>
      <c r="M94" s="121">
        <v>0.98663391933815925</v>
      </c>
      <c r="N94" s="121">
        <v>0.98142317380352639</v>
      </c>
      <c r="O94" s="121">
        <v>0.96896969696969693</v>
      </c>
      <c r="P94" s="121">
        <v>0.98557627843720674</v>
      </c>
      <c r="Q94" s="121">
        <v>0.98593358937983688</v>
      </c>
      <c r="R94" s="119">
        <v>40</v>
      </c>
      <c r="S94" s="121">
        <v>0.98875468263137622</v>
      </c>
      <c r="T94" s="121">
        <v>0.98791992278713536</v>
      </c>
      <c r="U94" s="121">
        <v>0.98528796462778889</v>
      </c>
      <c r="V94" s="119">
        <v>40</v>
      </c>
      <c r="W94" s="121">
        <v>0.98476030920259827</v>
      </c>
      <c r="X94" s="121">
        <v>0.98660438511339843</v>
      </c>
      <c r="Y94" s="121">
        <v>0.98344518616356691</v>
      </c>
    </row>
    <row r="95" spans="2:25" x14ac:dyDescent="0.2">
      <c r="B95" s="1" t="s">
        <v>579</v>
      </c>
      <c r="C95" s="26" t="s">
        <v>87</v>
      </c>
      <c r="E95" s="25">
        <f>VLOOKUP(B95,'City Population Stats'!B:E,4,FALSE)</f>
        <v>232980</v>
      </c>
      <c r="G95" s="120">
        <v>0.86706376794692952</v>
      </c>
      <c r="H95" s="119">
        <v>87</v>
      </c>
      <c r="I95" s="121">
        <v>0.89856054191363255</v>
      </c>
      <c r="J95" s="121">
        <v>0.88028125194449625</v>
      </c>
      <c r="K95" s="121">
        <v>0.83107041364066936</v>
      </c>
      <c r="L95" s="121">
        <v>0.92387543252595161</v>
      </c>
      <c r="M95" s="121">
        <v>0.89274895872775462</v>
      </c>
      <c r="N95" s="121">
        <v>0.8475088072471062</v>
      </c>
      <c r="O95" s="121">
        <v>0.90708283313325333</v>
      </c>
      <c r="P95" s="121">
        <v>0.87999558645040277</v>
      </c>
      <c r="Q95" s="121">
        <v>0.86374050743361541</v>
      </c>
      <c r="R95" s="119">
        <v>41</v>
      </c>
      <c r="S95" s="121">
        <v>0.88834982857882139</v>
      </c>
      <c r="T95" s="121">
        <v>0.87733122394961816</v>
      </c>
      <c r="U95" s="121">
        <v>0.83600383230367703</v>
      </c>
      <c r="V95" s="119">
        <v>41</v>
      </c>
      <c r="W95" s="121">
        <v>0.86529369492038277</v>
      </c>
      <c r="X95" s="121">
        <v>0.87121967557527913</v>
      </c>
      <c r="Y95" s="121">
        <v>0.8553121124431583</v>
      </c>
    </row>
    <row r="96" spans="2:25" x14ac:dyDescent="0.2">
      <c r="B96" s="1" t="s">
        <v>566</v>
      </c>
      <c r="C96" s="26" t="s">
        <v>88</v>
      </c>
      <c r="E96" s="25">
        <f>VLOOKUP(B96,'City Population Stats'!B:E,4,FALSE)</f>
        <v>309000</v>
      </c>
      <c r="G96" s="120">
        <v>0.97205326638368361</v>
      </c>
      <c r="H96" s="119">
        <v>88</v>
      </c>
      <c r="I96" s="121">
        <v>0.97188763879697038</v>
      </c>
      <c r="J96" s="121">
        <v>0.96560124012696535</v>
      </c>
      <c r="K96" s="121">
        <v>0.95830048182216387</v>
      </c>
      <c r="L96" s="121">
        <v>0.97457627118644063</v>
      </c>
      <c r="M96" s="121">
        <v>0.9747480878960787</v>
      </c>
      <c r="N96" s="121">
        <v>0.97959183673469385</v>
      </c>
      <c r="O96" s="121">
        <v>0.98132427843803061</v>
      </c>
      <c r="P96" s="121">
        <v>0.97066006058186771</v>
      </c>
      <c r="Q96" s="121">
        <v>0.97379213908330153</v>
      </c>
      <c r="R96" s="119">
        <v>42</v>
      </c>
      <c r="S96" s="121">
        <v>0.9730211072616215</v>
      </c>
      <c r="T96" s="121">
        <v>0.9727072633895818</v>
      </c>
      <c r="U96" s="121">
        <v>0.98101003197539605</v>
      </c>
      <c r="V96" s="119">
        <v>42</v>
      </c>
      <c r="W96" s="121">
        <v>0.97072565759113982</v>
      </c>
      <c r="X96" s="121">
        <v>0.97272367968545481</v>
      </c>
      <c r="Y96" s="121">
        <v>0.97130390258019994</v>
      </c>
    </row>
    <row r="97" spans="2:25" x14ac:dyDescent="0.2">
      <c r="B97" s="1" t="s">
        <v>567</v>
      </c>
      <c r="C97" s="26" t="s">
        <v>89</v>
      </c>
      <c r="E97" s="25">
        <f>VLOOKUP(B97,'City Population Stats'!B:E,4,FALSE)</f>
        <v>302329</v>
      </c>
      <c r="G97" s="120">
        <v>0.99083815956155463</v>
      </c>
      <c r="H97" s="119">
        <v>89</v>
      </c>
      <c r="I97" s="121">
        <v>0.99255524836920184</v>
      </c>
      <c r="J97" s="121">
        <v>0.99276978174200958</v>
      </c>
      <c r="K97" s="121">
        <v>0.99140425387908426</v>
      </c>
      <c r="L97" s="121">
        <v>0.98252427184466018</v>
      </c>
      <c r="M97" s="121">
        <v>0.99126197277768446</v>
      </c>
      <c r="N97" s="121">
        <v>0.99363057324840764</v>
      </c>
      <c r="O97" s="121">
        <v>0.99313725490196081</v>
      </c>
      <c r="P97" s="121">
        <v>0.99204548319592567</v>
      </c>
      <c r="Q97" s="121">
        <v>0.98951888479820727</v>
      </c>
      <c r="R97" s="119">
        <v>43</v>
      </c>
      <c r="S97" s="121">
        <v>0.9922569364943904</v>
      </c>
      <c r="T97" s="121">
        <v>0.99050403712545942</v>
      </c>
      <c r="U97" s="121">
        <v>0.99023020089149416</v>
      </c>
      <c r="V97" s="119">
        <v>43</v>
      </c>
      <c r="W97" s="121">
        <v>0.99109010805089959</v>
      </c>
      <c r="X97" s="121">
        <v>0.99073720293003509</v>
      </c>
      <c r="Y97" s="121">
        <v>0.99091701211945182</v>
      </c>
    </row>
    <row r="98" spans="2:25" x14ac:dyDescent="0.2">
      <c r="B98" s="1" t="s">
        <v>568</v>
      </c>
      <c r="C98" s="26" t="s">
        <v>90</v>
      </c>
      <c r="E98" s="25">
        <f>VLOOKUP(B98,'City Population Stats'!B:E,4,FALSE)</f>
        <v>263928</v>
      </c>
      <c r="G98" s="120">
        <v>0.76619162381160222</v>
      </c>
      <c r="H98" s="119">
        <v>90</v>
      </c>
      <c r="I98" s="121">
        <v>0.88463580709645173</v>
      </c>
      <c r="J98" s="121">
        <v>0.73312648758925536</v>
      </c>
      <c r="K98" s="121">
        <v>0.68520041109969165</v>
      </c>
      <c r="L98" s="121">
        <v>0.73944954128440366</v>
      </c>
      <c r="M98" s="121">
        <v>0.77272727272727271</v>
      </c>
      <c r="N98" s="121">
        <v>0.72881355932203384</v>
      </c>
      <c r="O98" s="121">
        <v>0.79425837320574166</v>
      </c>
      <c r="P98" s="121">
        <v>0.82382818444681172</v>
      </c>
      <c r="Q98" s="121">
        <v>0.72789790093207707</v>
      </c>
      <c r="R98" s="119">
        <v>44</v>
      </c>
      <c r="S98" s="121">
        <v>0.80158826016063767</v>
      </c>
      <c r="T98" s="121">
        <v>0.73994652698204832</v>
      </c>
      <c r="U98" s="121">
        <v>0.73075143049478286</v>
      </c>
      <c r="V98" s="119">
        <v>44</v>
      </c>
      <c r="W98" s="121">
        <v>0.79097598760650656</v>
      </c>
      <c r="X98" s="121">
        <v>0.76792930101501711</v>
      </c>
      <c r="Y98" s="121">
        <v>0.73816491032798948</v>
      </c>
    </row>
    <row r="99" spans="2:25" x14ac:dyDescent="0.2">
      <c r="B99" s="1" t="s">
        <v>569</v>
      </c>
      <c r="C99" s="26" t="s">
        <v>91</v>
      </c>
      <c r="E99" s="25">
        <f>VLOOKUP(B99,'City Population Stats'!B:E,4,FALSE)</f>
        <v>314439</v>
      </c>
      <c r="G99" s="120">
        <v>0.74737904870686134</v>
      </c>
      <c r="H99" s="119">
        <v>91</v>
      </c>
      <c r="I99" s="121">
        <v>0.76385461414252198</v>
      </c>
      <c r="J99" s="121">
        <v>0.74607902452645791</v>
      </c>
      <c r="K99" s="121">
        <v>0.74858118469102231</v>
      </c>
      <c r="L99" s="121">
        <v>0.76115485564304464</v>
      </c>
      <c r="M99" s="121">
        <v>0.74341597323496611</v>
      </c>
      <c r="N99" s="121">
        <v>0.76458546571136132</v>
      </c>
      <c r="O99" s="121">
        <v>0.76226734348561764</v>
      </c>
      <c r="P99" s="121">
        <v>0.7492921857304643</v>
      </c>
      <c r="Q99" s="121">
        <v>0.73893715153648099</v>
      </c>
      <c r="R99" s="119">
        <v>45</v>
      </c>
      <c r="S99" s="121">
        <v>0.78232248774299717</v>
      </c>
      <c r="T99" s="121">
        <v>0.73483794686326331</v>
      </c>
      <c r="U99" s="121">
        <v>0.73264598702337569</v>
      </c>
      <c r="V99" s="119">
        <v>45</v>
      </c>
      <c r="W99" s="121">
        <v>0.74628263401932349</v>
      </c>
      <c r="X99" s="121">
        <v>0.74689890211251997</v>
      </c>
      <c r="Y99" s="121">
        <v>0.75180327868852459</v>
      </c>
    </row>
    <row r="100" spans="2:25" x14ac:dyDescent="0.2">
      <c r="B100" s="1" t="s">
        <v>570</v>
      </c>
      <c r="C100" s="26" t="s">
        <v>92</v>
      </c>
      <c r="E100" s="25">
        <f>VLOOKUP(B100,'City Population Stats'!B:E,4,FALSE)</f>
        <v>391651</v>
      </c>
      <c r="G100" s="120">
        <v>0.64462137115355078</v>
      </c>
      <c r="H100" s="119">
        <v>92</v>
      </c>
      <c r="I100" s="121">
        <v>0.66499150021249465</v>
      </c>
      <c r="J100" s="121">
        <v>0.67222811380092151</v>
      </c>
      <c r="K100" s="121">
        <v>0.43651799988974033</v>
      </c>
      <c r="L100" s="121">
        <v>0.56309523809523809</v>
      </c>
      <c r="M100" s="121">
        <v>0.59453133312054474</v>
      </c>
      <c r="N100" s="121">
        <v>0.60144927536231885</v>
      </c>
      <c r="O100" s="121">
        <v>0.6298136645962733</v>
      </c>
      <c r="P100" s="121">
        <v>0.64719290187712208</v>
      </c>
      <c r="Q100" s="121">
        <v>0.64083778932211888</v>
      </c>
      <c r="R100" s="119">
        <v>46</v>
      </c>
      <c r="S100" s="121">
        <v>0.67751131657517094</v>
      </c>
      <c r="T100" s="121">
        <v>0.65968222227052409</v>
      </c>
      <c r="U100" s="121">
        <v>0.65505771864605755</v>
      </c>
      <c r="V100" s="119">
        <v>46</v>
      </c>
      <c r="W100" s="121">
        <v>0.61857048142524118</v>
      </c>
      <c r="X100" s="121">
        <v>0.64225972730295977</v>
      </c>
      <c r="Y100" s="121">
        <v>0.69762178410396958</v>
      </c>
    </row>
    <row r="101" spans="2:25" x14ac:dyDescent="0.2">
      <c r="B101" s="1" t="s">
        <v>571</v>
      </c>
      <c r="C101" s="26" t="s">
        <v>93</v>
      </c>
      <c r="E101" s="25">
        <f>VLOOKUP(B101,'City Population Stats'!B:E,4,FALSE)</f>
        <v>274825</v>
      </c>
      <c r="G101" s="120">
        <v>0.81496232744067765</v>
      </c>
      <c r="H101" s="119">
        <v>93</v>
      </c>
      <c r="I101" s="121">
        <v>0.88248342682304948</v>
      </c>
      <c r="J101" s="121">
        <v>0.85596675552767754</v>
      </c>
      <c r="K101" s="121">
        <v>0.80211480362537768</v>
      </c>
      <c r="L101" s="121">
        <v>0.81097560975609762</v>
      </c>
      <c r="M101" s="121">
        <v>0.82797619047619042</v>
      </c>
      <c r="N101" s="121">
        <v>0.67326732673267331</v>
      </c>
      <c r="O101" s="121">
        <v>0.82310984308131241</v>
      </c>
      <c r="P101" s="121">
        <v>0.86908254096702409</v>
      </c>
      <c r="Q101" s="121">
        <v>0.77352381566641948</v>
      </c>
      <c r="R101" s="119">
        <v>47</v>
      </c>
      <c r="S101" s="121">
        <v>0.83864363879997017</v>
      </c>
      <c r="T101" s="121">
        <v>0.78525922671353254</v>
      </c>
      <c r="U101" s="121">
        <v>0.76436870642912469</v>
      </c>
      <c r="V101" s="119">
        <v>47</v>
      </c>
      <c r="W101" s="121">
        <v>0.83585536223984858</v>
      </c>
      <c r="X101" s="121">
        <v>0.81533876589085419</v>
      </c>
      <c r="Y101" s="121">
        <v>0.78008584479078202</v>
      </c>
    </row>
    <row r="102" spans="2:25" x14ac:dyDescent="0.2">
      <c r="B102" s="1" t="s">
        <v>572</v>
      </c>
      <c r="C102" s="26" t="s">
        <v>94</v>
      </c>
      <c r="E102" s="25">
        <f>VLOOKUP(B102,'City Population Stats'!B:E,4,FALSE)</f>
        <v>561126</v>
      </c>
      <c r="G102" s="120">
        <v>0.64319479546943747</v>
      </c>
      <c r="H102" s="119">
        <v>94</v>
      </c>
      <c r="I102" s="121">
        <v>0.62304171473225911</v>
      </c>
      <c r="J102" s="121">
        <v>0.66706254639215534</v>
      </c>
      <c r="K102" s="121">
        <v>0.65242749905492248</v>
      </c>
      <c r="L102" s="121">
        <v>0.6472868217054264</v>
      </c>
      <c r="M102" s="121">
        <v>0.63733539891556934</v>
      </c>
      <c r="N102" s="121">
        <v>0.59320477502295688</v>
      </c>
      <c r="O102" s="121">
        <v>0.67948717948717952</v>
      </c>
      <c r="P102" s="121">
        <v>0.66147966315711859</v>
      </c>
      <c r="Q102" s="121">
        <v>0.6173198565373329</v>
      </c>
      <c r="R102" s="119">
        <v>48</v>
      </c>
      <c r="S102" s="121">
        <v>0.68432028654240407</v>
      </c>
      <c r="T102" s="121">
        <v>0.64170273764686037</v>
      </c>
      <c r="U102" s="121">
        <v>0.60196765839176303</v>
      </c>
      <c r="V102" s="119">
        <v>48</v>
      </c>
      <c r="W102" s="121">
        <v>0.65033437871432453</v>
      </c>
      <c r="X102" s="121">
        <v>0.64335870350910229</v>
      </c>
      <c r="Y102" s="121">
        <v>0.63108601256467112</v>
      </c>
    </row>
    <row r="103" spans="2:25" x14ac:dyDescent="0.2">
      <c r="B103" s="1" t="s">
        <v>573</v>
      </c>
      <c r="C103" s="26" t="s">
        <v>95</v>
      </c>
      <c r="E103" s="25">
        <f>VLOOKUP(B103,'City Population Stats'!B:E,4,FALSE)</f>
        <v>401874</v>
      </c>
      <c r="G103" s="120">
        <v>0.65046107286524391</v>
      </c>
      <c r="H103" s="119">
        <v>95</v>
      </c>
      <c r="I103" s="121">
        <v>0.73403832128886826</v>
      </c>
      <c r="J103" s="121">
        <v>0.68820905923344944</v>
      </c>
      <c r="K103" s="121">
        <v>0.56526769072562499</v>
      </c>
      <c r="L103" s="121">
        <v>0.65816326530612246</v>
      </c>
      <c r="M103" s="121">
        <v>0.66777137149861532</v>
      </c>
      <c r="N103" s="121">
        <v>0.65706051873198845</v>
      </c>
      <c r="O103" s="121">
        <v>0.66810563737938045</v>
      </c>
      <c r="P103" s="121">
        <v>0.68803503986571546</v>
      </c>
      <c r="Q103" s="121">
        <v>0.61633958271776734</v>
      </c>
      <c r="R103" s="119">
        <v>49</v>
      </c>
      <c r="S103" s="121">
        <v>0.70706539264438828</v>
      </c>
      <c r="T103" s="121">
        <v>0.67115122297587682</v>
      </c>
      <c r="U103" s="121">
        <v>0.5943213475268897</v>
      </c>
      <c r="V103" s="119">
        <v>49</v>
      </c>
      <c r="W103" s="121">
        <v>0.65023337787848856</v>
      </c>
      <c r="X103" s="121">
        <v>0.6559705532099166</v>
      </c>
      <c r="Y103" s="121">
        <v>0.63163214506615173</v>
      </c>
    </row>
    <row r="104" spans="2:25" x14ac:dyDescent="0.2">
      <c r="B104" s="1" t="s">
        <v>574</v>
      </c>
      <c r="C104" s="26" t="s">
        <v>96</v>
      </c>
      <c r="E104" s="25">
        <f>VLOOKUP(B104,'City Population Stats'!B:E,4,FALSE)</f>
        <v>449645</v>
      </c>
      <c r="G104" s="120">
        <v>0.677586026659312</v>
      </c>
      <c r="H104" s="119">
        <v>96</v>
      </c>
      <c r="I104" s="121">
        <v>0.70375259287195924</v>
      </c>
      <c r="J104" s="121">
        <v>0.68149505313301573</v>
      </c>
      <c r="K104" s="121">
        <v>0.70820948757579361</v>
      </c>
      <c r="L104" s="121">
        <v>0.69294117647058828</v>
      </c>
      <c r="M104" s="121">
        <v>0.68441707091077564</v>
      </c>
      <c r="N104" s="121">
        <v>0.62343096234309625</v>
      </c>
      <c r="O104" s="121">
        <v>0.67181153533712434</v>
      </c>
      <c r="P104" s="121">
        <v>0.69698513612298696</v>
      </c>
      <c r="Q104" s="121">
        <v>0.66455538581055718</v>
      </c>
      <c r="R104" s="119">
        <v>50</v>
      </c>
      <c r="S104" s="121">
        <v>0.69704899895746897</v>
      </c>
      <c r="T104" s="121">
        <v>0.6858465812625405</v>
      </c>
      <c r="U104" s="121">
        <v>0.68180967993926656</v>
      </c>
      <c r="V104" s="119">
        <v>50</v>
      </c>
      <c r="W104" s="121">
        <v>0.67468542166089895</v>
      </c>
      <c r="X104" s="121">
        <v>0.67750327463251347</v>
      </c>
      <c r="Y104" s="121">
        <v>0.68240483097507554</v>
      </c>
    </row>
    <row r="105" spans="2:25" x14ac:dyDescent="0.2">
      <c r="B105" s="1" t="s">
        <v>575</v>
      </c>
      <c r="C105" s="26" t="s">
        <v>97</v>
      </c>
      <c r="E105" s="25">
        <f>VLOOKUP(B105,'City Population Stats'!B:E,4,FALSE)</f>
        <v>705054</v>
      </c>
      <c r="G105" s="120">
        <v>0.98473699289967354</v>
      </c>
      <c r="H105" s="119">
        <v>97</v>
      </c>
      <c r="I105" s="121">
        <v>0.97993504031127887</v>
      </c>
      <c r="J105" s="121">
        <v>0.99017650830520576</v>
      </c>
      <c r="K105" s="121">
        <v>0.99132189061099019</v>
      </c>
      <c r="L105" s="121">
        <v>0.98669891172914148</v>
      </c>
      <c r="M105" s="121">
        <v>0.9808216132080716</v>
      </c>
      <c r="N105" s="121">
        <v>0.94817073170731703</v>
      </c>
      <c r="O105" s="121">
        <v>0.97777777777777775</v>
      </c>
      <c r="P105" s="121">
        <v>0.98270817131271482</v>
      </c>
      <c r="Q105" s="121">
        <v>0.98807420329000428</v>
      </c>
      <c r="R105" s="119">
        <v>51</v>
      </c>
      <c r="S105" s="121">
        <v>0.98175394556400064</v>
      </c>
      <c r="T105" s="121">
        <v>0.98709944424736906</v>
      </c>
      <c r="U105" s="121">
        <v>0.99324137790002143</v>
      </c>
      <c r="V105" s="119">
        <v>51</v>
      </c>
      <c r="W105" s="121">
        <v>0.97916423144360021</v>
      </c>
      <c r="X105" s="121">
        <v>0.9865725512585124</v>
      </c>
      <c r="Y105" s="121">
        <v>0.98391458940121801</v>
      </c>
    </row>
    <row r="106" spans="2:25" x14ac:dyDescent="0.2">
      <c r="B106" s="1" t="s">
        <v>576</v>
      </c>
      <c r="C106" s="26" t="s">
        <v>98</v>
      </c>
      <c r="E106" s="25">
        <f>VLOOKUP(B106,'City Population Stats'!B:E,4,FALSE)</f>
        <v>400035</v>
      </c>
      <c r="G106" s="120">
        <v>0.53224744593513529</v>
      </c>
      <c r="H106" s="119">
        <v>98</v>
      </c>
      <c r="I106" s="121">
        <v>0.65282384156164119</v>
      </c>
      <c r="J106" s="121">
        <v>0.64689336341103409</v>
      </c>
      <c r="K106" s="121">
        <v>0.41643876485505443</v>
      </c>
      <c r="L106" s="121">
        <v>0.54831932773109249</v>
      </c>
      <c r="M106" s="121">
        <v>0.55515663498768042</v>
      </c>
      <c r="N106" s="121">
        <v>0.50974025974025972</v>
      </c>
      <c r="O106" s="121">
        <v>0.56375617792421751</v>
      </c>
      <c r="P106" s="121">
        <v>0.60727124558855428</v>
      </c>
      <c r="Q106" s="121">
        <v>0.4824241683508444</v>
      </c>
      <c r="R106" s="119">
        <v>52</v>
      </c>
      <c r="S106" s="121">
        <v>0.63222496832748343</v>
      </c>
      <c r="T106" s="121">
        <v>0.55560264288328554</v>
      </c>
      <c r="U106" s="121">
        <v>0.44287652645861603</v>
      </c>
      <c r="V106" s="119">
        <v>52</v>
      </c>
      <c r="W106" s="121">
        <v>0.54222209535771038</v>
      </c>
      <c r="X106" s="121">
        <v>0.52998654774628684</v>
      </c>
      <c r="Y106" s="121">
        <v>0.52279419230378721</v>
      </c>
    </row>
    <row r="107" spans="2:25" x14ac:dyDescent="0.2">
      <c r="B107" s="1" t="s">
        <v>577</v>
      </c>
      <c r="C107" s="26" t="s">
        <v>99</v>
      </c>
      <c r="E107" s="25">
        <f>VLOOKUP(B107,'City Population Stats'!B:E,4,FALSE)</f>
        <v>253459</v>
      </c>
      <c r="G107" s="120">
        <v>0.37309924787442772</v>
      </c>
      <c r="H107" s="119">
        <v>99</v>
      </c>
      <c r="I107" s="121">
        <v>0.47781148455017447</v>
      </c>
      <c r="J107" s="121">
        <v>0.37385282223890354</v>
      </c>
      <c r="K107" s="121">
        <v>0.26959022286125089</v>
      </c>
      <c r="L107" s="121">
        <v>0.354014598540146</v>
      </c>
      <c r="M107" s="121">
        <v>0.36570561456752654</v>
      </c>
      <c r="N107" s="121">
        <v>0.50543478260869568</v>
      </c>
      <c r="O107" s="121">
        <v>0.3848531684698609</v>
      </c>
      <c r="P107" s="121">
        <v>0.43113620916544954</v>
      </c>
      <c r="Q107" s="121">
        <v>0.29758345086976962</v>
      </c>
      <c r="R107" s="119">
        <v>53</v>
      </c>
      <c r="S107" s="121">
        <v>0.45700113087282823</v>
      </c>
      <c r="T107" s="121">
        <v>0.35508202266193134</v>
      </c>
      <c r="U107" s="121">
        <v>0.30675511032895625</v>
      </c>
      <c r="V107" s="119">
        <v>53</v>
      </c>
      <c r="W107" s="121">
        <v>0.37059228434654734</v>
      </c>
      <c r="X107" s="121">
        <v>0.37577829151715431</v>
      </c>
      <c r="Y107" s="121">
        <v>0.36759261591155212</v>
      </c>
    </row>
    <row r="108" spans="2:25" x14ac:dyDescent="0.2">
      <c r="G108" s="120"/>
      <c r="H108" s="122"/>
      <c r="I108" s="22"/>
      <c r="J108" s="22"/>
      <c r="K108" s="22"/>
      <c r="L108" s="22"/>
      <c r="M108" s="22"/>
      <c r="N108" s="22"/>
      <c r="O108" s="22"/>
      <c r="P108" s="22"/>
      <c r="Q108" s="22"/>
      <c r="R108" s="122"/>
      <c r="S108" s="22"/>
      <c r="T108" s="22"/>
      <c r="U108" s="22"/>
      <c r="V108" s="122"/>
      <c r="W108" s="22"/>
      <c r="X108" s="22"/>
      <c r="Y108" s="22"/>
    </row>
    <row r="109" spans="2:25" x14ac:dyDescent="0.2">
      <c r="C109" s="3" t="s">
        <v>900</v>
      </c>
      <c r="E109" s="111"/>
      <c r="G109" s="120">
        <v>0.74751848651626762</v>
      </c>
      <c r="H109" s="120">
        <v>101</v>
      </c>
      <c r="I109" s="120">
        <v>0.781056423949123</v>
      </c>
      <c r="J109" s="120">
        <v>0.74680064466064777</v>
      </c>
      <c r="K109" s="120">
        <v>0.79554808552061695</v>
      </c>
      <c r="L109" s="120">
        <v>0.82248884701709657</v>
      </c>
      <c r="M109" s="120">
        <v>0.74598656537723951</v>
      </c>
      <c r="N109" s="120">
        <v>0.74370182784908556</v>
      </c>
      <c r="O109" s="120">
        <v>0.72564103388723977</v>
      </c>
      <c r="P109" s="120">
        <v>0.76551261348985378</v>
      </c>
      <c r="Q109" s="120">
        <v>0.71717330719542294</v>
      </c>
      <c r="R109" s="120">
        <v>55</v>
      </c>
      <c r="S109" s="120">
        <v>0.77536787338050261</v>
      </c>
      <c r="T109" s="120">
        <v>0.75523386428825423</v>
      </c>
      <c r="U109" s="120">
        <v>0.73014983907927156</v>
      </c>
      <c r="V109" s="120">
        <v>55</v>
      </c>
      <c r="W109" s="120">
        <v>0.73590338978149483</v>
      </c>
      <c r="X109" s="120">
        <v>0.75216680148510251</v>
      </c>
      <c r="Y109" s="120">
        <v>0.74761961943665745</v>
      </c>
    </row>
    <row r="110" spans="2:25" x14ac:dyDescent="0.2">
      <c r="C110" s="26" t="s">
        <v>876</v>
      </c>
      <c r="D110" s="28"/>
      <c r="E110" s="2"/>
      <c r="F110" s="28"/>
      <c r="G110" s="120">
        <v>0.73854457745013058</v>
      </c>
      <c r="H110" s="119">
        <v>49.5</v>
      </c>
      <c r="I110" s="121">
        <v>0.74151158061477862</v>
      </c>
      <c r="J110" s="121">
        <v>0.74383736782929644</v>
      </c>
      <c r="K110" s="121">
        <v>0.71387675249804672</v>
      </c>
      <c r="L110" s="121">
        <v>0.73427192999036039</v>
      </c>
      <c r="M110" s="121">
        <v>0.73383594106534933</v>
      </c>
      <c r="N110" s="121">
        <v>0.72787681547865846</v>
      </c>
      <c r="O110" s="121">
        <v>0.73569269627286005</v>
      </c>
      <c r="P110" s="121">
        <v>0.74793244952239379</v>
      </c>
      <c r="Q110" s="121">
        <v>0.71341283084721507</v>
      </c>
      <c r="R110" s="119">
        <v>3.5</v>
      </c>
      <c r="S110" s="121">
        <v>0.74631505423137523</v>
      </c>
      <c r="T110" s="121">
        <v>0.73520190354518922</v>
      </c>
      <c r="U110" s="121">
        <v>0.72573477696931521</v>
      </c>
      <c r="V110" s="119">
        <v>3.5</v>
      </c>
      <c r="W110" s="121">
        <v>0.73571460889796891</v>
      </c>
      <c r="X110" s="121">
        <v>0.73455703327051614</v>
      </c>
      <c r="Y110" s="121">
        <v>0.73016038089185598</v>
      </c>
    </row>
    <row r="111" spans="2:25" x14ac:dyDescent="0.2">
      <c r="C111" s="12" t="s">
        <v>899</v>
      </c>
      <c r="E111" s="110"/>
      <c r="G111" s="123">
        <v>0.72494927987529578</v>
      </c>
      <c r="H111" s="119">
        <v>49.5</v>
      </c>
      <c r="I111" s="124">
        <v>0.73954252467031023</v>
      </c>
      <c r="J111" s="124">
        <v>0.73184503582309646</v>
      </c>
      <c r="K111" s="124">
        <v>0.70033343542685345</v>
      </c>
      <c r="L111" s="124">
        <v>0.72326920924337867</v>
      </c>
      <c r="M111" s="124">
        <v>0.71881876836284031</v>
      </c>
      <c r="N111" s="124">
        <v>0.71348823554160901</v>
      </c>
      <c r="O111" s="124">
        <v>0.72943073008473946</v>
      </c>
      <c r="P111" s="124">
        <v>0.74002233599499445</v>
      </c>
      <c r="Q111" s="124">
        <v>0.70577860357881139</v>
      </c>
      <c r="R111" s="119">
        <v>14.31</v>
      </c>
      <c r="S111" s="124">
        <v>0.74686993449727723</v>
      </c>
      <c r="T111" s="124">
        <v>0.72490997135480706</v>
      </c>
      <c r="U111" s="124">
        <v>0.70885679879638064</v>
      </c>
      <c r="V111" s="119">
        <v>14.31</v>
      </c>
      <c r="W111" s="124">
        <v>0.72492539247287047</v>
      </c>
      <c r="X111" s="124">
        <v>0.72617189005735827</v>
      </c>
      <c r="Y111" s="124">
        <v>0.72030732061037839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U110"/>
  <sheetViews>
    <sheetView showGridLines="0" workbookViewId="0"/>
  </sheetViews>
  <sheetFormatPr defaultColWidth="9.140625" defaultRowHeight="12.75" x14ac:dyDescent="0.2"/>
  <cols>
    <col min="1" max="1" width="9.140625" style="1"/>
    <col min="2" max="2" width="8.28515625" style="1" hidden="1" customWidth="1"/>
    <col min="3" max="3" width="28.7109375" style="1" customWidth="1"/>
    <col min="4" max="4" width="1.42578125" style="11" customWidth="1"/>
    <col min="5" max="6" width="16.42578125" style="1" customWidth="1"/>
    <col min="7" max="7" width="2.7109375" style="11" customWidth="1"/>
    <col min="8" max="8" width="21.7109375" style="1" customWidth="1"/>
    <col min="9" max="9" width="8.7109375" style="11" customWidth="1"/>
    <col min="10" max="15" width="9.140625" style="1"/>
    <col min="16" max="16" width="12.85546875" style="1" customWidth="1"/>
    <col min="17" max="17" width="9.140625" style="1"/>
    <col min="18" max="18" width="13.85546875" style="1" customWidth="1"/>
    <col min="19" max="19" width="1.140625" style="11" customWidth="1"/>
    <col min="20" max="20" width="21.28515625" style="1" customWidth="1"/>
    <col min="21" max="21" width="18.7109375" style="1" bestFit="1" customWidth="1"/>
    <col min="22" max="16384" width="9.140625" style="1"/>
  </cols>
  <sheetData>
    <row r="1" spans="2:21" ht="15.75" x14ac:dyDescent="0.25">
      <c r="B1" s="4"/>
      <c r="C1" s="23" t="s">
        <v>893</v>
      </c>
      <c r="D1" s="55"/>
    </row>
    <row r="2" spans="2:21" x14ac:dyDescent="0.2">
      <c r="B2" s="24"/>
      <c r="C2" s="24" t="s">
        <v>927</v>
      </c>
      <c r="D2" s="14"/>
    </row>
    <row r="3" spans="2:21" x14ac:dyDescent="0.2">
      <c r="B3" s="24"/>
      <c r="C3" s="38" t="s">
        <v>895</v>
      </c>
      <c r="D3" s="112"/>
    </row>
    <row r="4" spans="2:21" x14ac:dyDescent="0.2">
      <c r="B4" s="24"/>
      <c r="C4" s="24" t="s">
        <v>903</v>
      </c>
      <c r="D4" s="14"/>
    </row>
    <row r="5" spans="2:21" x14ac:dyDescent="0.2">
      <c r="B5" s="24"/>
      <c r="C5" s="24"/>
      <c r="D5" s="14"/>
    </row>
    <row r="6" spans="2:21" ht="13.5" thickBot="1" x14ac:dyDescent="0.25">
      <c r="B6" s="24"/>
      <c r="E6" s="36" t="s">
        <v>928</v>
      </c>
      <c r="F6" s="36"/>
      <c r="G6" s="36"/>
      <c r="H6" s="36"/>
      <c r="J6" s="36" t="s">
        <v>929</v>
      </c>
      <c r="K6" s="36"/>
      <c r="L6" s="36"/>
      <c r="M6" s="36"/>
      <c r="N6" s="36"/>
      <c r="O6" s="36"/>
      <c r="P6" s="36"/>
      <c r="Q6" s="36"/>
      <c r="R6" s="36"/>
      <c r="S6" s="36"/>
      <c r="T6" s="36"/>
    </row>
    <row r="7" spans="2:21" ht="41.45" customHeight="1" x14ac:dyDescent="0.2">
      <c r="E7" s="137" t="s">
        <v>901</v>
      </c>
      <c r="F7" s="137"/>
      <c r="H7" s="138" t="s">
        <v>930</v>
      </c>
      <c r="J7" s="137" t="s">
        <v>902</v>
      </c>
      <c r="K7" s="137"/>
      <c r="L7" s="137"/>
      <c r="M7" s="137"/>
      <c r="N7" s="137"/>
      <c r="O7" s="137"/>
      <c r="P7" s="137"/>
      <c r="Q7" s="137"/>
      <c r="R7" s="137"/>
      <c r="T7" s="138" t="s">
        <v>931</v>
      </c>
    </row>
    <row r="8" spans="2:21" ht="38.25" x14ac:dyDescent="0.2">
      <c r="B8" s="12" t="s">
        <v>583</v>
      </c>
      <c r="C8" s="12" t="s">
        <v>834</v>
      </c>
      <c r="D8" s="56"/>
      <c r="E8" s="39" t="s">
        <v>894</v>
      </c>
      <c r="F8" s="39" t="s">
        <v>891</v>
      </c>
      <c r="G8" s="104"/>
      <c r="H8" s="139"/>
      <c r="I8" s="41"/>
      <c r="J8" s="39" t="s">
        <v>850</v>
      </c>
      <c r="K8" s="39" t="s">
        <v>864</v>
      </c>
      <c r="L8" s="39" t="s">
        <v>857</v>
      </c>
      <c r="M8" s="39" t="s">
        <v>853</v>
      </c>
      <c r="N8" s="39" t="s">
        <v>854</v>
      </c>
      <c r="O8" s="39" t="s">
        <v>855</v>
      </c>
      <c r="P8" s="39" t="s">
        <v>856</v>
      </c>
      <c r="Q8" s="39" t="s">
        <v>852</v>
      </c>
      <c r="R8" s="39" t="s">
        <v>892</v>
      </c>
      <c r="S8" s="41"/>
      <c r="T8" s="139"/>
    </row>
    <row r="9" spans="2:21" x14ac:dyDescent="0.2">
      <c r="B9" s="1" t="s">
        <v>481</v>
      </c>
      <c r="C9" s="30" t="s">
        <v>1</v>
      </c>
      <c r="D9" s="30"/>
      <c r="E9" s="102">
        <v>-0.14169477398460639</v>
      </c>
      <c r="F9" s="102">
        <v>0.67409808928668524</v>
      </c>
      <c r="G9" s="41"/>
      <c r="H9" s="107">
        <v>-0.48730290566121615</v>
      </c>
      <c r="I9" s="41"/>
      <c r="J9" s="102">
        <v>8.2589855430014181E-2</v>
      </c>
      <c r="K9" s="102">
        <v>-0.12981476084653187</v>
      </c>
      <c r="L9" s="102">
        <v>-0.13097923479247664</v>
      </c>
      <c r="M9" s="102"/>
      <c r="N9" s="102">
        <v>-0.17644188562544216</v>
      </c>
      <c r="O9" s="102"/>
      <c r="P9" s="102">
        <v>-0.15046010025430845</v>
      </c>
      <c r="Q9" s="102">
        <v>0.16587968452294333</v>
      </c>
      <c r="R9" s="102">
        <v>-0.13292944771490711</v>
      </c>
      <c r="S9" s="41"/>
      <c r="T9" s="107">
        <v>-0.25629499870745043</v>
      </c>
    </row>
    <row r="10" spans="2:21" x14ac:dyDescent="0.2">
      <c r="B10" s="1" t="s">
        <v>482</v>
      </c>
      <c r="C10" s="26" t="s">
        <v>2</v>
      </c>
      <c r="D10" s="30"/>
      <c r="E10" s="103">
        <v>-0.35640804499352374</v>
      </c>
      <c r="F10" s="103">
        <v>2.7916182472145681</v>
      </c>
      <c r="G10" s="43"/>
      <c r="H10" s="108">
        <v>-0.83025929483294436</v>
      </c>
      <c r="I10" s="43"/>
      <c r="J10" s="103">
        <v>5.3882698298944653E-2</v>
      </c>
      <c r="K10" s="103">
        <v>-0.58957380027121853</v>
      </c>
      <c r="L10" s="103">
        <v>0.35489426225960252</v>
      </c>
      <c r="M10" s="103"/>
      <c r="N10" s="103">
        <v>2.0747881113924183</v>
      </c>
      <c r="O10" s="103">
        <v>-1.5381523990157797E-2</v>
      </c>
      <c r="P10" s="103"/>
      <c r="Q10" s="103">
        <v>3.3130157924688399</v>
      </c>
      <c r="R10" s="103">
        <v>-0.60063897250019016</v>
      </c>
      <c r="S10" s="43"/>
      <c r="T10" s="108">
        <v>-0.90740561901091277</v>
      </c>
      <c r="U10" s="105"/>
    </row>
    <row r="11" spans="2:21" x14ac:dyDescent="0.2">
      <c r="B11" s="1" t="s">
        <v>483</v>
      </c>
      <c r="C11" s="31" t="s">
        <v>3</v>
      </c>
      <c r="D11" s="56"/>
      <c r="E11" s="103">
        <v>-0.28952962273635641</v>
      </c>
      <c r="F11" s="103">
        <v>0.35101695981380487</v>
      </c>
      <c r="G11" s="43"/>
      <c r="H11" s="108">
        <v>-0.4741217924003267</v>
      </c>
      <c r="I11" s="43"/>
      <c r="J11" s="103">
        <v>8.5793290337479844E-2</v>
      </c>
      <c r="K11" s="103">
        <v>-0.24002682356507932</v>
      </c>
      <c r="L11" s="103">
        <v>-0.34783415754215419</v>
      </c>
      <c r="M11" s="103"/>
      <c r="N11" s="103">
        <v>-0.3153443650431953</v>
      </c>
      <c r="O11" s="103">
        <v>-0.16702484891438185</v>
      </c>
      <c r="P11" s="103">
        <v>-8.6732536391061932E-2</v>
      </c>
      <c r="Q11" s="103">
        <v>0.68184825443972352</v>
      </c>
      <c r="R11" s="103">
        <v>-0.23657902176580725</v>
      </c>
      <c r="S11" s="43"/>
      <c r="T11" s="108">
        <v>-0.54608212945554224</v>
      </c>
    </row>
    <row r="12" spans="2:21" x14ac:dyDescent="0.2">
      <c r="B12" s="1" t="s">
        <v>484</v>
      </c>
      <c r="C12" s="26" t="s">
        <v>4</v>
      </c>
      <c r="D12" s="30"/>
      <c r="E12" s="103">
        <v>-0.30820815057518036</v>
      </c>
      <c r="F12" s="103">
        <v>0.59463508179762559</v>
      </c>
      <c r="G12" s="43"/>
      <c r="H12" s="108">
        <v>-0.56617544833833366</v>
      </c>
      <c r="I12" s="43"/>
      <c r="J12" s="103">
        <v>-8.3753800227854946E-2</v>
      </c>
      <c r="K12" s="103">
        <v>-0.4950616060024623</v>
      </c>
      <c r="L12" s="103">
        <v>7.8021010938839508E-2</v>
      </c>
      <c r="M12" s="103"/>
      <c r="N12" s="103">
        <v>-9.7265923087455075E-3</v>
      </c>
      <c r="O12" s="103"/>
      <c r="P12" s="103"/>
      <c r="Q12" s="103">
        <v>0.59619012830958273</v>
      </c>
      <c r="R12" s="103">
        <v>-0.48284083222520724</v>
      </c>
      <c r="S12" s="43"/>
      <c r="T12" s="108">
        <v>-0.67600403072127679</v>
      </c>
    </row>
    <row r="13" spans="2:21" x14ac:dyDescent="0.2">
      <c r="B13" s="1" t="s">
        <v>485</v>
      </c>
      <c r="C13" s="26" t="s">
        <v>5</v>
      </c>
      <c r="D13" s="30"/>
      <c r="E13" s="103">
        <v>-0.17658582599173644</v>
      </c>
      <c r="F13" s="103">
        <v>0.20968706629108924</v>
      </c>
      <c r="G13" s="43"/>
      <c r="H13" s="108">
        <v>-0.31931637780268385</v>
      </c>
      <c r="I13" s="43"/>
      <c r="J13" s="103">
        <v>-0.38830572274047193</v>
      </c>
      <c r="K13" s="103">
        <v>-0.23830622343710595</v>
      </c>
      <c r="L13" s="103">
        <v>-0.44410237378383821</v>
      </c>
      <c r="M13" s="103"/>
      <c r="N13" s="103">
        <v>6.1569656042742116E-2</v>
      </c>
      <c r="O13" s="103"/>
      <c r="P13" s="103"/>
      <c r="Q13" s="103">
        <v>0.16065571985292815</v>
      </c>
      <c r="R13" s="103">
        <v>-0.25334764295597934</v>
      </c>
      <c r="S13" s="43"/>
      <c r="T13" s="108">
        <v>-0.35669781807594747</v>
      </c>
    </row>
    <row r="14" spans="2:21" x14ac:dyDescent="0.2">
      <c r="B14" s="1" t="s">
        <v>486</v>
      </c>
      <c r="C14" s="26" t="s">
        <v>6</v>
      </c>
      <c r="D14" s="30"/>
      <c r="E14" s="103">
        <v>1.2622800342494189E-2</v>
      </c>
      <c r="F14" s="103">
        <v>0.50319392444384303</v>
      </c>
      <c r="G14" s="43"/>
      <c r="H14" s="108">
        <v>-0.32635251920862585</v>
      </c>
      <c r="I14" s="43"/>
      <c r="J14" s="103">
        <v>0.16808106782094834</v>
      </c>
      <c r="K14" s="103">
        <v>-0.3465317870227228</v>
      </c>
      <c r="L14" s="103">
        <v>-0.53230053274287892</v>
      </c>
      <c r="M14" s="103"/>
      <c r="N14" s="103">
        <v>-0.17653830035246054</v>
      </c>
      <c r="O14" s="103"/>
      <c r="P14" s="103"/>
      <c r="Q14" s="103">
        <v>0.74056502927001877</v>
      </c>
      <c r="R14" s="103">
        <v>-0.10068664414446848</v>
      </c>
      <c r="S14" s="43"/>
      <c r="T14" s="108">
        <v>-0.48332102464870419</v>
      </c>
    </row>
    <row r="15" spans="2:21" x14ac:dyDescent="0.2">
      <c r="B15" s="1" t="s">
        <v>487</v>
      </c>
      <c r="C15" s="26" t="s">
        <v>7</v>
      </c>
      <c r="D15" s="30"/>
      <c r="E15" s="103">
        <v>-0.27677663031150823</v>
      </c>
      <c r="F15" s="103">
        <v>0.49360268802006391</v>
      </c>
      <c r="G15" s="43"/>
      <c r="H15" s="108">
        <v>-0.51578597475128773</v>
      </c>
      <c r="I15" s="43"/>
      <c r="J15" s="103">
        <v>-0.25174259376870478</v>
      </c>
      <c r="K15" s="103">
        <v>-0.22920202712604987</v>
      </c>
      <c r="L15" s="103">
        <v>0.21507811077303463</v>
      </c>
      <c r="M15" s="103"/>
      <c r="N15" s="103">
        <v>-2.5886397950478091E-2</v>
      </c>
      <c r="O15" s="103">
        <v>-6.8102851628891847E-2</v>
      </c>
      <c r="P15" s="103"/>
      <c r="Q15" s="103">
        <v>0.69772960012785101</v>
      </c>
      <c r="R15" s="103">
        <v>-0.3918708585272207</v>
      </c>
      <c r="S15" s="43"/>
      <c r="T15" s="108">
        <v>-0.64179858710893489</v>
      </c>
    </row>
    <row r="16" spans="2:21" x14ac:dyDescent="0.2">
      <c r="B16" s="1" t="s">
        <v>488</v>
      </c>
      <c r="C16" s="26" t="s">
        <v>8</v>
      </c>
      <c r="D16" s="30"/>
      <c r="E16" s="103">
        <v>-0.30847952336385343</v>
      </c>
      <c r="F16" s="103">
        <v>0.71196936486738993</v>
      </c>
      <c r="G16" s="43"/>
      <c r="H16" s="108">
        <v>-0.59217985400000006</v>
      </c>
      <c r="I16" s="43"/>
      <c r="J16" s="103">
        <v>0.23740894778922494</v>
      </c>
      <c r="K16" s="103">
        <v>-0.253626348952531</v>
      </c>
      <c r="L16" s="103">
        <v>-0.27326776082220128</v>
      </c>
      <c r="M16" s="103"/>
      <c r="N16" s="103">
        <v>-7.6853642125498944E-2</v>
      </c>
      <c r="O16" s="103"/>
      <c r="P16" s="103"/>
      <c r="Q16" s="103">
        <v>0.43776337258957798</v>
      </c>
      <c r="R16" s="103">
        <v>3.3665982509811343E-2</v>
      </c>
      <c r="S16" s="43"/>
      <c r="T16" s="108">
        <v>-0.27695713499999997</v>
      </c>
    </row>
    <row r="17" spans="2:21" x14ac:dyDescent="0.2">
      <c r="B17" s="1" t="s">
        <v>489</v>
      </c>
      <c r="C17" s="26" t="s">
        <v>9</v>
      </c>
      <c r="D17" s="30"/>
      <c r="E17" s="103">
        <v>-4.3975261510274311E-2</v>
      </c>
      <c r="F17" s="103">
        <v>0.46407550443277734</v>
      </c>
      <c r="G17" s="43"/>
      <c r="H17" s="108">
        <v>-0.34701131492523973</v>
      </c>
      <c r="I17" s="43"/>
      <c r="J17" s="103">
        <v>-0.21579421952319511</v>
      </c>
      <c r="K17" s="103">
        <v>-0.34689068450661764</v>
      </c>
      <c r="L17" s="103">
        <v>4.7239046523070982E-2</v>
      </c>
      <c r="M17" s="103"/>
      <c r="N17" s="103">
        <v>0.20136217774967791</v>
      </c>
      <c r="O17" s="103"/>
      <c r="P17" s="103"/>
      <c r="Q17" s="103">
        <v>1.5018190394040327</v>
      </c>
      <c r="R17" s="103">
        <v>-0.20266269200082021</v>
      </c>
      <c r="S17" s="43"/>
      <c r="T17" s="108">
        <v>-0.68129697014812218</v>
      </c>
      <c r="U17" s="105"/>
    </row>
    <row r="18" spans="2:21" x14ac:dyDescent="0.2">
      <c r="B18" s="1" t="s">
        <v>490</v>
      </c>
      <c r="C18" s="26" t="s">
        <v>10</v>
      </c>
      <c r="D18" s="30"/>
      <c r="E18" s="103">
        <v>-3.5862244745361593E-3</v>
      </c>
      <c r="F18" s="103">
        <v>-4.3734802026311748E-3</v>
      </c>
      <c r="G18" s="43"/>
      <c r="H18" s="108">
        <v>7.9071389968121686E-4</v>
      </c>
      <c r="I18" s="43"/>
      <c r="J18" s="103">
        <v>-1.1111797152437708E-3</v>
      </c>
      <c r="K18" s="103">
        <v>7.9818445868225618E-2</v>
      </c>
      <c r="L18" s="103">
        <v>-0.20942024278788829</v>
      </c>
      <c r="M18" s="103"/>
      <c r="N18" s="103">
        <v>6.4655120735050753E-2</v>
      </c>
      <c r="O18" s="103"/>
      <c r="P18" s="103"/>
      <c r="Q18" s="103">
        <v>-8.2659842753862178E-2</v>
      </c>
      <c r="R18" s="103">
        <v>0.15741735188566608</v>
      </c>
      <c r="S18" s="43"/>
      <c r="T18" s="108">
        <v>0.26171011128548205</v>
      </c>
    </row>
    <row r="19" spans="2:21" x14ac:dyDescent="0.2">
      <c r="B19" s="1" t="s">
        <v>491</v>
      </c>
      <c r="C19" s="26" t="s">
        <v>11</v>
      </c>
      <c r="D19" s="30"/>
      <c r="E19" s="103">
        <v>-0.14167384771846736</v>
      </c>
      <c r="F19" s="103">
        <v>0.80107078794979203</v>
      </c>
      <c r="G19" s="43"/>
      <c r="H19" s="108">
        <v>-0.52343563727520737</v>
      </c>
      <c r="I19" s="43"/>
      <c r="J19" s="103">
        <v>0.24794122085135917</v>
      </c>
      <c r="K19" s="103">
        <v>-0.40220485332121925</v>
      </c>
      <c r="L19" s="103">
        <v>-0.47036461554607889</v>
      </c>
      <c r="M19" s="103"/>
      <c r="N19" s="103">
        <v>-0.21889134557915635</v>
      </c>
      <c r="O19" s="103"/>
      <c r="P19" s="103"/>
      <c r="Q19" s="103">
        <v>-0.13598756371345455</v>
      </c>
      <c r="R19" s="103">
        <v>0.26385609388110365</v>
      </c>
      <c r="S19" s="43"/>
      <c r="T19" s="108">
        <v>0.4627753499857632</v>
      </c>
    </row>
    <row r="20" spans="2:21" x14ac:dyDescent="0.2">
      <c r="B20" s="1" t="s">
        <v>492</v>
      </c>
      <c r="C20" s="26" t="s">
        <v>12</v>
      </c>
      <c r="D20" s="30"/>
      <c r="E20" s="103">
        <v>1.5142582749327893E-4</v>
      </c>
      <c r="F20" s="103">
        <v>2.0737159049404594</v>
      </c>
      <c r="G20" s="43"/>
      <c r="H20" s="108">
        <v>-0.67461162424935717</v>
      </c>
      <c r="I20" s="43"/>
      <c r="J20" s="103">
        <v>-0.2620701504532611</v>
      </c>
      <c r="K20" s="103">
        <v>-0.5868887417413613</v>
      </c>
      <c r="L20" s="103">
        <v>-0.2620701504532611</v>
      </c>
      <c r="M20" s="103"/>
      <c r="N20" s="103">
        <v>1.3815337233568008</v>
      </c>
      <c r="O20" s="103"/>
      <c r="P20" s="103"/>
      <c r="Q20" s="103">
        <v>2.3319934356320822</v>
      </c>
      <c r="R20" s="103">
        <v>-0.26706891247800379</v>
      </c>
      <c r="S20" s="43"/>
      <c r="T20" s="108">
        <v>-0.78003225346001959</v>
      </c>
    </row>
    <row r="21" spans="2:21" x14ac:dyDescent="0.2">
      <c r="B21" s="1" t="s">
        <v>493</v>
      </c>
      <c r="C21" s="26" t="s">
        <v>13</v>
      </c>
      <c r="D21" s="30"/>
      <c r="E21" s="103">
        <v>-8.4475501584193258E-2</v>
      </c>
      <c r="F21" s="103">
        <v>0.12940170516441385</v>
      </c>
      <c r="G21" s="43"/>
      <c r="H21" s="108">
        <v>-0.18937213019124277</v>
      </c>
      <c r="I21" s="43"/>
      <c r="J21" s="103">
        <v>0.14870844535761596</v>
      </c>
      <c r="K21" s="103">
        <v>-7.5171226651598144E-2</v>
      </c>
      <c r="L21" s="103">
        <v>-0.29070749696105325</v>
      </c>
      <c r="M21" s="103">
        <v>-0.34713416860411195</v>
      </c>
      <c r="N21" s="103">
        <v>-0.33138648303949014</v>
      </c>
      <c r="O21" s="103"/>
      <c r="P21" s="103"/>
      <c r="Q21" s="103">
        <v>0.18096479758494377</v>
      </c>
      <c r="R21" s="103">
        <v>3.6106770686229916E-2</v>
      </c>
      <c r="S21" s="43"/>
      <c r="T21" s="108">
        <v>-0.12266074924074488</v>
      </c>
    </row>
    <row r="22" spans="2:21" x14ac:dyDescent="0.2">
      <c r="B22" s="1" t="s">
        <v>494</v>
      </c>
      <c r="C22" s="26" t="s">
        <v>14</v>
      </c>
      <c r="D22" s="30"/>
      <c r="E22" s="103">
        <v>6.3720901136499197E-2</v>
      </c>
      <c r="F22" s="103">
        <v>0.34011511396197291</v>
      </c>
      <c r="G22" s="43"/>
      <c r="H22" s="108">
        <v>-0.2062466201193196</v>
      </c>
      <c r="I22" s="43"/>
      <c r="J22" s="103">
        <v>-0.132780993133222</v>
      </c>
      <c r="K22" s="103">
        <v>-3.5117816806073954E-2</v>
      </c>
      <c r="L22" s="103">
        <v>-0.24554273803612248</v>
      </c>
      <c r="M22" s="103"/>
      <c r="N22" s="103">
        <v>-4.1772350407110581E-2</v>
      </c>
      <c r="O22" s="103"/>
      <c r="P22" s="103"/>
      <c r="Q22" s="103">
        <v>0.91160495637058769</v>
      </c>
      <c r="R22" s="103">
        <v>-9.5004831180099725E-2</v>
      </c>
      <c r="S22" s="43"/>
      <c r="T22" s="108">
        <v>-0.52657835197386038</v>
      </c>
    </row>
    <row r="23" spans="2:21" x14ac:dyDescent="0.2">
      <c r="B23" s="1" t="s">
        <v>495</v>
      </c>
      <c r="C23" s="26" t="s">
        <v>15</v>
      </c>
      <c r="D23" s="30"/>
      <c r="E23" s="103">
        <v>-6.6667482483392604E-2</v>
      </c>
      <c r="F23" s="103">
        <v>-3.104740014295726E-3</v>
      </c>
      <c r="G23" s="43"/>
      <c r="H23" s="108">
        <v>-6.3760702874651409E-2</v>
      </c>
      <c r="I23" s="43"/>
      <c r="J23" s="103">
        <v>8.1181665848188977E-3</v>
      </c>
      <c r="K23" s="103">
        <v>0.10491805650938146</v>
      </c>
      <c r="L23" s="103">
        <v>-0.16549750609865921</v>
      </c>
      <c r="M23" s="103"/>
      <c r="N23" s="103">
        <v>-4.2809509341338203E-2</v>
      </c>
      <c r="O23" s="103"/>
      <c r="P23" s="103">
        <v>-8.4779063322208525E-2</v>
      </c>
      <c r="Q23" s="103">
        <v>-7.5627110780702944E-2</v>
      </c>
      <c r="R23" s="103">
        <v>0</v>
      </c>
      <c r="S23" s="43"/>
      <c r="T23" s="108">
        <v>8.1814505447661778E-2</v>
      </c>
    </row>
    <row r="24" spans="2:21" x14ac:dyDescent="0.2">
      <c r="B24" s="1" t="s">
        <v>496</v>
      </c>
      <c r="C24" s="26" t="s">
        <v>464</v>
      </c>
      <c r="D24" s="30"/>
      <c r="E24" s="103">
        <v>8.3154871242207884E-2</v>
      </c>
      <c r="F24" s="103">
        <v>-0.20389459868780724</v>
      </c>
      <c r="G24" s="43"/>
      <c r="H24" s="108">
        <v>0.36056716793640819</v>
      </c>
      <c r="I24" s="43"/>
      <c r="J24" s="103">
        <v>3.149189065615543E-2</v>
      </c>
      <c r="K24" s="103">
        <v>-0.29311015098546234</v>
      </c>
      <c r="L24" s="103">
        <v>-0.3384603742457869</v>
      </c>
      <c r="M24" s="103"/>
      <c r="N24" s="103">
        <v>5.7754780412167861E-2</v>
      </c>
      <c r="O24" s="103"/>
      <c r="P24" s="103"/>
      <c r="Q24" s="103">
        <v>5.1195592676436696E-2</v>
      </c>
      <c r="R24" s="103">
        <v>-6.6882668713473814E-3</v>
      </c>
      <c r="S24" s="43"/>
      <c r="T24" s="108">
        <v>-5.5064785232219804E-2</v>
      </c>
    </row>
    <row r="25" spans="2:21" x14ac:dyDescent="0.2">
      <c r="B25" s="1" t="s">
        <v>497</v>
      </c>
      <c r="C25" s="26" t="s">
        <v>17</v>
      </c>
      <c r="D25" s="30"/>
      <c r="E25" s="103">
        <v>-0.14852116076533139</v>
      </c>
      <c r="F25" s="103">
        <v>4.0186401940943917E-2</v>
      </c>
      <c r="G25" s="43"/>
      <c r="H25" s="108">
        <v>-0.18141706366681487</v>
      </c>
      <c r="I25" s="43"/>
      <c r="J25" s="103">
        <v>-5.1124343556038565E-2</v>
      </c>
      <c r="K25" s="103">
        <v>-4.9834998823551691E-2</v>
      </c>
      <c r="L25" s="103">
        <v>4.0186401940943917E-2</v>
      </c>
      <c r="M25" s="103"/>
      <c r="N25" s="103">
        <v>-2.5937539205500015E-2</v>
      </c>
      <c r="O25" s="103"/>
      <c r="P25" s="103"/>
      <c r="Q25" s="103">
        <v>0.28866394174923271</v>
      </c>
      <c r="R25" s="103">
        <v>-5.2413688288525329E-2</v>
      </c>
      <c r="S25" s="43"/>
      <c r="T25" s="108">
        <v>-0.26467538897284515</v>
      </c>
    </row>
    <row r="26" spans="2:21" x14ac:dyDescent="0.2">
      <c r="B26" s="1" t="s">
        <v>498</v>
      </c>
      <c r="C26" s="26" t="s">
        <v>18</v>
      </c>
      <c r="D26" s="30"/>
      <c r="E26" s="103">
        <v>0.25822511279895877</v>
      </c>
      <c r="F26" s="103">
        <v>-3.6054186035374358E-2</v>
      </c>
      <c r="G26" s="43"/>
      <c r="H26" s="108">
        <v>0.30528614219920502</v>
      </c>
      <c r="I26" s="43"/>
      <c r="J26" s="103">
        <v>0.2546444677251094</v>
      </c>
      <c r="K26" s="103">
        <v>-0.39616788367468203</v>
      </c>
      <c r="L26" s="103">
        <v>0.35332960578336192</v>
      </c>
      <c r="M26" s="103"/>
      <c r="N26" s="103">
        <v>0.53875403324898885</v>
      </c>
      <c r="O26" s="103"/>
      <c r="P26" s="103"/>
      <c r="Q26" s="103">
        <v>6.577117889930495E-2</v>
      </c>
      <c r="R26" s="103">
        <v>0.19904086217434735</v>
      </c>
      <c r="S26" s="43"/>
      <c r="T26" s="108">
        <v>0.12504530607843889</v>
      </c>
    </row>
    <row r="27" spans="2:21" x14ac:dyDescent="0.2">
      <c r="B27" s="1" t="s">
        <v>499</v>
      </c>
      <c r="C27" s="26" t="s">
        <v>19</v>
      </c>
      <c r="D27" s="30"/>
      <c r="E27" s="103">
        <v>-0.52743309067733413</v>
      </c>
      <c r="F27" s="103">
        <v>0.59682094080902059</v>
      </c>
      <c r="G27" s="43"/>
      <c r="H27" s="108">
        <v>-0.70405767030883104</v>
      </c>
      <c r="I27" s="43"/>
      <c r="J27" s="103">
        <v>-0.50138798577684429</v>
      </c>
      <c r="K27" s="103">
        <v>0.33793982986728044</v>
      </c>
      <c r="L27" s="103">
        <v>0.29702018165917088</v>
      </c>
      <c r="M27" s="103"/>
      <c r="N27" s="103">
        <v>0.39537130089965622</v>
      </c>
      <c r="O27" s="103"/>
      <c r="P27" s="103"/>
      <c r="Q27" s="103">
        <v>0.14500955648936453</v>
      </c>
      <c r="R27" s="103">
        <v>-0.27879539586667301</v>
      </c>
      <c r="S27" s="43"/>
      <c r="T27" s="108">
        <v>-0.37013224034167624</v>
      </c>
      <c r="U27" s="105"/>
    </row>
    <row r="28" spans="2:21" x14ac:dyDescent="0.2">
      <c r="B28" s="1" t="s">
        <v>500</v>
      </c>
      <c r="C28" s="26" t="s">
        <v>20</v>
      </c>
      <c r="D28" s="30"/>
      <c r="E28" s="103">
        <v>-0.1729289296599581</v>
      </c>
      <c r="F28" s="103">
        <v>8.0817148102331871E-2</v>
      </c>
      <c r="G28" s="43"/>
      <c r="H28" s="108">
        <v>-0.23477243880503762</v>
      </c>
      <c r="I28" s="43"/>
      <c r="J28" s="103">
        <v>-0.16136969779051569</v>
      </c>
      <c r="K28" s="103">
        <v>-0.11329959174232285</v>
      </c>
      <c r="L28" s="103">
        <v>-3.3241532666214213E-2</v>
      </c>
      <c r="M28" s="103"/>
      <c r="N28" s="103">
        <v>3.7844425052534936E-2</v>
      </c>
      <c r="O28" s="103"/>
      <c r="P28" s="103"/>
      <c r="Q28" s="103">
        <v>-0.13228888402642835</v>
      </c>
      <c r="R28" s="103">
        <v>-0.16633137799753217</v>
      </c>
      <c r="S28" s="43"/>
      <c r="T28" s="108">
        <v>-3.9232520299003149E-2</v>
      </c>
    </row>
    <row r="29" spans="2:21" x14ac:dyDescent="0.2">
      <c r="B29" s="1" t="s">
        <v>501</v>
      </c>
      <c r="C29" s="26" t="s">
        <v>21</v>
      </c>
      <c r="D29" s="30"/>
      <c r="E29" s="103">
        <v>0.18532787031722608</v>
      </c>
      <c r="F29" s="103">
        <v>0.16973615997308911</v>
      </c>
      <c r="G29" s="43"/>
      <c r="H29" s="108">
        <v>1.3329253961419374E-2</v>
      </c>
      <c r="I29" s="43"/>
      <c r="J29" s="103">
        <v>0.11177179118201663</v>
      </c>
      <c r="K29" s="103">
        <v>-0.33888121235724444</v>
      </c>
      <c r="L29" s="103">
        <v>-0.22901326802242228</v>
      </c>
      <c r="M29" s="103"/>
      <c r="N29" s="103">
        <v>-0.22826631790230567</v>
      </c>
      <c r="O29" s="103"/>
      <c r="P29" s="103"/>
      <c r="Q29" s="103">
        <v>9.7721283955322091E-2</v>
      </c>
      <c r="R29" s="103">
        <v>0.13047986913841725</v>
      </c>
      <c r="S29" s="43"/>
      <c r="T29" s="108">
        <v>2.9842352208986123E-2</v>
      </c>
    </row>
    <row r="30" spans="2:21" x14ac:dyDescent="0.2">
      <c r="B30" s="1" t="s">
        <v>502</v>
      </c>
      <c r="C30" s="26" t="s">
        <v>22</v>
      </c>
      <c r="D30" s="30"/>
      <c r="E30" s="103">
        <v>0.17337206352684209</v>
      </c>
      <c r="F30" s="103">
        <v>-6.7181590238638789E-2</v>
      </c>
      <c r="G30" s="43"/>
      <c r="H30" s="108">
        <v>0.25787833006750005</v>
      </c>
      <c r="I30" s="43"/>
      <c r="J30" s="103">
        <v>-0.51652581889154847</v>
      </c>
      <c r="K30" s="103">
        <v>-0.59939176108312808</v>
      </c>
      <c r="L30" s="103">
        <v>-0.46849350845990756</v>
      </c>
      <c r="M30" s="103"/>
      <c r="N30" s="103">
        <v>-0.52554563115468311</v>
      </c>
      <c r="O30" s="103"/>
      <c r="P30" s="103"/>
      <c r="Q30" s="103">
        <v>1.3769991134727997</v>
      </c>
      <c r="R30" s="103">
        <v>-0.59939176108312808</v>
      </c>
      <c r="S30" s="43"/>
      <c r="T30" s="108">
        <v>-0.83146470831805119</v>
      </c>
    </row>
    <row r="31" spans="2:21" x14ac:dyDescent="0.2">
      <c r="B31" s="1" t="s">
        <v>503</v>
      </c>
      <c r="C31" s="26" t="s">
        <v>23</v>
      </c>
      <c r="D31" s="30"/>
      <c r="E31" s="103">
        <v>-0.17861818757331982</v>
      </c>
      <c r="F31" s="103">
        <v>0.10032168300321986</v>
      </c>
      <c r="G31" s="43"/>
      <c r="H31" s="108">
        <v>-0.25350756500153726</v>
      </c>
      <c r="I31" s="43"/>
      <c r="J31" s="103">
        <v>0.18783247653194413</v>
      </c>
      <c r="K31" s="103">
        <v>-0.22670233725176869</v>
      </c>
      <c r="L31" s="103">
        <v>-0.23899061637711971</v>
      </c>
      <c r="M31" s="103"/>
      <c r="N31" s="103">
        <v>8.3378222177131533E-2</v>
      </c>
      <c r="O31" s="103"/>
      <c r="P31" s="103"/>
      <c r="Q31" s="103">
        <v>4.8630782552957719E-2</v>
      </c>
      <c r="R31" s="103">
        <v>9.0943054039420268E-2</v>
      </c>
      <c r="S31" s="43"/>
      <c r="T31" s="108">
        <v>4.0350018510281194E-2</v>
      </c>
    </row>
    <row r="32" spans="2:21" x14ac:dyDescent="0.2">
      <c r="B32" s="1" t="s">
        <v>504</v>
      </c>
      <c r="C32" s="26" t="s">
        <v>24</v>
      </c>
      <c r="D32" s="30"/>
      <c r="E32" s="103">
        <v>-0.17441673369765565</v>
      </c>
      <c r="F32" s="103">
        <v>0.43492863920496472</v>
      </c>
      <c r="G32" s="43"/>
      <c r="H32" s="108">
        <v>-0.42465203930993656</v>
      </c>
      <c r="I32" s="43"/>
      <c r="J32" s="103">
        <v>-0.16242959600520002</v>
      </c>
      <c r="K32" s="103">
        <v>-0.34537680593134013</v>
      </c>
      <c r="L32" s="103">
        <v>-0.25965824719171526</v>
      </c>
      <c r="M32" s="103"/>
      <c r="N32" s="103">
        <v>0.29839980509810493</v>
      </c>
      <c r="O32" s="103"/>
      <c r="P32" s="103"/>
      <c r="Q32" s="103">
        <v>0.48379630400849516</v>
      </c>
      <c r="R32" s="103">
        <v>-0.28269930667294163</v>
      </c>
      <c r="S32" s="43"/>
      <c r="T32" s="108">
        <v>-0.51657738236086637</v>
      </c>
    </row>
    <row r="33" spans="2:21" x14ac:dyDescent="0.2">
      <c r="B33" s="1" t="s">
        <v>505</v>
      </c>
      <c r="C33" s="26" t="s">
        <v>25</v>
      </c>
      <c r="D33" s="30"/>
      <c r="E33" s="103">
        <v>8.616405498352453E-2</v>
      </c>
      <c r="F33" s="103">
        <v>0.14574266147315673</v>
      </c>
      <c r="G33" s="43"/>
      <c r="H33" s="108">
        <v>-5.1999989607638519E-2</v>
      </c>
      <c r="I33" s="43"/>
      <c r="J33" s="103">
        <v>0.39565139774732239</v>
      </c>
      <c r="K33" s="103">
        <v>-0.11840351076447675</v>
      </c>
      <c r="L33" s="103">
        <v>-0.16991827535133996</v>
      </c>
      <c r="M33" s="103"/>
      <c r="N33" s="103">
        <v>3.1119480524691934E-2</v>
      </c>
      <c r="O33" s="103"/>
      <c r="P33" s="103"/>
      <c r="Q33" s="103">
        <v>0.14242798880216823</v>
      </c>
      <c r="R33" s="103">
        <v>0.59950582365689042</v>
      </c>
      <c r="S33" s="43"/>
      <c r="T33" s="108">
        <v>0.40009334446888567</v>
      </c>
    </row>
    <row r="34" spans="2:21" x14ac:dyDescent="0.2">
      <c r="B34" s="1" t="s">
        <v>506</v>
      </c>
      <c r="C34" s="26" t="s">
        <v>26</v>
      </c>
      <c r="D34" s="30"/>
      <c r="E34" s="103">
        <v>-7.9627083344229965E-2</v>
      </c>
      <c r="F34" s="103">
        <v>0.24136691453046466</v>
      </c>
      <c r="G34" s="43"/>
      <c r="H34" s="108">
        <v>-0.25858108035375471</v>
      </c>
      <c r="I34" s="43"/>
      <c r="J34" s="103">
        <v>-0.22328534772314002</v>
      </c>
      <c r="K34" s="103">
        <v>-3.6490840084064669E-3</v>
      </c>
      <c r="L34" s="103">
        <v>3.4695372095170152E-2</v>
      </c>
      <c r="M34" s="103"/>
      <c r="N34" s="103">
        <v>-0.1560950793132746</v>
      </c>
      <c r="O34" s="103"/>
      <c r="P34" s="103"/>
      <c r="Q34" s="103">
        <v>6.7800701697581012E-2</v>
      </c>
      <c r="R34" s="103">
        <v>-0.12785428368322316</v>
      </c>
      <c r="S34" s="43"/>
      <c r="T34" s="108">
        <v>-0.1832317445285</v>
      </c>
    </row>
    <row r="35" spans="2:21" x14ac:dyDescent="0.2">
      <c r="B35" s="1" t="s">
        <v>507</v>
      </c>
      <c r="C35" s="26" t="s">
        <v>27</v>
      </c>
      <c r="D35" s="30"/>
      <c r="E35" s="103">
        <v>-0.29267169662498094</v>
      </c>
      <c r="F35" s="103">
        <v>0.74013261299613498</v>
      </c>
      <c r="G35" s="43"/>
      <c r="H35" s="108">
        <v>-0.5935204603991926</v>
      </c>
      <c r="I35" s="43"/>
      <c r="J35" s="103">
        <v>8.913915081644852E-2</v>
      </c>
      <c r="K35" s="103">
        <v>-0.17175751534424744</v>
      </c>
      <c r="L35" s="103">
        <v>6.2002380275330227E-2</v>
      </c>
      <c r="M35" s="103"/>
      <c r="N35" s="103">
        <v>-5.263402010716578E-2</v>
      </c>
      <c r="O35" s="103"/>
      <c r="P35" s="103"/>
      <c r="Q35" s="103">
        <v>1.7844680281859806</v>
      </c>
      <c r="R35" s="103">
        <v>0.11759879070563839</v>
      </c>
      <c r="S35" s="43"/>
      <c r="T35" s="108">
        <v>-0.59863112831870824</v>
      </c>
    </row>
    <row r="36" spans="2:21" x14ac:dyDescent="0.2">
      <c r="B36" s="1" t="s">
        <v>508</v>
      </c>
      <c r="C36" s="26" t="s">
        <v>28</v>
      </c>
      <c r="D36" s="30"/>
      <c r="E36" s="103">
        <v>0.20735613174311207</v>
      </c>
      <c r="F36" s="103">
        <v>-0.23773596063224378</v>
      </c>
      <c r="G36" s="43"/>
      <c r="H36" s="108">
        <v>0.58390802843661382</v>
      </c>
      <c r="I36" s="43"/>
      <c r="J36" s="103">
        <v>-0.10967369183810527</v>
      </c>
      <c r="K36" s="103">
        <v>8.1214748782250989E-2</v>
      </c>
      <c r="L36" s="103">
        <v>0.20957432299818213</v>
      </c>
      <c r="M36" s="103"/>
      <c r="N36" s="103">
        <v>1.0238880246896898E-2</v>
      </c>
      <c r="O36" s="103"/>
      <c r="P36" s="103"/>
      <c r="Q36" s="103">
        <v>0.2762406632880281</v>
      </c>
      <c r="R36" s="103">
        <v>-0.25881953514003919</v>
      </c>
      <c r="S36" s="43"/>
      <c r="T36" s="108">
        <v>-0.41924710113026098</v>
      </c>
    </row>
    <row r="37" spans="2:21" x14ac:dyDescent="0.2">
      <c r="B37" s="1" t="s">
        <v>509</v>
      </c>
      <c r="C37" s="26" t="s">
        <v>29</v>
      </c>
      <c r="D37" s="30"/>
      <c r="E37" s="103">
        <v>0.12049522978941285</v>
      </c>
      <c r="F37" s="103">
        <v>-3.7198827297444614E-2</v>
      </c>
      <c r="G37" s="43"/>
      <c r="H37" s="108">
        <v>0.16378673142266198</v>
      </c>
      <c r="I37" s="43"/>
      <c r="J37" s="103">
        <v>0.12049522978941285</v>
      </c>
      <c r="K37" s="103">
        <v>-0.14356533091792267</v>
      </c>
      <c r="L37" s="103">
        <v>-0.37559861575632958</v>
      </c>
      <c r="M37" s="103"/>
      <c r="N37" s="103">
        <v>-0.2442850574035651</v>
      </c>
      <c r="O37" s="103"/>
      <c r="P37" s="103"/>
      <c r="Q37" s="103">
        <v>3.1013403319805777</v>
      </c>
      <c r="R37" s="103">
        <v>0.24510805484312836</v>
      </c>
      <c r="S37" s="43"/>
      <c r="T37" s="108">
        <v>-0.696414353831043</v>
      </c>
    </row>
    <row r="38" spans="2:21" x14ac:dyDescent="0.2">
      <c r="B38" s="1" t="s">
        <v>510</v>
      </c>
      <c r="C38" s="26" t="s">
        <v>30</v>
      </c>
      <c r="D38" s="30"/>
      <c r="E38" s="103"/>
      <c r="F38" s="103">
        <v>-7.701675261578067E-2</v>
      </c>
      <c r="G38" s="43"/>
      <c r="H38" s="108">
        <v>0.41125160247751746</v>
      </c>
      <c r="I38" s="43"/>
      <c r="J38" s="103"/>
      <c r="K38" s="103"/>
      <c r="L38" s="103"/>
      <c r="M38" s="103"/>
      <c r="N38" s="103"/>
      <c r="O38" s="103"/>
      <c r="P38" s="103"/>
      <c r="Q38" s="103"/>
      <c r="R38" s="103"/>
      <c r="S38" s="43"/>
      <c r="T38" s="108">
        <v>-0.13928403580460191</v>
      </c>
    </row>
    <row r="39" spans="2:21" x14ac:dyDescent="0.2">
      <c r="B39" s="1" t="s">
        <v>511</v>
      </c>
      <c r="C39" s="26" t="s">
        <v>31</v>
      </c>
      <c r="D39" s="30"/>
      <c r="E39" s="103">
        <v>9.7136080300716188E-2</v>
      </c>
      <c r="F39" s="103">
        <v>0.26983356069637687</v>
      </c>
      <c r="G39" s="43"/>
      <c r="H39" s="108">
        <v>-0.13600009146155601</v>
      </c>
      <c r="I39" s="43"/>
      <c r="J39" s="103">
        <v>-8.7686446486434977E-2</v>
      </c>
      <c r="K39" s="103">
        <v>6.9611269936905806E-2</v>
      </c>
      <c r="L39" s="103">
        <v>-0.12821293740649375</v>
      </c>
      <c r="M39" s="103"/>
      <c r="N39" s="103">
        <v>-9.9639731831135947E-2</v>
      </c>
      <c r="O39" s="103"/>
      <c r="P39" s="103"/>
      <c r="Q39" s="103">
        <v>0.41444913097870306</v>
      </c>
      <c r="R39" s="103">
        <v>0.2992140555106988</v>
      </c>
      <c r="S39" s="43"/>
      <c r="T39" s="108">
        <v>-8.1469932671434653E-2</v>
      </c>
    </row>
    <row r="40" spans="2:21" x14ac:dyDescent="0.2">
      <c r="B40" s="1" t="s">
        <v>512</v>
      </c>
      <c r="C40" s="26" t="s">
        <v>32</v>
      </c>
      <c r="D40" s="30"/>
      <c r="E40" s="103">
        <v>-0.2014017791462851</v>
      </c>
      <c r="F40" s="103">
        <v>0.9939564100107694</v>
      </c>
      <c r="G40" s="43"/>
      <c r="H40" s="108">
        <v>-0.59949063237074385</v>
      </c>
      <c r="I40" s="43"/>
      <c r="J40" s="103">
        <v>0.11496587941760272</v>
      </c>
      <c r="K40" s="103">
        <v>-0.50126020174778763</v>
      </c>
      <c r="L40" s="103">
        <v>2.3048516225920426</v>
      </c>
      <c r="M40" s="103"/>
      <c r="N40" s="103">
        <v>0.14662480531984246</v>
      </c>
      <c r="O40" s="103">
        <v>-0.15679123197146072</v>
      </c>
      <c r="P40" s="103"/>
      <c r="Q40" s="103">
        <v>-8.7947989277208816E-2</v>
      </c>
      <c r="R40" s="103">
        <v>0.37962610058108393</v>
      </c>
      <c r="S40" s="43"/>
      <c r="T40" s="108">
        <v>0.51266165126673591</v>
      </c>
      <c r="U40" s="105"/>
    </row>
    <row r="41" spans="2:21" x14ac:dyDescent="0.2">
      <c r="B41" s="1" t="s">
        <v>513</v>
      </c>
      <c r="C41" s="26" t="s">
        <v>33</v>
      </c>
      <c r="D41" s="30"/>
      <c r="E41" s="103">
        <v>-0.11117026736704849</v>
      </c>
      <c r="F41" s="103">
        <v>0.51902320056032814</v>
      </c>
      <c r="G41" s="43"/>
      <c r="H41" s="108">
        <v>-0.41486757259198848</v>
      </c>
      <c r="I41" s="43"/>
      <c r="J41" s="103">
        <v>-0.32058372006381142</v>
      </c>
      <c r="K41" s="103">
        <v>-2.4623393898183021E-2</v>
      </c>
      <c r="L41" s="103">
        <v>-8.4409511113801461E-2</v>
      </c>
      <c r="M41" s="103"/>
      <c r="N41" s="103">
        <v>-7.6065494885846352E-2</v>
      </c>
      <c r="O41" s="103"/>
      <c r="P41" s="103"/>
      <c r="Q41" s="103">
        <v>0.61775689909874676</v>
      </c>
      <c r="R41" s="103">
        <v>-6.1615571797253854E-2</v>
      </c>
      <c r="S41" s="43"/>
      <c r="T41" s="108">
        <v>-0.41994719433709682</v>
      </c>
      <c r="U41" s="105"/>
    </row>
    <row r="42" spans="2:21" x14ac:dyDescent="0.2">
      <c r="B42" s="1" t="s">
        <v>514</v>
      </c>
      <c r="C42" s="26" t="s">
        <v>34</v>
      </c>
      <c r="D42" s="30"/>
      <c r="E42" s="103">
        <v>-0.42484581250065401</v>
      </c>
      <c r="F42" s="103">
        <v>2.217895056768433</v>
      </c>
      <c r="G42" s="43"/>
      <c r="H42" s="108">
        <v>-0.8212638456653264</v>
      </c>
      <c r="I42" s="43"/>
      <c r="J42" s="103">
        <v>0.4174204520113638</v>
      </c>
      <c r="K42" s="103">
        <v>-0.44651732328903515</v>
      </c>
      <c r="L42" s="103">
        <v>-7.4445876281450607E-2</v>
      </c>
      <c r="M42" s="103"/>
      <c r="N42" s="103">
        <v>-0.12603263460078207</v>
      </c>
      <c r="O42" s="103"/>
      <c r="P42" s="103"/>
      <c r="Q42" s="103">
        <v>0.59628839332275874</v>
      </c>
      <c r="R42" s="103">
        <v>-0.60323242253721399</v>
      </c>
      <c r="S42" s="43"/>
      <c r="T42" s="108">
        <v>-0.75144367451241478</v>
      </c>
    </row>
    <row r="43" spans="2:21" x14ac:dyDescent="0.2">
      <c r="B43" s="1" t="s">
        <v>578</v>
      </c>
      <c r="C43" s="26" t="s">
        <v>35</v>
      </c>
      <c r="D43" s="30"/>
      <c r="E43" s="103">
        <v>0.22274265208089239</v>
      </c>
      <c r="F43" s="103">
        <v>-0.11443792238945671</v>
      </c>
      <c r="G43" s="43"/>
      <c r="H43" s="108">
        <v>0.38075317698804612</v>
      </c>
      <c r="I43" s="43"/>
      <c r="J43" s="103">
        <v>-5.4099897218665927E-2</v>
      </c>
      <c r="K43" s="103">
        <v>6.9438346335189527E-2</v>
      </c>
      <c r="L43" s="103">
        <v>-0.12975361266593388</v>
      </c>
      <c r="M43" s="103"/>
      <c r="N43" s="103">
        <v>-0.5222246638268192</v>
      </c>
      <c r="O43" s="103"/>
      <c r="P43" s="103">
        <v>0.45991311370189236</v>
      </c>
      <c r="Q43" s="103">
        <v>0.15813898331370879</v>
      </c>
      <c r="R43" s="103">
        <v>0.1462225484308266</v>
      </c>
      <c r="S43" s="43"/>
      <c r="T43" s="108">
        <v>-1.0289296064265541E-2</v>
      </c>
    </row>
    <row r="44" spans="2:21" x14ac:dyDescent="0.2">
      <c r="B44" s="1" t="s">
        <v>515</v>
      </c>
      <c r="C44" s="26" t="s">
        <v>36</v>
      </c>
      <c r="D44" s="30"/>
      <c r="E44" s="103">
        <v>-0.26531579659503313</v>
      </c>
      <c r="F44" s="103">
        <v>0.20542152176136752</v>
      </c>
      <c r="G44" s="43"/>
      <c r="H44" s="108">
        <v>-0.39051676932775936</v>
      </c>
      <c r="I44" s="43"/>
      <c r="J44" s="103">
        <v>-0.3657503611784525</v>
      </c>
      <c r="K44" s="103">
        <v>-0.22868857301621526</v>
      </c>
      <c r="L44" s="103">
        <v>0.53645810280392525</v>
      </c>
      <c r="M44" s="103"/>
      <c r="N44" s="103">
        <v>5.1416266783298692E-2</v>
      </c>
      <c r="O44" s="103"/>
      <c r="P44" s="103">
        <v>-0.26531579659503313</v>
      </c>
      <c r="Q44" s="103">
        <v>1.0768408764604773</v>
      </c>
      <c r="R44" s="103">
        <v>-0.26214239741591527</v>
      </c>
      <c r="S44" s="43"/>
      <c r="T44" s="108">
        <v>-0.64472116715961303</v>
      </c>
    </row>
    <row r="45" spans="2:21" x14ac:dyDescent="0.2">
      <c r="B45" s="1" t="s">
        <v>516</v>
      </c>
      <c r="C45" s="26" t="s">
        <v>37</v>
      </c>
      <c r="D45" s="30"/>
      <c r="E45" s="103">
        <v>-2.3638625302336291E-2</v>
      </c>
      <c r="F45" s="103">
        <v>0.7051986025730772</v>
      </c>
      <c r="G45" s="43"/>
      <c r="H45" s="108">
        <v>-0.4274207278704234</v>
      </c>
      <c r="I45" s="43"/>
      <c r="J45" s="103">
        <v>0.23878548556797363</v>
      </c>
      <c r="K45" s="103">
        <v>-0.39373215886967128</v>
      </c>
      <c r="L45" s="103">
        <v>-3.6436261591325847E-2</v>
      </c>
      <c r="M45" s="103"/>
      <c r="N45" s="103">
        <v>-0.34663559489536622</v>
      </c>
      <c r="O45" s="103"/>
      <c r="P45" s="103"/>
      <c r="Q45" s="103">
        <v>0.85515431152831711</v>
      </c>
      <c r="R45" s="103">
        <v>0.13143093882297729</v>
      </c>
      <c r="S45" s="43"/>
      <c r="T45" s="108">
        <v>-0.39011491831594347</v>
      </c>
    </row>
    <row r="46" spans="2:21" x14ac:dyDescent="0.2">
      <c r="B46" s="1" t="s">
        <v>517</v>
      </c>
      <c r="C46" s="26" t="s">
        <v>38</v>
      </c>
      <c r="D46" s="30"/>
      <c r="E46" s="103">
        <v>1.4287362541276494E-4</v>
      </c>
      <c r="F46" s="103">
        <v>-4.400094209769001E-2</v>
      </c>
      <c r="G46" s="43"/>
      <c r="H46" s="108">
        <v>4.6175584963404459E-2</v>
      </c>
      <c r="I46" s="43"/>
      <c r="J46" s="103">
        <v>-4.400094209769001E-2</v>
      </c>
      <c r="K46" s="103">
        <v>0.10834483617445789</v>
      </c>
      <c r="L46" s="103">
        <v>-0.20694175378241697</v>
      </c>
      <c r="M46" s="103"/>
      <c r="N46" s="103">
        <v>-5.6593512191064677E-2</v>
      </c>
      <c r="O46" s="103">
        <v>-7.4226258874036777E-2</v>
      </c>
      <c r="P46" s="103"/>
      <c r="Q46" s="103">
        <v>0.35230776012810328</v>
      </c>
      <c r="R46" s="103">
        <v>-2.0312990347219007E-2</v>
      </c>
      <c r="S46" s="43"/>
      <c r="T46" s="108">
        <v>-0.27554434091247404</v>
      </c>
    </row>
    <row r="47" spans="2:21" x14ac:dyDescent="0.2">
      <c r="B47" s="1" t="s">
        <v>518</v>
      </c>
      <c r="C47" s="26" t="s">
        <v>39</v>
      </c>
      <c r="D47" s="30"/>
      <c r="E47" s="103">
        <v>-0.25994990865148204</v>
      </c>
      <c r="F47" s="103">
        <v>0.32529234003825591</v>
      </c>
      <c r="G47" s="43"/>
      <c r="H47" s="108">
        <v>-0.44159483233174379</v>
      </c>
      <c r="I47" s="43"/>
      <c r="J47" s="103"/>
      <c r="K47" s="103">
        <v>-7.8751268401261121E-2</v>
      </c>
      <c r="L47" s="103"/>
      <c r="M47" s="103">
        <v>8.6921262007749966E-2</v>
      </c>
      <c r="N47" s="103"/>
      <c r="O47" s="103"/>
      <c r="P47" s="103"/>
      <c r="Q47" s="103">
        <v>1.1659683064356847</v>
      </c>
      <c r="R47" s="103">
        <v>-7.3647488048702914E-2</v>
      </c>
      <c r="S47" s="43"/>
      <c r="T47" s="108">
        <v>-0.57231483526381699</v>
      </c>
    </row>
    <row r="48" spans="2:21" x14ac:dyDescent="0.2">
      <c r="B48" s="1" t="s">
        <v>519</v>
      </c>
      <c r="C48" s="26" t="s">
        <v>40</v>
      </c>
      <c r="D48" s="30"/>
      <c r="E48" s="103">
        <v>0.14840204779682242</v>
      </c>
      <c r="F48" s="103">
        <v>0.1122922288752719</v>
      </c>
      <c r="G48" s="43"/>
      <c r="H48" s="108">
        <v>3.2464327255135261E-2</v>
      </c>
      <c r="I48" s="43"/>
      <c r="J48" s="103">
        <v>-0.23966397208366064</v>
      </c>
      <c r="K48" s="103">
        <v>-0.32920815233171108</v>
      </c>
      <c r="L48" s="103">
        <v>-0.2151076603687665</v>
      </c>
      <c r="M48" s="103"/>
      <c r="N48" s="103">
        <v>0</v>
      </c>
      <c r="O48" s="103">
        <v>0.18900400313939913</v>
      </c>
      <c r="P48" s="103"/>
      <c r="Q48" s="103">
        <v>0.11415508535845587</v>
      </c>
      <c r="R48" s="103">
        <v>-0.26571128004391387</v>
      </c>
      <c r="S48" s="43"/>
      <c r="T48" s="108">
        <v>-0.34094568197402764</v>
      </c>
    </row>
    <row r="49" spans="2:21" x14ac:dyDescent="0.2">
      <c r="B49" s="1" t="s">
        <v>520</v>
      </c>
      <c r="C49" s="26" t="s">
        <v>41</v>
      </c>
      <c r="D49" s="30"/>
      <c r="E49" s="103">
        <v>-0.11469469001616095</v>
      </c>
      <c r="F49" s="103">
        <v>0.31302936580952578</v>
      </c>
      <c r="G49" s="43"/>
      <c r="H49" s="108">
        <v>-0.32575360990649338</v>
      </c>
      <c r="I49" s="43"/>
      <c r="J49" s="103">
        <v>0.33160291267211206</v>
      </c>
      <c r="K49" s="103">
        <v>-5.3911741464031659E-2</v>
      </c>
      <c r="L49" s="103">
        <v>-0.12021270218785229</v>
      </c>
      <c r="M49" s="103"/>
      <c r="N49" s="103">
        <v>4.0028529713409311E-2</v>
      </c>
      <c r="O49" s="103"/>
      <c r="P49" s="103"/>
      <c r="Q49" s="103">
        <v>2.9817420131974082E-2</v>
      </c>
      <c r="R49" s="103">
        <v>1.8356455251006487E-2</v>
      </c>
      <c r="S49" s="43"/>
      <c r="T49" s="108">
        <v>-1.1129123140584229E-2</v>
      </c>
    </row>
    <row r="50" spans="2:21" x14ac:dyDescent="0.2">
      <c r="B50" s="1" t="s">
        <v>521</v>
      </c>
      <c r="C50" s="26" t="s">
        <v>42</v>
      </c>
      <c r="D50" s="30"/>
      <c r="E50" s="103">
        <v>-3.5282545022827572E-2</v>
      </c>
      <c r="F50" s="103">
        <v>3.3626501238994022E-2</v>
      </c>
      <c r="G50" s="43"/>
      <c r="H50" s="108">
        <v>-6.6667259575118543E-2</v>
      </c>
      <c r="I50" s="43"/>
      <c r="J50" s="103">
        <v>-0.24553421919441354</v>
      </c>
      <c r="K50" s="103">
        <v>-0.12072209914966825</v>
      </c>
      <c r="L50" s="103">
        <v>-0.17716587591567345</v>
      </c>
      <c r="M50" s="103"/>
      <c r="N50" s="103">
        <v>-2.1522849116902165E-2</v>
      </c>
      <c r="O50" s="103"/>
      <c r="P50" s="103"/>
      <c r="Q50" s="103">
        <v>0.85297436752479561</v>
      </c>
      <c r="R50" s="103">
        <v>-0.19208415216572394</v>
      </c>
      <c r="S50" s="43"/>
      <c r="T50" s="108">
        <v>-0.56398973348266523</v>
      </c>
      <c r="U50" s="105"/>
    </row>
    <row r="51" spans="2:21" x14ac:dyDescent="0.2">
      <c r="B51" s="1" t="s">
        <v>522</v>
      </c>
      <c r="C51" s="26" t="s">
        <v>43</v>
      </c>
      <c r="D51" s="30"/>
      <c r="E51" s="103">
        <v>-0.49817390403079487</v>
      </c>
      <c r="F51" s="103">
        <v>0.14985914622935281</v>
      </c>
      <c r="G51" s="43"/>
      <c r="H51" s="108">
        <v>-0.56357602788584504</v>
      </c>
      <c r="I51" s="43"/>
      <c r="J51" s="103">
        <v>-0.51381172021832411</v>
      </c>
      <c r="K51" s="103">
        <v>-0.44226140886498067</v>
      </c>
      <c r="L51" s="103">
        <v>-0.13892054568352652</v>
      </c>
      <c r="M51" s="103"/>
      <c r="N51" s="103">
        <v>0.12187508874215713</v>
      </c>
      <c r="O51" s="103"/>
      <c r="P51" s="103"/>
      <c r="Q51" s="103">
        <v>0.37912556064043357</v>
      </c>
      <c r="R51" s="103">
        <v>-0.48247008031268068</v>
      </c>
      <c r="S51" s="43"/>
      <c r="T51" s="108">
        <v>-0.62474053526570084</v>
      </c>
    </row>
    <row r="52" spans="2:21" x14ac:dyDescent="0.2">
      <c r="B52" s="1" t="s">
        <v>523</v>
      </c>
      <c r="C52" s="26" t="s">
        <v>44</v>
      </c>
      <c r="D52" s="30"/>
      <c r="E52" s="103">
        <v>0.178265228110011</v>
      </c>
      <c r="F52" s="103">
        <v>9.8050982188831792E-2</v>
      </c>
      <c r="G52" s="43"/>
      <c r="H52" s="108">
        <v>7.3051476864290699E-2</v>
      </c>
      <c r="I52" s="43"/>
      <c r="J52" s="103">
        <v>0.23955337195359272</v>
      </c>
      <c r="K52" s="103">
        <v>-0.48098493645206708</v>
      </c>
      <c r="L52" s="103">
        <v>-0.39095930684567237</v>
      </c>
      <c r="M52" s="103"/>
      <c r="N52" s="103">
        <v>-4.5899921398582788E-2</v>
      </c>
      <c r="O52" s="103"/>
      <c r="P52" s="103"/>
      <c r="Q52" s="103">
        <v>0.28957109256826485</v>
      </c>
      <c r="R52" s="103">
        <v>0.24956512335709147</v>
      </c>
      <c r="S52" s="43"/>
      <c r="T52" s="108">
        <v>-3.1022693856682881E-2</v>
      </c>
    </row>
    <row r="53" spans="2:21" x14ac:dyDescent="0.2">
      <c r="B53" s="1" t="s">
        <v>524</v>
      </c>
      <c r="C53" s="26" t="s">
        <v>45</v>
      </c>
      <c r="D53" s="30"/>
      <c r="E53" s="103">
        <v>0.15061740840824589</v>
      </c>
      <c r="F53" s="103">
        <v>0.12041707760373921</v>
      </c>
      <c r="G53" s="43"/>
      <c r="H53" s="108">
        <v>2.695454345367243E-2</v>
      </c>
      <c r="I53" s="43"/>
      <c r="J53" s="103">
        <v>0.14676334343620145</v>
      </c>
      <c r="K53" s="103">
        <v>0.30858800008235132</v>
      </c>
      <c r="L53" s="103">
        <v>-0.45943506893072439</v>
      </c>
      <c r="M53" s="103">
        <v>-0.25472428706488104</v>
      </c>
      <c r="N53" s="103">
        <v>-5.4040868177259171E-2</v>
      </c>
      <c r="O53" s="103"/>
      <c r="P53" s="103"/>
      <c r="Q53" s="103">
        <v>0.19309269054197564</v>
      </c>
      <c r="R53" s="103">
        <v>0.14676334343620145</v>
      </c>
      <c r="S53" s="43"/>
      <c r="T53" s="108">
        <v>-3.8831305792954351E-2</v>
      </c>
    </row>
    <row r="54" spans="2:21" x14ac:dyDescent="0.2">
      <c r="B54" s="1" t="s">
        <v>525</v>
      </c>
      <c r="C54" s="26" t="s">
        <v>46</v>
      </c>
      <c r="D54" s="30"/>
      <c r="E54" s="103">
        <v>0.17660902881863572</v>
      </c>
      <c r="F54" s="103">
        <v>-0.28995654691687833</v>
      </c>
      <c r="G54" s="43"/>
      <c r="H54" s="108">
        <v>0.65709439853238849</v>
      </c>
      <c r="I54" s="43"/>
      <c r="J54" s="103">
        <v>0.21320671502497368</v>
      </c>
      <c r="K54" s="103">
        <v>0.13748610390216887</v>
      </c>
      <c r="L54" s="103">
        <v>9.4021941970437117E-2</v>
      </c>
      <c r="M54" s="103"/>
      <c r="N54" s="103">
        <v>5.301282745271596E-2</v>
      </c>
      <c r="O54" s="103"/>
      <c r="P54" s="103"/>
      <c r="Q54" s="103">
        <v>-0.29979556942240237</v>
      </c>
      <c r="R54" s="103">
        <v>0.26631758377239878</v>
      </c>
      <c r="S54" s="43"/>
      <c r="T54" s="108">
        <v>0.80849695956338818</v>
      </c>
    </row>
    <row r="55" spans="2:21" x14ac:dyDescent="0.2">
      <c r="B55" s="1" t="s">
        <v>526</v>
      </c>
      <c r="C55" s="26" t="s">
        <v>47</v>
      </c>
      <c r="D55" s="30"/>
      <c r="E55" s="103">
        <v>0.89537636859876191</v>
      </c>
      <c r="F55" s="103">
        <v>-0.45847433276808625</v>
      </c>
      <c r="G55" s="43"/>
      <c r="H55" s="108">
        <v>2.5000674636296565</v>
      </c>
      <c r="I55" s="43"/>
      <c r="J55" s="103"/>
      <c r="K55" s="103">
        <v>0.62722817780253171</v>
      </c>
      <c r="L55" s="103"/>
      <c r="M55" s="103"/>
      <c r="N55" s="103"/>
      <c r="O55" s="103"/>
      <c r="P55" s="103"/>
      <c r="Q55" s="103">
        <v>-0.68701344601572067</v>
      </c>
      <c r="R55" s="103">
        <v>0.83490786257069338</v>
      </c>
      <c r="S55" s="43"/>
      <c r="T55" s="108">
        <v>4.8625772871471575</v>
      </c>
    </row>
    <row r="56" spans="2:21" x14ac:dyDescent="0.2">
      <c r="B56" s="1" t="s">
        <v>527</v>
      </c>
      <c r="C56" s="26" t="s">
        <v>1137</v>
      </c>
      <c r="D56" s="30"/>
      <c r="E56" s="103">
        <v>-0.18716672957879166</v>
      </c>
      <c r="F56" s="103">
        <v>0.39776730225563339</v>
      </c>
      <c r="G56" s="43"/>
      <c r="H56" s="108">
        <v>-0.41847740385004961</v>
      </c>
      <c r="I56" s="43"/>
      <c r="J56" s="103">
        <v>-8.1115435812236902E-2</v>
      </c>
      <c r="K56" s="103">
        <v>-6.4067081183666774E-2</v>
      </c>
      <c r="L56" s="103">
        <v>0.18235542518762227</v>
      </c>
      <c r="M56" s="103"/>
      <c r="N56" s="103">
        <v>0.20428956599234271</v>
      </c>
      <c r="O56" s="103"/>
      <c r="P56" s="103"/>
      <c r="Q56" s="103">
        <v>6.1691114772883582E-2</v>
      </c>
      <c r="R56" s="103">
        <v>0.12797488063364604</v>
      </c>
      <c r="S56" s="43"/>
      <c r="T56" s="108">
        <v>6.2432250716294213E-2</v>
      </c>
    </row>
    <row r="57" spans="2:21" x14ac:dyDescent="0.2">
      <c r="B57" s="1" t="s">
        <v>528</v>
      </c>
      <c r="C57" s="26" t="s">
        <v>462</v>
      </c>
      <c r="D57" s="30"/>
      <c r="E57" s="103">
        <v>-3.0046704643262312E-2</v>
      </c>
      <c r="F57" s="103">
        <v>-0.12161747973932269</v>
      </c>
      <c r="G57" s="43"/>
      <c r="H57" s="108">
        <v>0.10424931391950398</v>
      </c>
      <c r="I57" s="43"/>
      <c r="J57" s="103">
        <v>0.14549171578286235</v>
      </c>
      <c r="K57" s="103">
        <v>0.15276064789528676</v>
      </c>
      <c r="L57" s="103">
        <v>-0.37693594287929311</v>
      </c>
      <c r="M57" s="103"/>
      <c r="N57" s="103">
        <v>-4.5467552885030127E-3</v>
      </c>
      <c r="O57" s="103"/>
      <c r="P57" s="103"/>
      <c r="Q57" s="103">
        <v>2.3549317950224413E-3</v>
      </c>
      <c r="R57" s="103">
        <v>5.7870563764938154E-2</v>
      </c>
      <c r="S57" s="43"/>
      <c r="T57" s="108">
        <v>5.538520359300092E-2</v>
      </c>
    </row>
    <row r="58" spans="2:21" x14ac:dyDescent="0.2">
      <c r="B58" s="1" t="s">
        <v>529</v>
      </c>
      <c r="C58" s="26" t="s">
        <v>49</v>
      </c>
      <c r="D58" s="30"/>
      <c r="E58" s="103">
        <v>-9.3442343580337095E-2</v>
      </c>
      <c r="F58" s="103">
        <v>0.29246801969232239</v>
      </c>
      <c r="G58" s="43"/>
      <c r="H58" s="108">
        <v>-0.29858407124419772</v>
      </c>
      <c r="I58" s="43"/>
      <c r="J58" s="103">
        <v>-5.5603889441375731E-2</v>
      </c>
      <c r="K58" s="103">
        <v>-5.5603889441375731E-2</v>
      </c>
      <c r="L58" s="103">
        <v>-0.2057059620764089</v>
      </c>
      <c r="M58" s="103"/>
      <c r="N58" s="103">
        <v>7.310218491295073E-2</v>
      </c>
      <c r="O58" s="103"/>
      <c r="P58" s="103">
        <v>0.19375301580425863</v>
      </c>
      <c r="Q58" s="103">
        <v>0.42668468376507751</v>
      </c>
      <c r="R58" s="103">
        <v>-6.0434950433911117E-2</v>
      </c>
      <c r="S58" s="43"/>
      <c r="T58" s="108">
        <v>-0.34143468402104138</v>
      </c>
    </row>
    <row r="59" spans="2:21" x14ac:dyDescent="0.2">
      <c r="B59" s="1" t="s">
        <v>530</v>
      </c>
      <c r="C59" s="26" t="s">
        <v>50</v>
      </c>
      <c r="D59" s="30"/>
      <c r="E59" s="103">
        <v>-0.59185199877665995</v>
      </c>
      <c r="F59" s="103">
        <v>1.9165994707333653</v>
      </c>
      <c r="G59" s="43"/>
      <c r="H59" s="108">
        <v>-0.86006031842256592</v>
      </c>
      <c r="I59" s="43"/>
      <c r="J59" s="103">
        <v>-0.3070665173856868</v>
      </c>
      <c r="K59" s="103">
        <v>-0.63890522903826663</v>
      </c>
      <c r="L59" s="103">
        <v>-0.2001440499872198</v>
      </c>
      <c r="M59" s="103"/>
      <c r="N59" s="103">
        <v>0.39472441373249523</v>
      </c>
      <c r="O59" s="103">
        <v>-0.31657908983662042</v>
      </c>
      <c r="P59" s="103"/>
      <c r="Q59" s="103">
        <v>2.8903092353668787</v>
      </c>
      <c r="R59" s="103">
        <v>-0.46238299133336958</v>
      </c>
      <c r="S59" s="43"/>
      <c r="T59" s="108">
        <v>-0.8618060991709493</v>
      </c>
      <c r="U59" s="105"/>
    </row>
    <row r="60" spans="2:21" x14ac:dyDescent="0.2">
      <c r="B60" s="1" t="s">
        <v>531</v>
      </c>
      <c r="C60" s="26" t="s">
        <v>51</v>
      </c>
      <c r="D60" s="30"/>
      <c r="E60" s="103">
        <v>-0.24262743697890876</v>
      </c>
      <c r="F60" s="103">
        <v>1.566887132277111</v>
      </c>
      <c r="G60" s="43"/>
      <c r="H60" s="108">
        <v>-0.70494512458394754</v>
      </c>
      <c r="I60" s="43"/>
      <c r="J60" s="103">
        <v>-0.35479455048178909</v>
      </c>
      <c r="K60" s="103">
        <v>-6.6709499687602314E-2</v>
      </c>
      <c r="L60" s="103">
        <v>-9.8565991849983714E-2</v>
      </c>
      <c r="M60" s="103"/>
      <c r="N60" s="103">
        <v>0.26987406442313966</v>
      </c>
      <c r="O60" s="103"/>
      <c r="P60" s="103"/>
      <c r="Q60" s="103">
        <v>1.5660062485793005</v>
      </c>
      <c r="R60" s="103">
        <v>-0.13164055294140697</v>
      </c>
      <c r="S60" s="43"/>
      <c r="T60" s="108">
        <v>-0.66159106294485048</v>
      </c>
      <c r="U60" s="105"/>
    </row>
    <row r="61" spans="2:21" x14ac:dyDescent="0.2">
      <c r="B61" s="1" t="s">
        <v>532</v>
      </c>
      <c r="C61" s="26" t="s">
        <v>52</v>
      </c>
      <c r="D61" s="30"/>
      <c r="E61" s="103">
        <v>9.1976286412181585E-2</v>
      </c>
      <c r="F61" s="103">
        <v>0.14747196521668848</v>
      </c>
      <c r="G61" s="43"/>
      <c r="H61" s="108">
        <v>-4.8363428900005445E-2</v>
      </c>
      <c r="I61" s="43"/>
      <c r="J61" s="103">
        <v>6.0826497428596804E-2</v>
      </c>
      <c r="K61" s="103">
        <v>-0.43498793162997018</v>
      </c>
      <c r="L61" s="103">
        <v>-0.2210757229105369</v>
      </c>
      <c r="M61" s="103"/>
      <c r="N61" s="103">
        <v>-0.14971446939198019</v>
      </c>
      <c r="O61" s="103"/>
      <c r="P61" s="103"/>
      <c r="Q61" s="103">
        <v>1.9560646165903872</v>
      </c>
      <c r="R61" s="103">
        <v>-6.2831411521535263E-2</v>
      </c>
      <c r="S61" s="43"/>
      <c r="T61" s="108">
        <v>-0.6829674888638182</v>
      </c>
    </row>
    <row r="62" spans="2:21" x14ac:dyDescent="0.2">
      <c r="B62" s="1" t="s">
        <v>533</v>
      </c>
      <c r="C62" s="26" t="s">
        <v>53</v>
      </c>
      <c r="D62" s="30"/>
      <c r="E62" s="103">
        <v>-8.7178119917585395E-2</v>
      </c>
      <c r="F62" s="103">
        <v>-8.0985229311549389E-2</v>
      </c>
      <c r="G62" s="43"/>
      <c r="H62" s="108">
        <v>-6.7386192295872949E-3</v>
      </c>
      <c r="I62" s="43"/>
      <c r="J62" s="103">
        <v>0.59608479813090764</v>
      </c>
      <c r="K62" s="103">
        <v>4.6594163983415537E-3</v>
      </c>
      <c r="L62" s="103">
        <v>-0.49957760608849378</v>
      </c>
      <c r="M62" s="103"/>
      <c r="N62" s="103">
        <v>-0.4178380575817795</v>
      </c>
      <c r="O62" s="103"/>
      <c r="P62" s="103"/>
      <c r="Q62" s="103">
        <v>0.19427110328139552</v>
      </c>
      <c r="R62" s="103">
        <v>0.47951980604420852</v>
      </c>
      <c r="S62" s="43"/>
      <c r="T62" s="108">
        <v>0.23884752965977296</v>
      </c>
    </row>
    <row r="63" spans="2:21" x14ac:dyDescent="0.2">
      <c r="B63" s="1" t="s">
        <v>534</v>
      </c>
      <c r="C63" s="26" t="s">
        <v>54</v>
      </c>
      <c r="D63" s="30"/>
      <c r="E63" s="103">
        <v>-0.50157072701675243</v>
      </c>
      <c r="F63" s="103">
        <v>0.5980073777119872</v>
      </c>
      <c r="G63" s="43"/>
      <c r="H63" s="108">
        <v>-0.68809325918326225</v>
      </c>
      <c r="I63" s="43"/>
      <c r="J63" s="103">
        <v>0.42354770412110665</v>
      </c>
      <c r="K63" s="103">
        <v>0.46340142797021722</v>
      </c>
      <c r="L63" s="103">
        <v>-0.26502827045107702</v>
      </c>
      <c r="M63" s="103"/>
      <c r="N63" s="103">
        <v>9.9272906455976084E-3</v>
      </c>
      <c r="O63" s="103"/>
      <c r="P63" s="103"/>
      <c r="Q63" s="103">
        <v>0.34735095741805688</v>
      </c>
      <c r="R63" s="103">
        <v>0.40183306757712423</v>
      </c>
      <c r="S63" s="43"/>
      <c r="T63" s="108">
        <v>4.0436465242487341E-2</v>
      </c>
    </row>
    <row r="64" spans="2:21" x14ac:dyDescent="0.2">
      <c r="B64" s="1" t="s">
        <v>535</v>
      </c>
      <c r="C64" s="26" t="s">
        <v>55</v>
      </c>
      <c r="D64" s="30"/>
      <c r="E64" s="103">
        <v>-8.6475957804291959E-2</v>
      </c>
      <c r="F64" s="103">
        <v>-9.718152874054542E-2</v>
      </c>
      <c r="G64" s="43"/>
      <c r="H64" s="108">
        <v>1.1857944068555559E-2</v>
      </c>
      <c r="I64" s="43"/>
      <c r="J64" s="103">
        <v>2.0164615520219087E-2</v>
      </c>
      <c r="K64" s="103">
        <v>-0.46760979476312181</v>
      </c>
      <c r="L64" s="103">
        <v>-0.34631297598415334</v>
      </c>
      <c r="M64" s="103"/>
      <c r="N64" s="103">
        <v>-0.34288933874290639</v>
      </c>
      <c r="O64" s="103"/>
      <c r="P64" s="103"/>
      <c r="Q64" s="103">
        <v>0.27285676414482696</v>
      </c>
      <c r="R64" s="103">
        <v>0.13886353737895929</v>
      </c>
      <c r="S64" s="43"/>
      <c r="T64" s="108">
        <v>-0.10526968197862507</v>
      </c>
    </row>
    <row r="65" spans="2:21" x14ac:dyDescent="0.2">
      <c r="B65" s="1" t="s">
        <v>536</v>
      </c>
      <c r="C65" s="26" t="s">
        <v>56</v>
      </c>
      <c r="D65" s="30"/>
      <c r="E65" s="103">
        <v>-0.330958580949402</v>
      </c>
      <c r="F65" s="103">
        <v>0.18254998678274847</v>
      </c>
      <c r="G65" s="43"/>
      <c r="H65" s="108">
        <v>-0.43423836072181987</v>
      </c>
      <c r="I65" s="43"/>
      <c r="J65" s="103">
        <v>-0.2851273182013393</v>
      </c>
      <c r="K65" s="103">
        <v>4.9720837558524744E-2</v>
      </c>
      <c r="L65" s="103">
        <v>-0.1503773665410022</v>
      </c>
      <c r="M65" s="103"/>
      <c r="N65" s="103">
        <v>-0.1107610158786001</v>
      </c>
      <c r="O65" s="103">
        <v>8.3420147978036097E-2</v>
      </c>
      <c r="P65" s="103">
        <v>-0.21802204225171595</v>
      </c>
      <c r="Q65" s="103">
        <v>2.162261028442436E-2</v>
      </c>
      <c r="R65" s="103">
        <v>-0.19265608443604054</v>
      </c>
      <c r="S65" s="43"/>
      <c r="T65" s="108">
        <v>-0.20974349291350225</v>
      </c>
    </row>
    <row r="66" spans="2:21" x14ac:dyDescent="0.2">
      <c r="B66" s="1" t="s">
        <v>537</v>
      </c>
      <c r="C66" s="26" t="s">
        <v>57</v>
      </c>
      <c r="D66" s="30"/>
      <c r="E66" s="103">
        <v>-5.1554457668955056E-2</v>
      </c>
      <c r="F66" s="103">
        <v>0.72386877571263697</v>
      </c>
      <c r="G66" s="43"/>
      <c r="H66" s="108">
        <v>-0.4498156961286317</v>
      </c>
      <c r="I66" s="43"/>
      <c r="J66" s="103">
        <v>0.70431379695531593</v>
      </c>
      <c r="K66" s="103">
        <v>-0.65011841548473448</v>
      </c>
      <c r="L66" s="103">
        <v>0.46959294783000205</v>
      </c>
      <c r="M66" s="103"/>
      <c r="N66" s="103">
        <v>0.23953095300839444</v>
      </c>
      <c r="O66" s="103"/>
      <c r="P66" s="103"/>
      <c r="Q66" s="103">
        <v>0.79170177594645796</v>
      </c>
      <c r="R66" s="103">
        <v>0.21244881998168674</v>
      </c>
      <c r="S66" s="43"/>
      <c r="T66" s="108">
        <v>-0.32329764012137763</v>
      </c>
    </row>
    <row r="67" spans="2:21" x14ac:dyDescent="0.2">
      <c r="B67" s="1" t="s">
        <v>538</v>
      </c>
      <c r="C67" s="26" t="s">
        <v>58</v>
      </c>
      <c r="D67" s="30"/>
      <c r="E67" s="103">
        <v>-0.34458202737609389</v>
      </c>
      <c r="F67" s="103">
        <v>0.52495750342299297</v>
      </c>
      <c r="G67" s="43"/>
      <c r="H67" s="108">
        <v>-0.57020574596162621</v>
      </c>
      <c r="I67" s="43"/>
      <c r="J67" s="103">
        <v>-0.40333059482306433</v>
      </c>
      <c r="K67" s="103">
        <v>2.8813759803780759E-2</v>
      </c>
      <c r="L67" s="103">
        <v>8.9644915263795477E-2</v>
      </c>
      <c r="M67" s="103"/>
      <c r="N67" s="103">
        <v>0.28301557178777337</v>
      </c>
      <c r="O67" s="103"/>
      <c r="P67" s="103"/>
      <c r="Q67" s="103">
        <v>0.8320880016422274</v>
      </c>
      <c r="R67" s="103">
        <v>-0.443041192970685</v>
      </c>
      <c r="S67" s="43"/>
      <c r="T67" s="108">
        <v>-0.69599778693486658</v>
      </c>
    </row>
    <row r="68" spans="2:21" x14ac:dyDescent="0.2">
      <c r="B68" s="1" t="s">
        <v>539</v>
      </c>
      <c r="C68" s="26" t="s">
        <v>59</v>
      </c>
      <c r="D68" s="30"/>
      <c r="E68" s="103">
        <v>-0.33164273956325563</v>
      </c>
      <c r="F68" s="103">
        <v>0.92104466227171233</v>
      </c>
      <c r="G68" s="43"/>
      <c r="H68" s="108">
        <v>-0.65208655813010341</v>
      </c>
      <c r="I68" s="43"/>
      <c r="J68" s="103">
        <v>-0.11296874654848121</v>
      </c>
      <c r="K68" s="103">
        <v>-0.48468523798939223</v>
      </c>
      <c r="L68" s="103">
        <v>2.5716594926201708E-3</v>
      </c>
      <c r="M68" s="103"/>
      <c r="N68" s="103">
        <v>1.5343155490203042E-2</v>
      </c>
      <c r="O68" s="103"/>
      <c r="P68" s="103">
        <v>-0.31345021684680063</v>
      </c>
      <c r="Q68" s="103">
        <v>0.94747050304672498</v>
      </c>
      <c r="R68" s="103">
        <v>-0.21190099207801827</v>
      </c>
      <c r="S68" s="43"/>
      <c r="T68" s="108">
        <v>-0.59532172287639873</v>
      </c>
    </row>
    <row r="69" spans="2:21" x14ac:dyDescent="0.2">
      <c r="B69" s="1" t="s">
        <v>540</v>
      </c>
      <c r="C69" s="26" t="s">
        <v>463</v>
      </c>
      <c r="D69" s="30"/>
      <c r="E69" s="103">
        <v>-0.2123819624550215</v>
      </c>
      <c r="F69" s="103">
        <v>-0.3479627479043641</v>
      </c>
      <c r="G69" s="43"/>
      <c r="H69" s="108">
        <v>0.20793410961350522</v>
      </c>
      <c r="I69" s="43"/>
      <c r="J69" s="103">
        <v>0.12450729103196467</v>
      </c>
      <c r="K69" s="103">
        <v>-0.39096918841729489</v>
      </c>
      <c r="L69" s="103">
        <v>-9.8765608128435489E-2</v>
      </c>
      <c r="M69" s="103"/>
      <c r="N69" s="103">
        <v>-0.2086543841339904</v>
      </c>
      <c r="O69" s="103"/>
      <c r="P69" s="103"/>
      <c r="Q69" s="103">
        <v>-0.2031609276569456</v>
      </c>
      <c r="R69" s="103">
        <v>-0.19175630535060384</v>
      </c>
      <c r="S69" s="43"/>
      <c r="T69" s="108">
        <v>1.4312328175383193E-2</v>
      </c>
    </row>
    <row r="70" spans="2:21" x14ac:dyDescent="0.2">
      <c r="B70" s="1" t="s">
        <v>541</v>
      </c>
      <c r="C70" s="26" t="s">
        <v>61</v>
      </c>
      <c r="D70" s="30"/>
      <c r="E70" s="103">
        <v>3.8559183835724431E-2</v>
      </c>
      <c r="F70" s="103">
        <v>0.64519244550935095</v>
      </c>
      <c r="G70" s="43"/>
      <c r="H70" s="108">
        <v>-0.36873088211015537</v>
      </c>
      <c r="I70" s="43"/>
      <c r="J70" s="103">
        <v>-3.6325005157478163E-3</v>
      </c>
      <c r="K70" s="103">
        <v>0.192251722720584</v>
      </c>
      <c r="L70" s="103">
        <v>0.23617235913762968</v>
      </c>
      <c r="M70" s="103"/>
      <c r="N70" s="103">
        <v>-0.18678545555101944</v>
      </c>
      <c r="O70" s="103"/>
      <c r="P70" s="103"/>
      <c r="Q70" s="103">
        <v>0.92941623152885788</v>
      </c>
      <c r="R70" s="103">
        <v>4.5363388296993046E-2</v>
      </c>
      <c r="S70" s="43"/>
      <c r="T70" s="108">
        <v>-0.45819705918579667</v>
      </c>
    </row>
    <row r="71" spans="2:21" x14ac:dyDescent="0.2">
      <c r="B71" s="1" t="s">
        <v>542</v>
      </c>
      <c r="C71" s="26" t="s">
        <v>62</v>
      </c>
      <c r="D71" s="30"/>
      <c r="E71" s="103">
        <v>0.2466059832515537</v>
      </c>
      <c r="F71" s="103">
        <v>0.54016735881124389</v>
      </c>
      <c r="G71" s="43"/>
      <c r="H71" s="108">
        <v>-0.19060355608774315</v>
      </c>
      <c r="I71" s="43"/>
      <c r="J71" s="103">
        <v>-0.13675625175505979</v>
      </c>
      <c r="K71" s="103">
        <v>0.41116058524242027</v>
      </c>
      <c r="L71" s="103">
        <v>-0.45644703006365872</v>
      </c>
      <c r="M71" s="103"/>
      <c r="N71" s="103">
        <v>-0.18857214474842543</v>
      </c>
      <c r="O71" s="103"/>
      <c r="P71" s="103"/>
      <c r="Q71" s="103">
        <v>0.41536395420600192</v>
      </c>
      <c r="R71" s="103">
        <v>2.3193525471169485E-2</v>
      </c>
      <c r="S71" s="43"/>
      <c r="T71" s="108">
        <v>-0.27708097805474641</v>
      </c>
    </row>
    <row r="72" spans="2:21" x14ac:dyDescent="0.2">
      <c r="B72" s="1" t="s">
        <v>543</v>
      </c>
      <c r="C72" s="26" t="s">
        <v>63</v>
      </c>
      <c r="D72" s="30"/>
      <c r="E72" s="103">
        <v>7.2441355245360217E-2</v>
      </c>
      <c r="F72" s="103">
        <v>-0.20336865499473855</v>
      </c>
      <c r="G72" s="43"/>
      <c r="H72" s="108">
        <v>0.34622038408277445</v>
      </c>
      <c r="I72" s="43"/>
      <c r="J72" s="103">
        <v>-0.24486259966288937</v>
      </c>
      <c r="K72" s="103">
        <v>1.07405489233606</v>
      </c>
      <c r="L72" s="103">
        <v>0.2264122528968584</v>
      </c>
      <c r="M72" s="103">
        <v>-0.18271051939944505</v>
      </c>
      <c r="N72" s="103">
        <v>-0.29169282966314669</v>
      </c>
      <c r="O72" s="103"/>
      <c r="P72" s="103"/>
      <c r="Q72" s="103">
        <v>-0.29169282966314669</v>
      </c>
      <c r="R72" s="103">
        <v>2.8913444755495066E-2</v>
      </c>
      <c r="S72" s="43"/>
      <c r="T72" s="108">
        <v>0.45263734131926059</v>
      </c>
    </row>
    <row r="73" spans="2:21" x14ac:dyDescent="0.2">
      <c r="B73" s="1" t="s">
        <v>544</v>
      </c>
      <c r="C73" s="26" t="s">
        <v>64</v>
      </c>
      <c r="D73" s="30"/>
      <c r="E73" s="103">
        <v>0.15728848850480759</v>
      </c>
      <c r="F73" s="103">
        <v>4.6020124780612459E-3</v>
      </c>
      <c r="G73" s="43"/>
      <c r="H73" s="108">
        <v>0.1519870298190158</v>
      </c>
      <c r="I73" s="43"/>
      <c r="J73" s="103">
        <v>0.69307645611872726</v>
      </c>
      <c r="K73" s="103">
        <v>-0.39197027581394583</v>
      </c>
      <c r="L73" s="103">
        <v>-0.4782298170646001</v>
      </c>
      <c r="M73" s="103"/>
      <c r="N73" s="103">
        <v>0.20698542772553363</v>
      </c>
      <c r="O73" s="103"/>
      <c r="P73" s="103"/>
      <c r="Q73" s="103">
        <v>0.14560176296984051</v>
      </c>
      <c r="R73" s="103">
        <v>0.67452166775463041</v>
      </c>
      <c r="S73" s="43"/>
      <c r="T73" s="108">
        <v>0.46169613375386764</v>
      </c>
    </row>
    <row r="74" spans="2:21" x14ac:dyDescent="0.2">
      <c r="B74" s="1" t="s">
        <v>545</v>
      </c>
      <c r="C74" s="26" t="s">
        <v>65</v>
      </c>
      <c r="D74" s="30"/>
      <c r="E74" s="103">
        <v>0.20539325054571278</v>
      </c>
      <c r="F74" s="103">
        <v>5.8193462237599025E-2</v>
      </c>
      <c r="G74" s="43"/>
      <c r="H74" s="108">
        <v>0.1391047984712106</v>
      </c>
      <c r="I74" s="43"/>
      <c r="J74" s="103">
        <v>-0.57820839425216231</v>
      </c>
      <c r="K74" s="103">
        <v>0.18136748927902824</v>
      </c>
      <c r="L74" s="103">
        <v>5.8193462237599025E-2</v>
      </c>
      <c r="M74" s="103"/>
      <c r="N74" s="103">
        <v>-7.8897189838005866E-2</v>
      </c>
      <c r="O74" s="103">
        <v>-0.43681023043505462</v>
      </c>
      <c r="P74" s="103"/>
      <c r="Q74" s="103">
        <v>5.6264770396112773E-2</v>
      </c>
      <c r="R74" s="103">
        <v>0.19843037352935644</v>
      </c>
      <c r="S74" s="43"/>
      <c r="T74" s="108">
        <v>0.13459277173461892</v>
      </c>
    </row>
    <row r="75" spans="2:21" x14ac:dyDescent="0.2">
      <c r="B75" s="1" t="s">
        <v>546</v>
      </c>
      <c r="C75" s="26" t="s">
        <v>66</v>
      </c>
      <c r="D75" s="30"/>
      <c r="E75" s="103">
        <v>-0.18973039722738894</v>
      </c>
      <c r="F75" s="103">
        <v>2.6978019048719841</v>
      </c>
      <c r="G75" s="43"/>
      <c r="H75" s="108">
        <v>-0.78087803954423507</v>
      </c>
      <c r="I75" s="43"/>
      <c r="J75" s="103">
        <v>2.64098593640405E-3</v>
      </c>
      <c r="K75" s="103">
        <v>-0.31484520939577465</v>
      </c>
      <c r="L75" s="103">
        <v>-8.3390434066383023E-2</v>
      </c>
      <c r="M75" s="103"/>
      <c r="N75" s="103">
        <v>0.34736508827975521</v>
      </c>
      <c r="O75" s="103">
        <v>-0.20243305424509106</v>
      </c>
      <c r="P75" s="103"/>
      <c r="Q75" s="103">
        <v>1.1639030463095721</v>
      </c>
      <c r="R75" s="103">
        <v>-0.2591300510632949</v>
      </c>
      <c r="S75" s="43"/>
      <c r="T75" s="108">
        <v>-0.65762331625706549</v>
      </c>
      <c r="U75" s="105"/>
    </row>
    <row r="76" spans="2:21" x14ac:dyDescent="0.2">
      <c r="B76" s="1" t="s">
        <v>547</v>
      </c>
      <c r="C76" s="26" t="s">
        <v>67</v>
      </c>
      <c r="D76" s="30"/>
      <c r="E76" s="103">
        <v>0.53548790609118746</v>
      </c>
      <c r="F76" s="103">
        <v>-0.5197087349313152</v>
      </c>
      <c r="G76" s="43"/>
      <c r="H76" s="108">
        <v>2.1969931951013151</v>
      </c>
      <c r="I76" s="43"/>
      <c r="J76" s="103">
        <v>0.17786959808476954</v>
      </c>
      <c r="K76" s="103">
        <v>0.6043523541404614</v>
      </c>
      <c r="L76" s="103">
        <v>-0.38902840846336117</v>
      </c>
      <c r="M76" s="103"/>
      <c r="N76" s="103">
        <v>-0.10783659516354716</v>
      </c>
      <c r="O76" s="103"/>
      <c r="P76" s="103">
        <v>-8.1029968928166052E-2</v>
      </c>
      <c r="Q76" s="103">
        <v>-0.45315203873330201</v>
      </c>
      <c r="R76" s="103">
        <v>1.4791270446389628</v>
      </c>
      <c r="S76" s="43"/>
      <c r="T76" s="108">
        <v>3.5334850273491121</v>
      </c>
    </row>
    <row r="77" spans="2:21" x14ac:dyDescent="0.2">
      <c r="B77" s="1" t="s">
        <v>548</v>
      </c>
      <c r="C77" s="26" t="s">
        <v>68</v>
      </c>
      <c r="D77" s="30"/>
      <c r="E77" s="103">
        <v>-0.30628128844622371</v>
      </c>
      <c r="F77" s="103">
        <v>0.67427485834745338</v>
      </c>
      <c r="G77" s="43"/>
      <c r="H77" s="108">
        <v>-0.58566019904372679</v>
      </c>
      <c r="I77" s="43"/>
      <c r="J77" s="103">
        <v>-9.8299352584698241E-2</v>
      </c>
      <c r="K77" s="103">
        <v>-0.16686832116813088</v>
      </c>
      <c r="L77" s="103">
        <v>-0.17740280855886426</v>
      </c>
      <c r="M77" s="103"/>
      <c r="N77" s="103">
        <v>-0.27890864193783016</v>
      </c>
      <c r="O77" s="103"/>
      <c r="P77" s="103"/>
      <c r="Q77" s="103">
        <v>0.32978147541360148</v>
      </c>
      <c r="R77" s="103">
        <v>4.256009443970088E-2</v>
      </c>
      <c r="S77" s="43"/>
      <c r="T77" s="108">
        <v>-0.21599141384080889</v>
      </c>
    </row>
    <row r="78" spans="2:21" x14ac:dyDescent="0.2">
      <c r="B78" s="1" t="s">
        <v>549</v>
      </c>
      <c r="C78" s="26" t="s">
        <v>69</v>
      </c>
      <c r="D78" s="30"/>
      <c r="E78" s="103">
        <v>0.17245348360970869</v>
      </c>
      <c r="F78" s="103">
        <v>0.57686746988901394</v>
      </c>
      <c r="G78" s="43"/>
      <c r="H78" s="108">
        <v>-0.25646669361995866</v>
      </c>
      <c r="I78" s="43"/>
      <c r="J78" s="103">
        <v>0.38334620623431581</v>
      </c>
      <c r="K78" s="103">
        <v>-0.83241474626906498</v>
      </c>
      <c r="L78" s="103">
        <v>-0.36082457301717008</v>
      </c>
      <c r="M78" s="103"/>
      <c r="N78" s="103">
        <v>0.34934834151302763</v>
      </c>
      <c r="O78" s="103"/>
      <c r="P78" s="103"/>
      <c r="Q78" s="103">
        <v>1.1785023739911273</v>
      </c>
      <c r="R78" s="103">
        <v>0.15985578439881221</v>
      </c>
      <c r="S78" s="43"/>
      <c r="T78" s="108">
        <v>-0.46759030504341503</v>
      </c>
    </row>
    <row r="79" spans="2:21" x14ac:dyDescent="0.2">
      <c r="B79" s="1" t="s">
        <v>550</v>
      </c>
      <c r="C79" s="26" t="s">
        <v>70</v>
      </c>
      <c r="D79" s="30"/>
      <c r="E79" s="103">
        <v>-0.19374059163394108</v>
      </c>
      <c r="F79" s="103">
        <v>0.38768437656682631</v>
      </c>
      <c r="G79" s="43"/>
      <c r="H79" s="108">
        <v>-0.41898934514145836</v>
      </c>
      <c r="I79" s="43"/>
      <c r="J79" s="103">
        <v>5.2485621393666859E-2</v>
      </c>
      <c r="K79" s="103">
        <v>-0.31940899873102702</v>
      </c>
      <c r="L79" s="103">
        <v>-0.25237357301126995</v>
      </c>
      <c r="M79" s="103"/>
      <c r="N79" s="103">
        <v>1.0140322656520206E-2</v>
      </c>
      <c r="O79" s="103"/>
      <c r="P79" s="103"/>
      <c r="Q79" s="103">
        <v>0.43870862015420209</v>
      </c>
      <c r="R79" s="103">
        <v>3.2706676989602723E-2</v>
      </c>
      <c r="S79" s="43"/>
      <c r="T79" s="108">
        <v>-0.28219886742673694</v>
      </c>
    </row>
    <row r="80" spans="2:21" x14ac:dyDescent="0.2">
      <c r="B80" s="1" t="s">
        <v>551</v>
      </c>
      <c r="C80" s="26" t="s">
        <v>71</v>
      </c>
      <c r="D80" s="30"/>
      <c r="E80" s="103">
        <v>-0.26270294525353199</v>
      </c>
      <c r="F80" s="103">
        <v>0.82888566430967292</v>
      </c>
      <c r="G80" s="43"/>
      <c r="H80" s="108">
        <v>-0.59685995186322027</v>
      </c>
      <c r="I80" s="43"/>
      <c r="J80" s="103">
        <v>-3.9729604835377574E-2</v>
      </c>
      <c r="K80" s="103">
        <v>-0.29925682739425441</v>
      </c>
      <c r="L80" s="103">
        <v>0.32969825250974116</v>
      </c>
      <c r="M80" s="103"/>
      <c r="N80" s="103">
        <v>-2.4963905488109006E-2</v>
      </c>
      <c r="O80" s="103"/>
      <c r="P80" s="103">
        <v>-0.1292901176386172</v>
      </c>
      <c r="Q80" s="103">
        <v>0.53797319613607608</v>
      </c>
      <c r="R80" s="103">
        <v>-0.16912775600336361</v>
      </c>
      <c r="S80" s="43"/>
      <c r="T80" s="108">
        <v>-0.45976155755895054</v>
      </c>
    </row>
    <row r="81" spans="2:21" x14ac:dyDescent="0.2">
      <c r="B81" s="1" t="s">
        <v>552</v>
      </c>
      <c r="C81" s="26" t="s">
        <v>72</v>
      </c>
      <c r="D81" s="30"/>
      <c r="E81" s="103">
        <v>-0.28909703503918238</v>
      </c>
      <c r="F81" s="103">
        <v>0.19670717540828031</v>
      </c>
      <c r="G81" s="43"/>
      <c r="H81" s="108">
        <v>-0.4059507792971333</v>
      </c>
      <c r="I81" s="43"/>
      <c r="J81" s="103">
        <v>-0.24501143508269241</v>
      </c>
      <c r="K81" s="103">
        <v>1.9505343706654577E-2</v>
      </c>
      <c r="L81" s="103">
        <v>-0.40123987594685639</v>
      </c>
      <c r="M81" s="103"/>
      <c r="N81" s="103">
        <v>9.5873454314359563E-2</v>
      </c>
      <c r="O81" s="103"/>
      <c r="P81" s="103"/>
      <c r="Q81" s="103">
        <v>0.56312710284828071</v>
      </c>
      <c r="R81" s="103">
        <v>-0.27830403603556653</v>
      </c>
      <c r="S81" s="43"/>
      <c r="T81" s="108">
        <v>-0.53829988447556065</v>
      </c>
    </row>
    <row r="82" spans="2:21" x14ac:dyDescent="0.2">
      <c r="B82" s="1" t="s">
        <v>553</v>
      </c>
      <c r="C82" s="26" t="s">
        <v>73</v>
      </c>
      <c r="D82" s="30"/>
      <c r="E82" s="103">
        <v>-0.3473656021744097</v>
      </c>
      <c r="F82" s="103">
        <v>-3.0313509314766618E-3</v>
      </c>
      <c r="G82" s="43"/>
      <c r="H82" s="108">
        <v>-0.34538122293479101</v>
      </c>
      <c r="I82" s="43"/>
      <c r="J82" s="103">
        <v>9.0135267418522957E-5</v>
      </c>
      <c r="K82" s="103">
        <v>8.4399596576290037E-4</v>
      </c>
      <c r="L82" s="103">
        <v>1.37010039659895E-2</v>
      </c>
      <c r="M82" s="103"/>
      <c r="N82" s="103">
        <v>0.30002406853572272</v>
      </c>
      <c r="O82" s="103"/>
      <c r="P82" s="103"/>
      <c r="Q82" s="103">
        <v>-0.10478776532189116</v>
      </c>
      <c r="R82" s="103">
        <v>-9.1619633417415192E-2</v>
      </c>
      <c r="S82" s="43"/>
      <c r="T82" s="108">
        <v>1.4709508420883921E-2</v>
      </c>
    </row>
    <row r="83" spans="2:21" x14ac:dyDescent="0.2">
      <c r="B83" s="1" t="s">
        <v>554</v>
      </c>
      <c r="C83" s="26" t="s">
        <v>74</v>
      </c>
      <c r="D83" s="30"/>
      <c r="E83" s="103">
        <v>-0.26158378434168095</v>
      </c>
      <c r="F83" s="103">
        <v>0.85260104126695468</v>
      </c>
      <c r="G83" s="43"/>
      <c r="H83" s="108">
        <v>-0.60141649539755648</v>
      </c>
      <c r="I83" s="43"/>
      <c r="J83" s="103">
        <v>-0.29265445240429444</v>
      </c>
      <c r="K83" s="103">
        <v>-8.4557901180248862E-2</v>
      </c>
      <c r="L83" s="103">
        <v>0.1776808823300382</v>
      </c>
      <c r="M83" s="103"/>
      <c r="N83" s="103">
        <v>-0.23984470964076376</v>
      </c>
      <c r="O83" s="103">
        <v>-0.14769060380337673</v>
      </c>
      <c r="P83" s="103">
        <v>-0.1361267946900464</v>
      </c>
      <c r="Q83" s="103">
        <v>0.94754790656837762</v>
      </c>
      <c r="R83" s="103">
        <v>-0.24405629227308734</v>
      </c>
      <c r="S83" s="43"/>
      <c r="T83" s="108">
        <v>-0.61184846586962671</v>
      </c>
    </row>
    <row r="84" spans="2:21" x14ac:dyDescent="0.2">
      <c r="B84" s="1" t="s">
        <v>555</v>
      </c>
      <c r="C84" s="26" t="s">
        <v>75</v>
      </c>
      <c r="D84" s="30"/>
      <c r="E84" s="103">
        <v>-0.19643298788647801</v>
      </c>
      <c r="F84" s="103">
        <v>0.11193045398160617</v>
      </c>
      <c r="G84" s="43"/>
      <c r="H84" s="108">
        <v>-0.27732259761740929</v>
      </c>
      <c r="I84" s="43"/>
      <c r="J84" s="103">
        <v>0.25532496155413709</v>
      </c>
      <c r="K84" s="103">
        <v>-0.46569234380802915</v>
      </c>
      <c r="L84" s="103">
        <v>-0.32160010940238726</v>
      </c>
      <c r="M84" s="103"/>
      <c r="N84" s="103">
        <v>2.867363400284284E-2</v>
      </c>
      <c r="O84" s="103"/>
      <c r="P84" s="103"/>
      <c r="Q84" s="103">
        <v>3.2946733817277085E-2</v>
      </c>
      <c r="R84" s="103">
        <v>-0.13786894572128949</v>
      </c>
      <c r="S84" s="43"/>
      <c r="T84" s="108">
        <v>-0.16536736498242621</v>
      </c>
    </row>
    <row r="85" spans="2:21" x14ac:dyDescent="0.2">
      <c r="B85" s="1" t="s">
        <v>556</v>
      </c>
      <c r="C85" s="26" t="s">
        <v>76</v>
      </c>
      <c r="D85" s="30"/>
      <c r="E85" s="103">
        <v>-0.46071663064729418</v>
      </c>
      <c r="F85" s="103">
        <v>0.29710019869647897</v>
      </c>
      <c r="G85" s="43"/>
      <c r="H85" s="108">
        <v>-0.58423923618648843</v>
      </c>
      <c r="I85" s="43"/>
      <c r="J85" s="103">
        <v>-0.45559453997489696</v>
      </c>
      <c r="K85" s="103">
        <v>-0.56137914059469285</v>
      </c>
      <c r="L85" s="103">
        <v>-0.13122485796712291</v>
      </c>
      <c r="M85" s="103"/>
      <c r="N85" s="103">
        <v>-0.51940258706378972</v>
      </c>
      <c r="O85" s="103">
        <v>-0.37672343451278589</v>
      </c>
      <c r="P85" s="103">
        <v>-0.19199067075497556</v>
      </c>
      <c r="Q85" s="103">
        <v>1.2213766214426718</v>
      </c>
      <c r="R85" s="103">
        <v>-0.5521086587625077</v>
      </c>
      <c r="S85" s="43"/>
      <c r="T85" s="108">
        <v>-0.79837217295164942</v>
      </c>
    </row>
    <row r="86" spans="2:21" x14ac:dyDescent="0.2">
      <c r="B86" s="1" t="s">
        <v>580</v>
      </c>
      <c r="C86" s="26" t="s">
        <v>77</v>
      </c>
      <c r="D86" s="30"/>
      <c r="E86" s="103">
        <v>0.12943263664016524</v>
      </c>
      <c r="F86" s="103">
        <v>-0.38846586263468408</v>
      </c>
      <c r="G86" s="43"/>
      <c r="H86" s="108">
        <v>0.8468840374245028</v>
      </c>
      <c r="I86" s="43"/>
      <c r="J86" s="103">
        <v>0.38416507475361872</v>
      </c>
      <c r="K86" s="103">
        <v>-0.44018982964903086</v>
      </c>
      <c r="L86" s="103">
        <v>-0.60541291637721439</v>
      </c>
      <c r="M86" s="103"/>
      <c r="N86" s="103">
        <v>0.16556762447433582</v>
      </c>
      <c r="O86" s="103"/>
      <c r="P86" s="103"/>
      <c r="Q86" s="103">
        <v>-0.63738485987287929</v>
      </c>
      <c r="R86" s="103">
        <v>0.14404536262775225</v>
      </c>
      <c r="S86" s="43"/>
      <c r="T86" s="108">
        <v>2.1549850958420778</v>
      </c>
    </row>
    <row r="87" spans="2:21" x14ac:dyDescent="0.2">
      <c r="B87" s="1" t="s">
        <v>557</v>
      </c>
      <c r="C87" s="26" t="s">
        <v>78</v>
      </c>
      <c r="D87" s="30"/>
      <c r="E87" s="103">
        <v>-3.66430457026512E-3</v>
      </c>
      <c r="F87" s="103">
        <v>-0.18239756494444093</v>
      </c>
      <c r="G87" s="43"/>
      <c r="H87" s="108">
        <v>0.21860656562505243</v>
      </c>
      <c r="I87" s="43"/>
      <c r="J87" s="103">
        <v>0.45183187860711693</v>
      </c>
      <c r="K87" s="103">
        <v>0.10439935080997631</v>
      </c>
      <c r="L87" s="103">
        <v>0.93646583072544032</v>
      </c>
      <c r="M87" s="103"/>
      <c r="N87" s="103">
        <v>1.5156402464795278</v>
      </c>
      <c r="O87" s="103"/>
      <c r="P87" s="103"/>
      <c r="Q87" s="103">
        <v>1.3689283252859425</v>
      </c>
      <c r="R87" s="103">
        <v>0.10439935080997631</v>
      </c>
      <c r="S87" s="43"/>
      <c r="T87" s="108">
        <v>-0.53379790387846826</v>
      </c>
      <c r="U87" s="105"/>
    </row>
    <row r="88" spans="2:21" x14ac:dyDescent="0.2">
      <c r="B88" s="1" t="s">
        <v>558</v>
      </c>
      <c r="C88" s="26" t="s">
        <v>79</v>
      </c>
      <c r="D88" s="30"/>
      <c r="E88" s="103">
        <v>-0.10547981832751174</v>
      </c>
      <c r="F88" s="103">
        <v>0.27008691921908468</v>
      </c>
      <c r="G88" s="43"/>
      <c r="H88" s="108">
        <v>-0.29570160267260626</v>
      </c>
      <c r="I88" s="43"/>
      <c r="J88" s="103">
        <v>-1.1879005133813125E-2</v>
      </c>
      <c r="K88" s="103">
        <v>-0.25478271267090047</v>
      </c>
      <c r="L88" s="103">
        <v>-0.1626712631510645</v>
      </c>
      <c r="M88" s="103"/>
      <c r="N88" s="103">
        <v>5.8098361826095068E-2</v>
      </c>
      <c r="O88" s="103">
        <v>6.9030504014607086E-2</v>
      </c>
      <c r="P88" s="103"/>
      <c r="Q88" s="103">
        <v>0.31147188300015327</v>
      </c>
      <c r="R88" s="103">
        <v>-0.48278181625967187</v>
      </c>
      <c r="S88" s="43"/>
      <c r="T88" s="108">
        <v>-0.60562007432662002</v>
      </c>
      <c r="U88" s="105"/>
    </row>
    <row r="89" spans="2:21" x14ac:dyDescent="0.2">
      <c r="B89" s="1" t="s">
        <v>559</v>
      </c>
      <c r="C89" s="26" t="s">
        <v>80</v>
      </c>
      <c r="D89" s="30"/>
      <c r="E89" s="103">
        <v>0.23277889212510772</v>
      </c>
      <c r="F89" s="103">
        <v>-9.2791453616222652E-2</v>
      </c>
      <c r="G89" s="43"/>
      <c r="H89" s="108">
        <v>0.35887045711714904</v>
      </c>
      <c r="I89" s="43"/>
      <c r="J89" s="103">
        <v>0.18101635943813887</v>
      </c>
      <c r="K89" s="103">
        <v>-0.14997185704332927</v>
      </c>
      <c r="L89" s="103">
        <v>-7.148386538397633E-2</v>
      </c>
      <c r="M89" s="103"/>
      <c r="N89" s="103">
        <v>-0.15053376077390312</v>
      </c>
      <c r="O89" s="103"/>
      <c r="P89" s="103"/>
      <c r="Q89" s="103">
        <v>0.32027075331018762</v>
      </c>
      <c r="R89" s="103">
        <v>0.12898938534909998</v>
      </c>
      <c r="S89" s="43"/>
      <c r="T89" s="108">
        <v>-0.14488040993220996</v>
      </c>
    </row>
    <row r="90" spans="2:21" x14ac:dyDescent="0.2">
      <c r="B90" s="1" t="s">
        <v>560</v>
      </c>
      <c r="C90" s="26" t="s">
        <v>81</v>
      </c>
      <c r="D90" s="30"/>
      <c r="E90" s="103">
        <v>-0.55408056776407499</v>
      </c>
      <c r="F90" s="103">
        <v>2.0936783231761722</v>
      </c>
      <c r="G90" s="43"/>
      <c r="H90" s="108">
        <v>-0.85586108649521297</v>
      </c>
      <c r="I90" s="43"/>
      <c r="J90" s="103">
        <v>-0.48936118147651164</v>
      </c>
      <c r="K90" s="103">
        <v>-0.53613670413066261</v>
      </c>
      <c r="L90" s="103">
        <v>9.4190457443999787E-2</v>
      </c>
      <c r="M90" s="103"/>
      <c r="N90" s="103">
        <v>0.42193157728935415</v>
      </c>
      <c r="O90" s="103">
        <v>-0.28002582582262148</v>
      </c>
      <c r="P90" s="103"/>
      <c r="Q90" s="103">
        <v>0.55854962542398678</v>
      </c>
      <c r="R90" s="103">
        <v>-0.47833747436302321</v>
      </c>
      <c r="S90" s="43"/>
      <c r="T90" s="108">
        <v>-0.6652897558555031</v>
      </c>
      <c r="U90" s="105"/>
    </row>
    <row r="91" spans="2:21" x14ac:dyDescent="0.2">
      <c r="B91" s="1" t="s">
        <v>561</v>
      </c>
      <c r="C91" s="26" t="s">
        <v>82</v>
      </c>
      <c r="D91" s="30"/>
      <c r="E91" s="103">
        <v>-0.42412236550614557</v>
      </c>
      <c r="F91" s="103">
        <v>0.26049277623197908</v>
      </c>
      <c r="G91" s="43"/>
      <c r="H91" s="108">
        <v>-0.54313293550531949</v>
      </c>
      <c r="I91" s="43"/>
      <c r="J91" s="103">
        <v>-0.37019898522150296</v>
      </c>
      <c r="K91" s="103">
        <v>-0.41078680102791265</v>
      </c>
      <c r="L91" s="103">
        <v>-8.397883607612544E-2</v>
      </c>
      <c r="M91" s="103"/>
      <c r="N91" s="103">
        <v>0.25227947577860466</v>
      </c>
      <c r="O91" s="103">
        <v>-0.15057958416668416</v>
      </c>
      <c r="P91" s="103"/>
      <c r="Q91" s="103">
        <v>0.41932521469188355</v>
      </c>
      <c r="R91" s="103">
        <v>-0.38138703772549987</v>
      </c>
      <c r="S91" s="43"/>
      <c r="T91" s="108">
        <v>-0.56414995247668265</v>
      </c>
      <c r="U91" s="105"/>
    </row>
    <row r="92" spans="2:21" x14ac:dyDescent="0.2">
      <c r="B92" s="1" t="s">
        <v>562</v>
      </c>
      <c r="C92" s="26" t="s">
        <v>83</v>
      </c>
      <c r="D92" s="30"/>
      <c r="E92" s="103">
        <v>-4.0173029398437143E-2</v>
      </c>
      <c r="F92" s="103">
        <v>0.1113359220209118</v>
      </c>
      <c r="G92" s="43"/>
      <c r="H92" s="108">
        <v>-0.13633047255760167</v>
      </c>
      <c r="I92" s="43"/>
      <c r="J92" s="103">
        <v>-0.20925571680008304</v>
      </c>
      <c r="K92" s="103">
        <v>2.2309998142574727E-2</v>
      </c>
      <c r="L92" s="103">
        <v>0.25534337292551368</v>
      </c>
      <c r="M92" s="103"/>
      <c r="N92" s="103">
        <v>-2.17062207875236E-2</v>
      </c>
      <c r="O92" s="103"/>
      <c r="P92" s="103"/>
      <c r="Q92" s="103">
        <v>-0.14086215868156859</v>
      </c>
      <c r="R92" s="103">
        <v>0.13757864676682874</v>
      </c>
      <c r="S92" s="43"/>
      <c r="T92" s="108">
        <v>0.32409328521847258</v>
      </c>
      <c r="U92" s="105"/>
    </row>
    <row r="93" spans="2:21" x14ac:dyDescent="0.2">
      <c r="B93" s="1" t="s">
        <v>563</v>
      </c>
      <c r="C93" s="26" t="s">
        <v>84</v>
      </c>
      <c r="D93" s="30"/>
      <c r="E93" s="103">
        <v>-0.46354437886553401</v>
      </c>
      <c r="F93" s="103">
        <v>0.78991743962398542</v>
      </c>
      <c r="G93" s="43"/>
      <c r="H93" s="108">
        <v>-0.70029029872620197</v>
      </c>
      <c r="I93" s="43"/>
      <c r="J93" s="103">
        <v>0.53837251577582923</v>
      </c>
      <c r="K93" s="103">
        <v>-0.57157219361144729</v>
      </c>
      <c r="L93" s="103">
        <v>1.1169187465259993</v>
      </c>
      <c r="M93" s="103"/>
      <c r="N93" s="103">
        <v>1.1169187465259993</v>
      </c>
      <c r="O93" s="103"/>
      <c r="P93" s="103"/>
      <c r="Q93" s="103">
        <v>0.89065034879369809</v>
      </c>
      <c r="R93" s="103">
        <v>-0.44651777837816031</v>
      </c>
      <c r="S93" s="43"/>
      <c r="T93" s="108">
        <v>-0.70725299790361507</v>
      </c>
      <c r="U93" s="105"/>
    </row>
    <row r="94" spans="2:21" x14ac:dyDescent="0.2">
      <c r="B94" s="1" t="s">
        <v>564</v>
      </c>
      <c r="C94" s="26" t="s">
        <v>85</v>
      </c>
      <c r="D94" s="30"/>
      <c r="E94" s="103">
        <v>-0.18946590887729453</v>
      </c>
      <c r="F94" s="103">
        <v>0.98419460658575808</v>
      </c>
      <c r="G94" s="43"/>
      <c r="H94" s="108">
        <v>-0.59150474029490119</v>
      </c>
      <c r="I94" s="43"/>
      <c r="J94" s="103">
        <v>-0.27966459238295649</v>
      </c>
      <c r="K94" s="103">
        <v>2.975371079106659E-2</v>
      </c>
      <c r="L94" s="103">
        <v>-0.31597898335765517</v>
      </c>
      <c r="M94" s="103"/>
      <c r="N94" s="103">
        <v>-0.11098796107834075</v>
      </c>
      <c r="O94" s="103"/>
      <c r="P94" s="103">
        <v>0.34106389870950427</v>
      </c>
      <c r="Q94" s="103">
        <v>0.39095864798066016</v>
      </c>
      <c r="R94" s="103">
        <v>-0.11482790485732619</v>
      </c>
      <c r="S94" s="43"/>
      <c r="T94" s="108">
        <v>-0.36362443525712829</v>
      </c>
    </row>
    <row r="95" spans="2:21" x14ac:dyDescent="0.2">
      <c r="B95" s="1" t="s">
        <v>565</v>
      </c>
      <c r="C95" s="26" t="s">
        <v>86</v>
      </c>
      <c r="D95" s="30"/>
      <c r="E95" s="103">
        <v>-0.14371011913246601</v>
      </c>
      <c r="F95" s="103">
        <v>0.27797517087386492</v>
      </c>
      <c r="G95" s="43"/>
      <c r="H95" s="108">
        <v>-0.32996360149781889</v>
      </c>
      <c r="I95" s="43"/>
      <c r="J95" s="103">
        <v>0.10105417087454693</v>
      </c>
      <c r="K95" s="103">
        <v>-3.1450404540917631E-2</v>
      </c>
      <c r="L95" s="103">
        <v>0.43006725492200815</v>
      </c>
      <c r="M95" s="103"/>
      <c r="N95" s="103">
        <v>2.4508955111520958E-2</v>
      </c>
      <c r="O95" s="103">
        <v>0</v>
      </c>
      <c r="P95" s="103"/>
      <c r="Q95" s="103">
        <v>0.23576667055337075</v>
      </c>
      <c r="R95" s="103">
        <v>0.43411402925268394</v>
      </c>
      <c r="S95" s="43"/>
      <c r="T95" s="108">
        <v>0.16050550919171025</v>
      </c>
    </row>
    <row r="96" spans="2:21" x14ac:dyDescent="0.2">
      <c r="B96" s="1" t="s">
        <v>579</v>
      </c>
      <c r="C96" s="26" t="s">
        <v>87</v>
      </c>
      <c r="D96" s="30"/>
      <c r="E96" s="103">
        <v>-0.23568299181226637</v>
      </c>
      <c r="F96" s="103">
        <v>0.83179742273662094</v>
      </c>
      <c r="G96" s="43"/>
      <c r="H96" s="108">
        <v>-0.5827502546401232</v>
      </c>
      <c r="I96" s="43"/>
      <c r="J96" s="103">
        <v>-0.22145644102980688</v>
      </c>
      <c r="K96" s="103">
        <v>-0.15371292803070113</v>
      </c>
      <c r="L96" s="103">
        <v>-0.17566302765728181</v>
      </c>
      <c r="M96" s="103"/>
      <c r="N96" s="103">
        <v>3.4183760782462436E-3</v>
      </c>
      <c r="O96" s="103">
        <v>-0.32156781521858757</v>
      </c>
      <c r="P96" s="103">
        <v>-0.29257268365455713</v>
      </c>
      <c r="Q96" s="103">
        <v>1.5836145612341594</v>
      </c>
      <c r="R96" s="103">
        <v>-0.22764002446697396</v>
      </c>
      <c r="S96" s="43"/>
      <c r="T96" s="108">
        <v>-0.70105448888471988</v>
      </c>
    </row>
    <row r="97" spans="2:21" x14ac:dyDescent="0.2">
      <c r="B97" s="1" t="s">
        <v>566</v>
      </c>
      <c r="C97" s="26" t="s">
        <v>88</v>
      </c>
      <c r="D97" s="30"/>
      <c r="E97" s="103">
        <v>-0.1477986714467947</v>
      </c>
      <c r="F97" s="103">
        <v>0.35080826185839054</v>
      </c>
      <c r="G97" s="43"/>
      <c r="H97" s="108">
        <v>-0.36911747387391658</v>
      </c>
      <c r="I97" s="43"/>
      <c r="J97" s="103">
        <v>0.22108954063558595</v>
      </c>
      <c r="K97" s="103">
        <v>-0.44047915585633524</v>
      </c>
      <c r="L97" s="103">
        <v>-0.18088722235047539</v>
      </c>
      <c r="M97" s="103"/>
      <c r="N97" s="103">
        <v>-0.12982035280685944</v>
      </c>
      <c r="O97" s="103"/>
      <c r="P97" s="103"/>
      <c r="Q97" s="103">
        <v>0.45194505543687069</v>
      </c>
      <c r="R97" s="103">
        <v>0.25403866359338911</v>
      </c>
      <c r="S97" s="43"/>
      <c r="T97" s="108">
        <v>-0.13630432577487195</v>
      </c>
    </row>
    <row r="98" spans="2:21" x14ac:dyDescent="0.2">
      <c r="B98" s="1" t="s">
        <v>567</v>
      </c>
      <c r="C98" s="26" t="s">
        <v>89</v>
      </c>
      <c r="D98" s="30"/>
      <c r="E98" s="103">
        <v>-0.15278272152951455</v>
      </c>
      <c r="F98" s="103">
        <v>0.25406332512754237</v>
      </c>
      <c r="G98" s="43"/>
      <c r="H98" s="108">
        <v>-0.32442225085856768</v>
      </c>
      <c r="I98" s="43"/>
      <c r="J98" s="103">
        <v>-8.8450504290871645E-2</v>
      </c>
      <c r="K98" s="103">
        <v>-5.5795176679131142E-2</v>
      </c>
      <c r="L98" s="103">
        <v>-0.25097880729780353</v>
      </c>
      <c r="M98" s="103"/>
      <c r="N98" s="103">
        <v>-2.8621632473488035E-2</v>
      </c>
      <c r="O98" s="103"/>
      <c r="P98" s="103">
        <v>-3.9197696912837143E-2</v>
      </c>
      <c r="Q98" s="103">
        <v>4.5865440071091168E-3</v>
      </c>
      <c r="R98" s="103">
        <v>-0.31649126292063356</v>
      </c>
      <c r="S98" s="43"/>
      <c r="T98" s="108">
        <v>-0.31961189291568948</v>
      </c>
    </row>
    <row r="99" spans="2:21" x14ac:dyDescent="0.2">
      <c r="B99" s="1" t="s">
        <v>568</v>
      </c>
      <c r="C99" s="26" t="s">
        <v>90</v>
      </c>
      <c r="D99" s="30"/>
      <c r="E99" s="103">
        <v>0.27777996892870771</v>
      </c>
      <c r="F99" s="103">
        <v>2.3472527609769589E-2</v>
      </c>
      <c r="G99" s="43"/>
      <c r="H99" s="108">
        <v>0.24847510261252514</v>
      </c>
      <c r="I99" s="43"/>
      <c r="J99" s="103">
        <v>0.37902814502185134</v>
      </c>
      <c r="K99" s="103">
        <v>-0.40737186505547318</v>
      </c>
      <c r="L99" s="103">
        <v>-0.37309966714535581</v>
      </c>
      <c r="M99" s="103"/>
      <c r="N99" s="103">
        <v>7.2863299760018263E-2</v>
      </c>
      <c r="O99" s="103"/>
      <c r="P99" s="103"/>
      <c r="Q99" s="103">
        <v>-8.9932941091985685E-2</v>
      </c>
      <c r="R99" s="103">
        <v>0.3954248848379045</v>
      </c>
      <c r="S99" s="43"/>
      <c r="T99" s="108">
        <v>0.53332094726323676</v>
      </c>
    </row>
    <row r="100" spans="2:21" x14ac:dyDescent="0.2">
      <c r="B100" s="1" t="s">
        <v>569</v>
      </c>
      <c r="C100" s="26" t="s">
        <v>91</v>
      </c>
      <c r="D100" s="30"/>
      <c r="E100" s="103">
        <v>8.5970134405714216E-2</v>
      </c>
      <c r="F100" s="103">
        <v>-6.1041899032505564E-2</v>
      </c>
      <c r="G100" s="43"/>
      <c r="H100" s="108">
        <v>0.15656932219524999</v>
      </c>
      <c r="I100" s="43"/>
      <c r="J100" s="103">
        <v>-0.15886743324081409</v>
      </c>
      <c r="K100" s="103">
        <v>-5.0961486266315692E-2</v>
      </c>
      <c r="L100" s="103">
        <v>-0.13276842600138039</v>
      </c>
      <c r="M100" s="103"/>
      <c r="N100" s="103">
        <v>0.12916665710533892</v>
      </c>
      <c r="O100" s="103">
        <v>-0.19093671066690443</v>
      </c>
      <c r="P100" s="103"/>
      <c r="Q100" s="103">
        <v>0.47870454497699266</v>
      </c>
      <c r="R100" s="103">
        <v>1.087249656436895E-2</v>
      </c>
      <c r="S100" s="43"/>
      <c r="T100" s="108">
        <v>-0.31637966489100289</v>
      </c>
      <c r="U100" s="105"/>
    </row>
    <row r="101" spans="2:21" x14ac:dyDescent="0.2">
      <c r="B101" s="1" t="s">
        <v>570</v>
      </c>
      <c r="C101" s="26" t="s">
        <v>92</v>
      </c>
      <c r="D101" s="30"/>
      <c r="E101" s="103">
        <v>-6.3609916778644138E-2</v>
      </c>
      <c r="F101" s="103">
        <v>-0.33506052412053078</v>
      </c>
      <c r="G101" s="43"/>
      <c r="H101" s="108">
        <v>0.40823355687050733</v>
      </c>
      <c r="I101" s="43"/>
      <c r="J101" s="103">
        <v>-0.21492064498798669</v>
      </c>
      <c r="K101" s="103">
        <v>0.33434647825257935</v>
      </c>
      <c r="L101" s="103">
        <v>0.38588472604237101</v>
      </c>
      <c r="M101" s="103"/>
      <c r="N101" s="103">
        <v>0.24779266786976817</v>
      </c>
      <c r="O101" s="103"/>
      <c r="P101" s="103"/>
      <c r="Q101" s="103">
        <v>-0.30536618329553855</v>
      </c>
      <c r="R101" s="103">
        <v>-0.19294876117665338</v>
      </c>
      <c r="S101" s="43"/>
      <c r="T101" s="108">
        <v>0.16183695555195565</v>
      </c>
    </row>
    <row r="102" spans="2:21" x14ac:dyDescent="0.2">
      <c r="B102" s="1" t="s">
        <v>571</v>
      </c>
      <c r="C102" s="26" t="s">
        <v>93</v>
      </c>
      <c r="D102" s="30"/>
      <c r="E102" s="103">
        <v>0.72892361696730057</v>
      </c>
      <c r="F102" s="103">
        <v>-0.18644468231684996</v>
      </c>
      <c r="G102" s="43"/>
      <c r="H102" s="108">
        <v>1.1251457391870345</v>
      </c>
      <c r="I102" s="43"/>
      <c r="J102" s="103">
        <v>0.33944156646046264</v>
      </c>
      <c r="K102" s="103">
        <v>0.69157216989490577</v>
      </c>
      <c r="L102" s="103">
        <v>0.12744858574088491</v>
      </c>
      <c r="M102" s="103"/>
      <c r="N102" s="103">
        <v>0.49302582403283224</v>
      </c>
      <c r="O102" s="103"/>
      <c r="P102" s="103"/>
      <c r="Q102" s="103">
        <v>-0.47110813392307838</v>
      </c>
      <c r="R102" s="103">
        <v>0.28816266570597682</v>
      </c>
      <c r="S102" s="43"/>
      <c r="T102" s="108">
        <v>1.4355879685973982</v>
      </c>
    </row>
    <row r="103" spans="2:21" x14ac:dyDescent="0.2">
      <c r="B103" s="1" t="s">
        <v>572</v>
      </c>
      <c r="C103" s="26" t="s">
        <v>94</v>
      </c>
      <c r="D103" s="30"/>
      <c r="E103" s="103">
        <v>-0.15489011240475903</v>
      </c>
      <c r="F103" s="103">
        <v>0.32642807053561973</v>
      </c>
      <c r="G103" s="43"/>
      <c r="H103" s="108">
        <v>-0.36286791091960202</v>
      </c>
      <c r="I103" s="43"/>
      <c r="J103" s="103">
        <v>-0.16522196970051373</v>
      </c>
      <c r="K103" s="103">
        <v>0.71480533718872019</v>
      </c>
      <c r="L103" s="103">
        <v>-0.23843588248114522</v>
      </c>
      <c r="M103" s="103"/>
      <c r="N103" s="103">
        <v>-0.46984276701745253</v>
      </c>
      <c r="O103" s="103"/>
      <c r="P103" s="103">
        <v>2.0725868436460182E-2</v>
      </c>
      <c r="Q103" s="103">
        <v>-0.1520199908282901</v>
      </c>
      <c r="R103" s="103">
        <v>0.95490155248971975</v>
      </c>
      <c r="S103" s="43"/>
      <c r="T103" s="108">
        <v>1.3053627813693729</v>
      </c>
    </row>
    <row r="104" spans="2:21" x14ac:dyDescent="0.2">
      <c r="B104" s="1" t="s">
        <v>573</v>
      </c>
      <c r="C104" s="26" t="s">
        <v>95</v>
      </c>
      <c r="D104" s="30"/>
      <c r="E104" s="103">
        <v>-0.11317509612816412</v>
      </c>
      <c r="F104" s="103">
        <v>-0.20691272471993227</v>
      </c>
      <c r="G104" s="43"/>
      <c r="H104" s="108">
        <v>0.11819333320997494</v>
      </c>
      <c r="I104" s="43"/>
      <c r="J104" s="103">
        <v>0.34141325645777809</v>
      </c>
      <c r="K104" s="103">
        <v>-3.5888803373911315E-3</v>
      </c>
      <c r="L104" s="103">
        <v>-0.18740784492683682</v>
      </c>
      <c r="M104" s="103"/>
      <c r="N104" s="103">
        <v>4.6365630680198944E-2</v>
      </c>
      <c r="O104" s="103"/>
      <c r="P104" s="103">
        <v>0</v>
      </c>
      <c r="Q104" s="103">
        <v>-6.4558263092021395E-2</v>
      </c>
      <c r="R104" s="103">
        <v>0.1356347889015288</v>
      </c>
      <c r="S104" s="43"/>
      <c r="T104" s="108">
        <v>0.21400910831204834</v>
      </c>
    </row>
    <row r="105" spans="2:21" x14ac:dyDescent="0.2">
      <c r="B105" s="1" t="s">
        <v>574</v>
      </c>
      <c r="C105" s="26" t="s">
        <v>96</v>
      </c>
      <c r="D105" s="30"/>
      <c r="E105" s="103">
        <v>-0.33327827729856307</v>
      </c>
      <c r="F105" s="103">
        <v>0.2191871493556512</v>
      </c>
      <c r="G105" s="43"/>
      <c r="H105" s="108">
        <v>-0.45314242931956428</v>
      </c>
      <c r="I105" s="43"/>
      <c r="J105" s="103">
        <v>-0.15027774437123909</v>
      </c>
      <c r="K105" s="103">
        <v>-0.18010100054286493</v>
      </c>
      <c r="L105" s="103">
        <v>9.6773191206398934E-2</v>
      </c>
      <c r="M105" s="103"/>
      <c r="N105" s="103">
        <v>-0.16514036799581067</v>
      </c>
      <c r="O105" s="103"/>
      <c r="P105" s="103"/>
      <c r="Q105" s="103">
        <v>0.1230977821834589</v>
      </c>
      <c r="R105" s="103">
        <v>-0.25867702942031945</v>
      </c>
      <c r="S105" s="43"/>
      <c r="T105" s="108">
        <v>-0.33993016250246233</v>
      </c>
    </row>
    <row r="106" spans="2:21" x14ac:dyDescent="0.2">
      <c r="B106" s="1" t="s">
        <v>575</v>
      </c>
      <c r="C106" s="26" t="s">
        <v>97</v>
      </c>
      <c r="D106" s="30"/>
      <c r="E106" s="103">
        <v>0.47682291723918313</v>
      </c>
      <c r="F106" s="103">
        <v>0.38042621116051722</v>
      </c>
      <c r="G106" s="43"/>
      <c r="H106" s="108">
        <v>6.9831118316440621E-2</v>
      </c>
      <c r="I106" s="43"/>
      <c r="J106" s="103">
        <v>0.71383700419704565</v>
      </c>
      <c r="K106" s="103">
        <v>-0.44155799924903683</v>
      </c>
      <c r="L106" s="103">
        <v>-0.20104714920731348</v>
      </c>
      <c r="M106" s="103"/>
      <c r="N106" s="103">
        <v>-0.21680698602092063</v>
      </c>
      <c r="O106" s="103"/>
      <c r="P106" s="103"/>
      <c r="Q106" s="103">
        <v>0.33478336059822933</v>
      </c>
      <c r="R106" s="103">
        <v>0.56198170983622786</v>
      </c>
      <c r="S106" s="43"/>
      <c r="T106" s="108">
        <v>0.17021365110228204</v>
      </c>
    </row>
    <row r="107" spans="2:21" x14ac:dyDescent="0.2">
      <c r="B107" s="1" t="s">
        <v>576</v>
      </c>
      <c r="C107" s="26" t="s">
        <v>98</v>
      </c>
      <c r="D107" s="30"/>
      <c r="E107" s="103">
        <v>7.7441724894635744E-2</v>
      </c>
      <c r="F107" s="103">
        <v>-0.20611795593257376</v>
      </c>
      <c r="G107" s="43"/>
      <c r="H107" s="108">
        <v>0.35718112400477242</v>
      </c>
      <c r="I107" s="43"/>
      <c r="J107" s="103">
        <v>0.10163843060667288</v>
      </c>
      <c r="K107" s="103">
        <v>0.67197388012834192</v>
      </c>
      <c r="L107" s="103">
        <v>-0.28621589370037148</v>
      </c>
      <c r="M107" s="103"/>
      <c r="N107" s="103">
        <v>7.4776868746211367E-2</v>
      </c>
      <c r="O107" s="103"/>
      <c r="P107" s="103">
        <v>9.3370814757234744E-2</v>
      </c>
      <c r="Q107" s="103">
        <v>0.13337470614498637</v>
      </c>
      <c r="R107" s="103">
        <v>0.78880307952735573</v>
      </c>
      <c r="S107" s="43"/>
      <c r="T107" s="108">
        <v>0.57829804197035273</v>
      </c>
    </row>
    <row r="108" spans="2:21" x14ac:dyDescent="0.2">
      <c r="B108" s="1" t="s">
        <v>577</v>
      </c>
      <c r="C108" s="26" t="s">
        <v>99</v>
      </c>
      <c r="D108" s="30"/>
      <c r="E108" s="103">
        <v>0.53843714345239424</v>
      </c>
      <c r="F108" s="103">
        <v>-0.17499830044605835</v>
      </c>
      <c r="G108" s="43"/>
      <c r="H108" s="108">
        <v>0.86476845354887111</v>
      </c>
      <c r="I108" s="43"/>
      <c r="J108" s="103">
        <v>1.0165449506323605</v>
      </c>
      <c r="K108" s="103">
        <v>-0.33075252693275481</v>
      </c>
      <c r="L108" s="103">
        <v>-0.24138248553572761</v>
      </c>
      <c r="M108" s="103"/>
      <c r="N108" s="103">
        <v>-5.2978632742266552E-2</v>
      </c>
      <c r="O108" s="103"/>
      <c r="P108" s="103"/>
      <c r="Q108" s="103">
        <v>-0.10861411535639198</v>
      </c>
      <c r="R108" s="103">
        <v>0.72299722355189955</v>
      </c>
      <c r="S108" s="43"/>
      <c r="T108" s="108">
        <v>0.93294201000365251</v>
      </c>
    </row>
    <row r="110" spans="2:21" x14ac:dyDescent="0.2">
      <c r="C110" s="126" t="s">
        <v>876</v>
      </c>
      <c r="D110" s="126"/>
      <c r="E110" s="127">
        <f>MEDIAN(E9:E108)</f>
        <v>-0.10547981832751174</v>
      </c>
      <c r="F110" s="127">
        <f>MEDIAN(F9:F108)</f>
        <v>0.23027703194305793</v>
      </c>
      <c r="G110" s="128"/>
      <c r="H110" s="127">
        <f>MEDIAN(H9:H108)</f>
        <v>-0.29714283695840199</v>
      </c>
      <c r="I110" s="127"/>
      <c r="J110" s="127">
        <f t="shared" ref="J110:T110" si="0">MEDIAN(J9:J108)</f>
        <v>-1.1111797152437708E-3</v>
      </c>
      <c r="K110" s="127">
        <f t="shared" si="0"/>
        <v>-0.14997185704332927</v>
      </c>
      <c r="L110" s="127">
        <f t="shared" si="0"/>
        <v>-0.1626712631510645</v>
      </c>
      <c r="M110" s="127">
        <f t="shared" si="0"/>
        <v>-0.21871740323216304</v>
      </c>
      <c r="N110" s="127">
        <f t="shared" si="0"/>
        <v>-4.5467552885030127E-3</v>
      </c>
      <c r="O110" s="127">
        <f t="shared" si="0"/>
        <v>-0.15368540806907244</v>
      </c>
      <c r="P110" s="127">
        <f t="shared" si="0"/>
        <v>-8.5755799856635229E-2</v>
      </c>
      <c r="Q110" s="127">
        <f t="shared" si="0"/>
        <v>0.32027075331018762</v>
      </c>
      <c r="R110" s="127">
        <f t="shared" si="0"/>
        <v>-6.6882668713473814E-3</v>
      </c>
      <c r="S110" s="127"/>
      <c r="T110" s="127">
        <f t="shared" si="0"/>
        <v>-0.276250737956237</v>
      </c>
    </row>
  </sheetData>
  <mergeCells count="4">
    <mergeCell ref="E7:F7"/>
    <mergeCell ref="J7:R7"/>
    <mergeCell ref="T7:T8"/>
    <mergeCell ref="H7:H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104"/>
  <sheetViews>
    <sheetView showGridLines="0" workbookViewId="0"/>
  </sheetViews>
  <sheetFormatPr defaultRowHeight="15" x14ac:dyDescent="0.25"/>
  <cols>
    <col min="2" max="2" width="8.28515625" style="1" hidden="1" customWidth="1"/>
    <col min="3" max="3" width="28.7109375" style="1" customWidth="1"/>
    <col min="4" max="4" width="37.7109375" style="1" bestFit="1" customWidth="1"/>
    <col min="5" max="5" width="14" style="1" bestFit="1" customWidth="1"/>
    <col min="6" max="6" width="63.140625" style="1" bestFit="1" customWidth="1"/>
  </cols>
  <sheetData>
    <row r="1" spans="2:6" ht="15.75" x14ac:dyDescent="0.25">
      <c r="B1" s="23"/>
      <c r="C1" s="23" t="s">
        <v>838</v>
      </c>
    </row>
    <row r="2" spans="2:6" x14ac:dyDescent="0.25">
      <c r="B2" s="24"/>
      <c r="C2" s="24" t="s">
        <v>839</v>
      </c>
    </row>
    <row r="4" spans="2:6" x14ac:dyDescent="0.25">
      <c r="B4" s="12" t="s">
        <v>583</v>
      </c>
      <c r="C4" s="12" t="s">
        <v>834</v>
      </c>
      <c r="D4" s="12" t="s">
        <v>835</v>
      </c>
      <c r="E4" s="12" t="s">
        <v>836</v>
      </c>
      <c r="F4" s="12" t="s">
        <v>837</v>
      </c>
    </row>
    <row r="5" spans="2:6" x14ac:dyDescent="0.25">
      <c r="B5" s="1" t="s">
        <v>481</v>
      </c>
      <c r="C5" s="4" t="s">
        <v>1</v>
      </c>
      <c r="D5" s="1" t="s">
        <v>783</v>
      </c>
      <c r="E5" s="16">
        <v>1300000</v>
      </c>
      <c r="F5" s="1" t="s">
        <v>101</v>
      </c>
    </row>
    <row r="6" spans="2:6" x14ac:dyDescent="0.25">
      <c r="B6" s="2" t="s">
        <v>482</v>
      </c>
      <c r="C6" s="26" t="s">
        <v>2</v>
      </c>
      <c r="D6" s="2" t="s">
        <v>791</v>
      </c>
      <c r="E6" s="25">
        <v>643414</v>
      </c>
      <c r="F6" s="2" t="s">
        <v>106</v>
      </c>
    </row>
    <row r="7" spans="2:6" x14ac:dyDescent="0.25">
      <c r="B7" s="2" t="s">
        <v>483</v>
      </c>
      <c r="C7" s="26" t="s">
        <v>3</v>
      </c>
      <c r="D7" s="2" t="s">
        <v>787</v>
      </c>
      <c r="E7" s="25">
        <v>0</v>
      </c>
      <c r="F7" s="2" t="s">
        <v>108</v>
      </c>
    </row>
    <row r="8" spans="2:6" x14ac:dyDescent="0.25">
      <c r="B8" s="2" t="s">
        <v>484</v>
      </c>
      <c r="C8" s="26" t="s">
        <v>4</v>
      </c>
      <c r="D8" s="2" t="s">
        <v>804</v>
      </c>
      <c r="E8" s="25">
        <v>800000</v>
      </c>
      <c r="F8" s="2" t="s">
        <v>111</v>
      </c>
    </row>
    <row r="9" spans="2:6" x14ac:dyDescent="0.25">
      <c r="B9" s="2" t="s">
        <v>485</v>
      </c>
      <c r="C9" s="26" t="s">
        <v>5</v>
      </c>
      <c r="D9" s="2" t="s">
        <v>766</v>
      </c>
      <c r="E9" s="25"/>
      <c r="F9" s="2" t="s">
        <v>112</v>
      </c>
    </row>
    <row r="10" spans="2:6" x14ac:dyDescent="0.25">
      <c r="B10" s="2" t="s">
        <v>486</v>
      </c>
      <c r="C10" s="26" t="s">
        <v>6</v>
      </c>
      <c r="D10" s="2" t="s">
        <v>788</v>
      </c>
      <c r="E10" s="25">
        <v>400000</v>
      </c>
      <c r="F10" s="2" t="s">
        <v>115</v>
      </c>
    </row>
    <row r="11" spans="2:6" x14ac:dyDescent="0.25">
      <c r="B11" s="2" t="s">
        <v>487</v>
      </c>
      <c r="C11" s="26" t="s">
        <v>7</v>
      </c>
      <c r="D11" s="2" t="s">
        <v>385</v>
      </c>
      <c r="E11" s="25">
        <v>555332</v>
      </c>
      <c r="F11" s="2" t="s">
        <v>118</v>
      </c>
    </row>
    <row r="12" spans="2:6" x14ac:dyDescent="0.25">
      <c r="B12" s="2" t="s">
        <v>488</v>
      </c>
      <c r="C12" s="26" t="s">
        <v>8</v>
      </c>
      <c r="D12" s="2" t="s">
        <v>785</v>
      </c>
      <c r="E12" s="25">
        <v>968000</v>
      </c>
      <c r="F12" s="2" t="s">
        <v>120</v>
      </c>
    </row>
    <row r="13" spans="2:6" x14ac:dyDescent="0.25">
      <c r="B13" s="2" t="s">
        <v>489</v>
      </c>
      <c r="C13" s="26" t="s">
        <v>9</v>
      </c>
      <c r="D13" s="2" t="s">
        <v>807</v>
      </c>
      <c r="E13" s="25">
        <v>0</v>
      </c>
      <c r="F13" s="2" t="s">
        <v>123</v>
      </c>
    </row>
    <row r="14" spans="2:6" x14ac:dyDescent="0.25">
      <c r="B14" s="2" t="s">
        <v>490</v>
      </c>
      <c r="C14" s="26" t="s">
        <v>10</v>
      </c>
      <c r="D14" s="2" t="s">
        <v>803</v>
      </c>
      <c r="E14" s="25">
        <v>600000</v>
      </c>
      <c r="F14" s="2" t="s">
        <v>127</v>
      </c>
    </row>
    <row r="15" spans="2:6" x14ac:dyDescent="0.25">
      <c r="B15" s="2" t="s">
        <v>491</v>
      </c>
      <c r="C15" s="26" t="s">
        <v>11</v>
      </c>
      <c r="D15" s="2" t="s">
        <v>826</v>
      </c>
      <c r="E15" s="25">
        <v>108352</v>
      </c>
      <c r="F15" s="2" t="s">
        <v>128</v>
      </c>
    </row>
    <row r="16" spans="2:6" x14ac:dyDescent="0.25">
      <c r="B16" s="2" t="s">
        <v>492</v>
      </c>
      <c r="C16" s="26" t="s">
        <v>12</v>
      </c>
      <c r="D16" s="2" t="s">
        <v>638</v>
      </c>
      <c r="E16" s="25">
        <v>2737500</v>
      </c>
      <c r="F16" s="2" t="s">
        <v>129</v>
      </c>
    </row>
    <row r="17" spans="2:6" x14ac:dyDescent="0.25">
      <c r="B17" s="2" t="s">
        <v>493</v>
      </c>
      <c r="C17" s="26" t="s">
        <v>13</v>
      </c>
      <c r="D17" s="2" t="s">
        <v>614</v>
      </c>
      <c r="E17" s="25">
        <v>2500000</v>
      </c>
      <c r="F17" s="2" t="s">
        <v>132</v>
      </c>
    </row>
    <row r="18" spans="2:6" x14ac:dyDescent="0.25">
      <c r="B18" s="2" t="s">
        <v>494</v>
      </c>
      <c r="C18" s="26" t="s">
        <v>14</v>
      </c>
      <c r="D18" s="2" t="s">
        <v>472</v>
      </c>
      <c r="E18" s="25">
        <v>0</v>
      </c>
      <c r="F18" s="2" t="s">
        <v>135</v>
      </c>
    </row>
    <row r="19" spans="2:6" x14ac:dyDescent="0.25">
      <c r="B19" s="2" t="s">
        <v>495</v>
      </c>
      <c r="C19" s="26" t="s">
        <v>15</v>
      </c>
      <c r="D19" s="2" t="s">
        <v>809</v>
      </c>
      <c r="E19" s="25">
        <v>0</v>
      </c>
      <c r="F19" s="2" t="s">
        <v>139</v>
      </c>
    </row>
    <row r="20" spans="2:6" x14ac:dyDescent="0.25">
      <c r="B20" s="2" t="s">
        <v>496</v>
      </c>
      <c r="C20" s="26" t="s">
        <v>464</v>
      </c>
      <c r="D20" s="2" t="s">
        <v>828</v>
      </c>
      <c r="E20" s="25">
        <v>1527988</v>
      </c>
      <c r="F20" s="2" t="s">
        <v>140</v>
      </c>
    </row>
    <row r="21" spans="2:6" x14ac:dyDescent="0.25">
      <c r="B21" s="2" t="s">
        <v>497</v>
      </c>
      <c r="C21" s="26" t="s">
        <v>17</v>
      </c>
      <c r="D21" s="2" t="s">
        <v>792</v>
      </c>
      <c r="E21" s="25">
        <v>1500000</v>
      </c>
      <c r="F21" s="2" t="s">
        <v>141</v>
      </c>
    </row>
    <row r="22" spans="2:6" x14ac:dyDescent="0.25">
      <c r="B22" s="2" t="s">
        <v>498</v>
      </c>
      <c r="C22" s="26" t="s">
        <v>18</v>
      </c>
      <c r="D22" s="2" t="s">
        <v>393</v>
      </c>
      <c r="E22" s="25">
        <v>20000000</v>
      </c>
      <c r="F22" s="2" t="s">
        <v>144</v>
      </c>
    </row>
    <row r="23" spans="2:6" x14ac:dyDescent="0.25">
      <c r="B23" s="2" t="s">
        <v>499</v>
      </c>
      <c r="C23" s="26" t="s">
        <v>19</v>
      </c>
      <c r="D23" s="2" t="s">
        <v>476</v>
      </c>
      <c r="E23" s="25">
        <v>500000</v>
      </c>
      <c r="F23" s="2" t="s">
        <v>149</v>
      </c>
    </row>
    <row r="24" spans="2:6" x14ac:dyDescent="0.25">
      <c r="B24" s="2" t="s">
        <v>500</v>
      </c>
      <c r="C24" s="26" t="s">
        <v>20</v>
      </c>
      <c r="D24" s="2" t="s">
        <v>767</v>
      </c>
      <c r="E24" s="25">
        <v>170636</v>
      </c>
      <c r="F24" s="2" t="s">
        <v>154</v>
      </c>
    </row>
    <row r="25" spans="2:6" x14ac:dyDescent="0.25">
      <c r="B25" s="2" t="s">
        <v>501</v>
      </c>
      <c r="C25" s="26" t="s">
        <v>21</v>
      </c>
      <c r="D25" s="2" t="s">
        <v>394</v>
      </c>
      <c r="E25" s="25">
        <v>3145203</v>
      </c>
      <c r="F25" s="2" t="s">
        <v>157</v>
      </c>
    </row>
    <row r="26" spans="2:6" x14ac:dyDescent="0.25">
      <c r="B26" s="2" t="s">
        <v>502</v>
      </c>
      <c r="C26" s="26" t="s">
        <v>22</v>
      </c>
      <c r="D26" s="2" t="s">
        <v>798</v>
      </c>
      <c r="E26" s="25">
        <v>5800000</v>
      </c>
      <c r="F26" s="2" t="s">
        <v>159</v>
      </c>
    </row>
    <row r="27" spans="2:6" x14ac:dyDescent="0.25">
      <c r="B27" s="2" t="s">
        <v>503</v>
      </c>
      <c r="C27" s="26" t="s">
        <v>23</v>
      </c>
      <c r="D27" s="2" t="s">
        <v>796</v>
      </c>
      <c r="E27" s="25">
        <v>120000</v>
      </c>
      <c r="F27" s="2" t="s">
        <v>162</v>
      </c>
    </row>
    <row r="28" spans="2:6" x14ac:dyDescent="0.25">
      <c r="B28" s="2" t="s">
        <v>504</v>
      </c>
      <c r="C28" s="26" t="s">
        <v>24</v>
      </c>
      <c r="D28" s="2" t="s">
        <v>814</v>
      </c>
      <c r="E28" s="25"/>
      <c r="F28" s="2" t="s">
        <v>163</v>
      </c>
    </row>
    <row r="29" spans="2:6" x14ac:dyDescent="0.25">
      <c r="B29" s="2" t="s">
        <v>505</v>
      </c>
      <c r="C29" s="26" t="s">
        <v>25</v>
      </c>
      <c r="D29" s="2" t="s">
        <v>799</v>
      </c>
      <c r="E29" s="25">
        <v>232266</v>
      </c>
      <c r="F29" s="2" t="s">
        <v>166</v>
      </c>
    </row>
    <row r="30" spans="2:6" x14ac:dyDescent="0.25">
      <c r="B30" s="2" t="s">
        <v>506</v>
      </c>
      <c r="C30" s="26" t="s">
        <v>26</v>
      </c>
      <c r="D30" s="2" t="s">
        <v>776</v>
      </c>
      <c r="E30" s="25">
        <v>2000000</v>
      </c>
      <c r="F30" s="2" t="s">
        <v>167</v>
      </c>
    </row>
    <row r="31" spans="2:6" x14ac:dyDescent="0.25">
      <c r="B31" s="2" t="s">
        <v>507</v>
      </c>
      <c r="C31" s="26" t="s">
        <v>27</v>
      </c>
      <c r="D31" s="2" t="s">
        <v>782</v>
      </c>
      <c r="E31" s="25">
        <v>1750000</v>
      </c>
      <c r="F31" s="2" t="s">
        <v>169</v>
      </c>
    </row>
    <row r="32" spans="2:6" x14ac:dyDescent="0.25">
      <c r="B32" s="2" t="s">
        <v>508</v>
      </c>
      <c r="C32" s="26" t="s">
        <v>28</v>
      </c>
      <c r="D32" s="2" t="s">
        <v>722</v>
      </c>
      <c r="E32" s="25">
        <v>2600000</v>
      </c>
      <c r="F32" s="2" t="s">
        <v>171</v>
      </c>
    </row>
    <row r="33" spans="2:6" x14ac:dyDescent="0.25">
      <c r="B33" s="2" t="s">
        <v>509</v>
      </c>
      <c r="C33" s="26" t="s">
        <v>29</v>
      </c>
      <c r="D33" s="2" t="s">
        <v>400</v>
      </c>
      <c r="E33" s="25">
        <v>90000</v>
      </c>
      <c r="F33" s="2" t="s">
        <v>173</v>
      </c>
    </row>
    <row r="34" spans="2:6" x14ac:dyDescent="0.25">
      <c r="B34" s="2" t="s">
        <v>510</v>
      </c>
      <c r="C34" s="26" t="s">
        <v>30</v>
      </c>
      <c r="D34" s="2" t="s">
        <v>811</v>
      </c>
      <c r="E34" s="25">
        <v>187500</v>
      </c>
      <c r="F34" s="2" t="s">
        <v>177</v>
      </c>
    </row>
    <row r="35" spans="2:6" x14ac:dyDescent="0.25">
      <c r="B35" s="2" t="s">
        <v>511</v>
      </c>
      <c r="C35" s="26" t="s">
        <v>31</v>
      </c>
      <c r="D35" s="2" t="s">
        <v>827</v>
      </c>
      <c r="E35" s="25">
        <v>200000</v>
      </c>
      <c r="F35" s="2" t="s">
        <v>179</v>
      </c>
    </row>
    <row r="36" spans="2:6" x14ac:dyDescent="0.25">
      <c r="B36" s="2" t="s">
        <v>512</v>
      </c>
      <c r="C36" s="26" t="s">
        <v>32</v>
      </c>
      <c r="D36" s="2" t="s">
        <v>737</v>
      </c>
      <c r="E36" s="25">
        <v>1000000</v>
      </c>
      <c r="F36" s="2" t="s">
        <v>182</v>
      </c>
    </row>
    <row r="37" spans="2:6" x14ac:dyDescent="0.25">
      <c r="B37" s="2" t="s">
        <v>513</v>
      </c>
      <c r="C37" s="26" t="s">
        <v>33</v>
      </c>
      <c r="D37" s="2" t="s">
        <v>405</v>
      </c>
      <c r="E37" s="25">
        <v>1010958</v>
      </c>
      <c r="F37" s="2" t="s">
        <v>185</v>
      </c>
    </row>
    <row r="38" spans="2:6" x14ac:dyDescent="0.25">
      <c r="B38" s="2" t="s">
        <v>514</v>
      </c>
      <c r="C38" s="26" t="s">
        <v>34</v>
      </c>
      <c r="D38" s="2" t="s">
        <v>820</v>
      </c>
      <c r="E38" s="25">
        <v>0</v>
      </c>
      <c r="F38" s="2" t="s">
        <v>187</v>
      </c>
    </row>
    <row r="39" spans="2:6" x14ac:dyDescent="0.25">
      <c r="B39" s="2" t="s">
        <v>578</v>
      </c>
      <c r="C39" s="26" t="s">
        <v>35</v>
      </c>
      <c r="D39" s="2" t="s">
        <v>832</v>
      </c>
      <c r="E39" s="25">
        <v>500000</v>
      </c>
      <c r="F39" s="2" t="s">
        <v>188</v>
      </c>
    </row>
    <row r="40" spans="2:6" x14ac:dyDescent="0.25">
      <c r="B40" s="2" t="s">
        <v>515</v>
      </c>
      <c r="C40" s="26" t="s">
        <v>36</v>
      </c>
      <c r="D40" s="2" t="s">
        <v>723</v>
      </c>
      <c r="E40" s="25">
        <v>315000</v>
      </c>
      <c r="F40" s="2" t="s">
        <v>189</v>
      </c>
    </row>
    <row r="41" spans="2:6" x14ac:dyDescent="0.25">
      <c r="B41" s="2" t="s">
        <v>516</v>
      </c>
      <c r="C41" s="26" t="s">
        <v>37</v>
      </c>
      <c r="D41" s="2" t="s">
        <v>810</v>
      </c>
      <c r="E41" s="25">
        <v>1178916</v>
      </c>
      <c r="F41" s="2" t="s">
        <v>190</v>
      </c>
    </row>
    <row r="42" spans="2:6" x14ac:dyDescent="0.25">
      <c r="B42" s="2" t="s">
        <v>517</v>
      </c>
      <c r="C42" s="26" t="s">
        <v>38</v>
      </c>
      <c r="D42" s="2" t="s">
        <v>779</v>
      </c>
      <c r="E42" s="25">
        <v>0</v>
      </c>
      <c r="F42" s="2" t="s">
        <v>193</v>
      </c>
    </row>
    <row r="43" spans="2:6" x14ac:dyDescent="0.25">
      <c r="B43" s="2" t="s">
        <v>518</v>
      </c>
      <c r="C43" s="26" t="s">
        <v>39</v>
      </c>
      <c r="D43" s="2" t="s">
        <v>825</v>
      </c>
      <c r="E43" s="25">
        <v>170000</v>
      </c>
      <c r="F43" s="2" t="s">
        <v>194</v>
      </c>
    </row>
    <row r="44" spans="2:6" x14ac:dyDescent="0.25">
      <c r="B44" s="2" t="s">
        <v>519</v>
      </c>
      <c r="C44" s="26" t="s">
        <v>40</v>
      </c>
      <c r="D44" s="2" t="s">
        <v>789</v>
      </c>
      <c r="E44" s="25">
        <v>0</v>
      </c>
      <c r="F44" s="2" t="s">
        <v>196</v>
      </c>
    </row>
    <row r="45" spans="2:6" x14ac:dyDescent="0.25">
      <c r="B45" s="2" t="s">
        <v>520</v>
      </c>
      <c r="C45" s="26" t="s">
        <v>41</v>
      </c>
      <c r="D45" s="2" t="s">
        <v>816</v>
      </c>
      <c r="E45" s="25">
        <v>6000000</v>
      </c>
      <c r="F45" s="2" t="s">
        <v>202</v>
      </c>
    </row>
    <row r="46" spans="2:6" x14ac:dyDescent="0.25">
      <c r="B46" s="2" t="s">
        <v>521</v>
      </c>
      <c r="C46" s="26" t="s">
        <v>42</v>
      </c>
      <c r="D46" s="2" t="s">
        <v>768</v>
      </c>
      <c r="E46" s="25">
        <v>530243</v>
      </c>
      <c r="F46" s="2" t="s">
        <v>207</v>
      </c>
    </row>
    <row r="47" spans="2:6" x14ac:dyDescent="0.25">
      <c r="B47" s="2" t="s">
        <v>522</v>
      </c>
      <c r="C47" s="26" t="s">
        <v>43</v>
      </c>
      <c r="D47" s="2" t="s">
        <v>824</v>
      </c>
      <c r="E47" s="25">
        <v>60000</v>
      </c>
      <c r="F47" s="2" t="s">
        <v>209</v>
      </c>
    </row>
    <row r="48" spans="2:6" x14ac:dyDescent="0.25">
      <c r="B48" s="2" t="s">
        <v>523</v>
      </c>
      <c r="C48" s="26" t="s">
        <v>44</v>
      </c>
      <c r="D48" s="2" t="s">
        <v>817</v>
      </c>
      <c r="E48" s="25">
        <v>0</v>
      </c>
      <c r="F48" s="2" t="s">
        <v>212</v>
      </c>
    </row>
    <row r="49" spans="2:6" x14ac:dyDescent="0.25">
      <c r="B49" s="2" t="s">
        <v>524</v>
      </c>
      <c r="C49" s="26" t="s">
        <v>45</v>
      </c>
      <c r="D49" s="2" t="s">
        <v>793</v>
      </c>
      <c r="E49" s="25">
        <v>0</v>
      </c>
      <c r="F49" s="2" t="s">
        <v>216</v>
      </c>
    </row>
    <row r="50" spans="2:6" x14ac:dyDescent="0.25">
      <c r="B50" s="2" t="s">
        <v>525</v>
      </c>
      <c r="C50" s="26" t="s">
        <v>46</v>
      </c>
      <c r="D50" s="2" t="s">
        <v>781</v>
      </c>
      <c r="E50" s="25">
        <v>1136523</v>
      </c>
      <c r="F50" s="2" t="s">
        <v>219</v>
      </c>
    </row>
    <row r="51" spans="2:6" s="129" customFormat="1" x14ac:dyDescent="0.25">
      <c r="B51" s="2" t="s">
        <v>527</v>
      </c>
      <c r="C51" s="26" t="s">
        <v>1137</v>
      </c>
      <c r="D51" s="2"/>
      <c r="E51" s="25"/>
      <c r="F51" s="2"/>
    </row>
    <row r="52" spans="2:6" x14ac:dyDescent="0.25">
      <c r="B52" s="2" t="s">
        <v>526</v>
      </c>
      <c r="C52" s="26" t="s">
        <v>47</v>
      </c>
      <c r="D52" s="2" t="s">
        <v>581</v>
      </c>
      <c r="E52" s="25">
        <v>98401</v>
      </c>
      <c r="F52" s="2" t="s">
        <v>220</v>
      </c>
    </row>
    <row r="53" spans="2:6" x14ac:dyDescent="0.25">
      <c r="B53" s="2" t="s">
        <v>528</v>
      </c>
      <c r="C53" s="26" t="s">
        <v>462</v>
      </c>
      <c r="D53" s="2" t="s">
        <v>806</v>
      </c>
      <c r="E53" s="25">
        <v>257358</v>
      </c>
      <c r="F53" s="2" t="s">
        <v>223</v>
      </c>
    </row>
    <row r="54" spans="2:6" x14ac:dyDescent="0.25">
      <c r="B54" s="2" t="s">
        <v>529</v>
      </c>
      <c r="C54" s="26" t="s">
        <v>49</v>
      </c>
      <c r="D54" s="2" t="s">
        <v>777</v>
      </c>
      <c r="E54" s="25">
        <v>595241</v>
      </c>
      <c r="F54" s="2" t="s">
        <v>224</v>
      </c>
    </row>
    <row r="55" spans="2:6" x14ac:dyDescent="0.25">
      <c r="B55" s="2" t="s">
        <v>530</v>
      </c>
      <c r="C55" s="26" t="s">
        <v>50</v>
      </c>
      <c r="D55" s="2" t="s">
        <v>454</v>
      </c>
      <c r="E55" s="25">
        <v>1158171</v>
      </c>
      <c r="F55" s="2" t="s">
        <v>225</v>
      </c>
    </row>
    <row r="56" spans="2:6" x14ac:dyDescent="0.25">
      <c r="B56" s="2" t="s">
        <v>531</v>
      </c>
      <c r="C56" s="26" t="s">
        <v>51</v>
      </c>
      <c r="D56" s="2" t="s">
        <v>795</v>
      </c>
      <c r="E56" s="25">
        <v>5000000</v>
      </c>
      <c r="F56" s="2" t="s">
        <v>229</v>
      </c>
    </row>
    <row r="57" spans="2:6" x14ac:dyDescent="0.25">
      <c r="B57" s="2" t="s">
        <v>532</v>
      </c>
      <c r="C57" s="26" t="s">
        <v>52</v>
      </c>
      <c r="D57" s="2" t="s">
        <v>236</v>
      </c>
      <c r="E57" s="25">
        <v>2200000</v>
      </c>
      <c r="F57" s="2" t="s">
        <v>236</v>
      </c>
    </row>
    <row r="58" spans="2:6" x14ac:dyDescent="0.25">
      <c r="B58" s="2" t="s">
        <v>533</v>
      </c>
      <c r="C58" s="26" t="s">
        <v>53</v>
      </c>
      <c r="D58" s="2" t="s">
        <v>455</v>
      </c>
      <c r="E58" s="25">
        <v>0</v>
      </c>
      <c r="F58" s="2" t="s">
        <v>237</v>
      </c>
    </row>
    <row r="59" spans="2:6" x14ac:dyDescent="0.25">
      <c r="B59" s="2" t="s">
        <v>534</v>
      </c>
      <c r="C59" s="26" t="s">
        <v>54</v>
      </c>
      <c r="D59" s="2" t="s">
        <v>769</v>
      </c>
      <c r="E59" s="25">
        <v>500000</v>
      </c>
      <c r="F59" s="2" t="s">
        <v>239</v>
      </c>
    </row>
    <row r="60" spans="2:6" x14ac:dyDescent="0.25">
      <c r="B60" s="2" t="s">
        <v>535</v>
      </c>
      <c r="C60" s="26" t="s">
        <v>55</v>
      </c>
      <c r="D60" s="2" t="s">
        <v>823</v>
      </c>
      <c r="E60" s="25">
        <v>1000000</v>
      </c>
      <c r="F60" s="2" t="s">
        <v>240</v>
      </c>
    </row>
    <row r="61" spans="2:6" x14ac:dyDescent="0.25">
      <c r="B61" s="2" t="s">
        <v>536</v>
      </c>
      <c r="C61" s="26" t="s">
        <v>56</v>
      </c>
      <c r="D61" s="2" t="s">
        <v>829</v>
      </c>
      <c r="E61" s="25">
        <v>82000</v>
      </c>
      <c r="F61" s="2" t="s">
        <v>244</v>
      </c>
    </row>
    <row r="62" spans="2:6" x14ac:dyDescent="0.25">
      <c r="B62" s="2" t="s">
        <v>537</v>
      </c>
      <c r="C62" s="26" t="s">
        <v>57</v>
      </c>
      <c r="D62" s="2" t="s">
        <v>808</v>
      </c>
      <c r="E62" s="25"/>
      <c r="F62" s="2" t="s">
        <v>246</v>
      </c>
    </row>
    <row r="63" spans="2:6" x14ac:dyDescent="0.25">
      <c r="B63" s="2" t="s">
        <v>538</v>
      </c>
      <c r="C63" s="26" t="s">
        <v>58</v>
      </c>
      <c r="D63" s="2" t="s">
        <v>780</v>
      </c>
      <c r="E63" s="25">
        <v>1000000</v>
      </c>
      <c r="F63" s="2" t="s">
        <v>249</v>
      </c>
    </row>
    <row r="64" spans="2:6" x14ac:dyDescent="0.25">
      <c r="B64" s="2" t="s">
        <v>539</v>
      </c>
      <c r="C64" s="26" t="s">
        <v>59</v>
      </c>
      <c r="D64" s="2" t="s">
        <v>763</v>
      </c>
      <c r="E64" s="25">
        <v>8000000</v>
      </c>
      <c r="F64" s="2" t="s">
        <v>253</v>
      </c>
    </row>
    <row r="65" spans="2:6" x14ac:dyDescent="0.25">
      <c r="B65" s="2" t="s">
        <v>540</v>
      </c>
      <c r="C65" s="26" t="s">
        <v>463</v>
      </c>
      <c r="D65" s="2" t="s">
        <v>812</v>
      </c>
      <c r="E65" s="25"/>
      <c r="F65" s="2" t="s">
        <v>254</v>
      </c>
    </row>
    <row r="66" spans="2:6" x14ac:dyDescent="0.25">
      <c r="B66" s="2" t="s">
        <v>541</v>
      </c>
      <c r="C66" s="26" t="s">
        <v>61</v>
      </c>
      <c r="D66" s="2" t="s">
        <v>776</v>
      </c>
      <c r="E66" s="25">
        <v>12000000</v>
      </c>
      <c r="F66" s="2" t="s">
        <v>262</v>
      </c>
    </row>
    <row r="67" spans="2:6" x14ac:dyDescent="0.25">
      <c r="B67" s="2" t="s">
        <v>542</v>
      </c>
      <c r="C67" s="26" t="s">
        <v>62</v>
      </c>
      <c r="D67" s="2" t="s">
        <v>737</v>
      </c>
      <c r="E67" s="25">
        <v>42000000</v>
      </c>
      <c r="F67" s="2" t="s">
        <v>268</v>
      </c>
    </row>
    <row r="68" spans="2:6" x14ac:dyDescent="0.25">
      <c r="B68" s="2" t="s">
        <v>543</v>
      </c>
      <c r="C68" s="26" t="s">
        <v>63</v>
      </c>
      <c r="D68" s="2" t="s">
        <v>393</v>
      </c>
      <c r="E68" s="25">
        <v>30000</v>
      </c>
      <c r="F68" s="2" t="s">
        <v>273</v>
      </c>
    </row>
    <row r="69" spans="2:6" x14ac:dyDescent="0.25">
      <c r="B69" s="2" t="s">
        <v>544</v>
      </c>
      <c r="C69" s="26" t="s">
        <v>64</v>
      </c>
      <c r="D69" s="2" t="s">
        <v>794</v>
      </c>
      <c r="E69" s="25">
        <v>360000</v>
      </c>
      <c r="F69" s="2" t="s">
        <v>274</v>
      </c>
    </row>
    <row r="70" spans="2:6" x14ac:dyDescent="0.25">
      <c r="B70" s="2" t="s">
        <v>545</v>
      </c>
      <c r="C70" s="26" t="s">
        <v>65</v>
      </c>
      <c r="D70" s="2" t="s">
        <v>456</v>
      </c>
      <c r="E70" s="25">
        <v>0</v>
      </c>
      <c r="F70" s="2" t="s">
        <v>276</v>
      </c>
    </row>
    <row r="71" spans="2:6" x14ac:dyDescent="0.25">
      <c r="B71" s="2" t="s">
        <v>546</v>
      </c>
      <c r="C71" s="26" t="s">
        <v>66</v>
      </c>
      <c r="D71" s="2" t="s">
        <v>680</v>
      </c>
      <c r="E71" s="25">
        <v>5000000</v>
      </c>
      <c r="F71" s="2" t="s">
        <v>278</v>
      </c>
    </row>
    <row r="72" spans="2:6" x14ac:dyDescent="0.25">
      <c r="B72" s="2" t="s">
        <v>547</v>
      </c>
      <c r="C72" s="26" t="s">
        <v>67</v>
      </c>
      <c r="D72" s="2" t="s">
        <v>830</v>
      </c>
      <c r="E72" s="25">
        <v>283296</v>
      </c>
      <c r="F72" s="2" t="s">
        <v>280</v>
      </c>
    </row>
    <row r="73" spans="2:6" x14ac:dyDescent="0.25">
      <c r="B73" s="2" t="s">
        <v>548</v>
      </c>
      <c r="C73" s="26" t="s">
        <v>68</v>
      </c>
      <c r="D73" s="2" t="s">
        <v>786</v>
      </c>
      <c r="E73" s="25">
        <v>0</v>
      </c>
      <c r="F73" s="2" t="s">
        <v>281</v>
      </c>
    </row>
    <row r="74" spans="2:6" x14ac:dyDescent="0.25">
      <c r="B74" s="2" t="s">
        <v>549</v>
      </c>
      <c r="C74" s="26" t="s">
        <v>69</v>
      </c>
      <c r="D74" s="2" t="s">
        <v>797</v>
      </c>
      <c r="E74" s="25">
        <v>3000000</v>
      </c>
      <c r="F74" s="2" t="s">
        <v>283</v>
      </c>
    </row>
    <row r="75" spans="2:6" x14ac:dyDescent="0.25">
      <c r="B75" s="2" t="s">
        <v>550</v>
      </c>
      <c r="C75" s="26" t="s">
        <v>70</v>
      </c>
      <c r="D75" s="2" t="s">
        <v>772</v>
      </c>
      <c r="E75" s="25">
        <v>4500000</v>
      </c>
      <c r="F75" s="2" t="s">
        <v>285</v>
      </c>
    </row>
    <row r="76" spans="2:6" x14ac:dyDescent="0.25">
      <c r="B76" s="2" t="s">
        <v>551</v>
      </c>
      <c r="C76" s="26" t="s">
        <v>71</v>
      </c>
      <c r="D76" s="2" t="s">
        <v>802</v>
      </c>
      <c r="E76" s="25">
        <v>500000</v>
      </c>
      <c r="F76" s="2" t="s">
        <v>289</v>
      </c>
    </row>
    <row r="77" spans="2:6" x14ac:dyDescent="0.25">
      <c r="B77" s="2" t="s">
        <v>552</v>
      </c>
      <c r="C77" s="26" t="s">
        <v>72</v>
      </c>
      <c r="D77" s="2" t="s">
        <v>771</v>
      </c>
      <c r="E77" s="25">
        <v>2250000</v>
      </c>
      <c r="F77" s="2" t="s">
        <v>291</v>
      </c>
    </row>
    <row r="78" spans="2:6" x14ac:dyDescent="0.25">
      <c r="B78" s="2" t="s">
        <v>553</v>
      </c>
      <c r="C78" s="26" t="s">
        <v>73</v>
      </c>
      <c r="D78" s="2" t="s">
        <v>773</v>
      </c>
      <c r="E78" s="25">
        <v>391085</v>
      </c>
      <c r="F78" s="2" t="s">
        <v>293</v>
      </c>
    </row>
    <row r="79" spans="2:6" x14ac:dyDescent="0.25">
      <c r="B79" s="2" t="s">
        <v>554</v>
      </c>
      <c r="C79" s="26" t="s">
        <v>74</v>
      </c>
      <c r="D79" s="2" t="s">
        <v>735</v>
      </c>
      <c r="E79" s="25">
        <v>3200000</v>
      </c>
      <c r="F79" s="2" t="s">
        <v>296</v>
      </c>
    </row>
    <row r="80" spans="2:6" x14ac:dyDescent="0.25">
      <c r="B80" s="2" t="s">
        <v>555</v>
      </c>
      <c r="C80" s="26" t="s">
        <v>75</v>
      </c>
      <c r="D80" s="2" t="s">
        <v>762</v>
      </c>
      <c r="E80" s="25">
        <v>484017</v>
      </c>
      <c r="F80" s="2" t="s">
        <v>297</v>
      </c>
    </row>
    <row r="81" spans="2:6" x14ac:dyDescent="0.25">
      <c r="B81" s="2" t="s">
        <v>556</v>
      </c>
      <c r="C81" s="26" t="s">
        <v>76</v>
      </c>
      <c r="D81" s="2" t="s">
        <v>581</v>
      </c>
      <c r="E81" s="25">
        <v>0</v>
      </c>
      <c r="F81" s="2"/>
    </row>
    <row r="82" spans="2:6" x14ac:dyDescent="0.25">
      <c r="B82" s="2" t="s">
        <v>580</v>
      </c>
      <c r="C82" s="26" t="s">
        <v>77</v>
      </c>
      <c r="D82" s="2" t="s">
        <v>833</v>
      </c>
      <c r="E82" s="25">
        <v>2000000</v>
      </c>
      <c r="F82" s="2" t="s">
        <v>302</v>
      </c>
    </row>
    <row r="83" spans="2:6" x14ac:dyDescent="0.25">
      <c r="B83" s="2" t="s">
        <v>557</v>
      </c>
      <c r="C83" s="26" t="s">
        <v>78</v>
      </c>
      <c r="D83" s="2" t="s">
        <v>805</v>
      </c>
      <c r="E83" s="25">
        <v>170000</v>
      </c>
      <c r="F83" s="2" t="s">
        <v>305</v>
      </c>
    </row>
    <row r="84" spans="2:6" x14ac:dyDescent="0.25">
      <c r="B84" s="2" t="s">
        <v>558</v>
      </c>
      <c r="C84" s="26" t="s">
        <v>79</v>
      </c>
      <c r="D84" s="2" t="s">
        <v>391</v>
      </c>
      <c r="E84" s="25"/>
      <c r="F84" s="2" t="s">
        <v>306</v>
      </c>
    </row>
    <row r="85" spans="2:6" x14ac:dyDescent="0.25">
      <c r="B85" s="2" t="s">
        <v>559</v>
      </c>
      <c r="C85" s="26" t="s">
        <v>80</v>
      </c>
      <c r="D85" s="2" t="s">
        <v>813</v>
      </c>
      <c r="E85" s="25">
        <v>7000000</v>
      </c>
      <c r="F85" s="2" t="s">
        <v>311</v>
      </c>
    </row>
    <row r="86" spans="2:6" x14ac:dyDescent="0.25">
      <c r="B86" s="2" t="s">
        <v>560</v>
      </c>
      <c r="C86" s="26" t="s">
        <v>81</v>
      </c>
      <c r="D86" s="2" t="s">
        <v>774</v>
      </c>
      <c r="E86" s="25">
        <v>18000000</v>
      </c>
      <c r="F86" s="2" t="s">
        <v>316</v>
      </c>
    </row>
    <row r="87" spans="2:6" x14ac:dyDescent="0.25">
      <c r="B87" s="2" t="s">
        <v>561</v>
      </c>
      <c r="C87" s="26" t="s">
        <v>82</v>
      </c>
      <c r="D87" s="2" t="s">
        <v>433</v>
      </c>
      <c r="E87" s="25">
        <v>24000000</v>
      </c>
      <c r="F87" s="2" t="s">
        <v>324</v>
      </c>
    </row>
    <row r="88" spans="2:6" x14ac:dyDescent="0.25">
      <c r="B88" s="2" t="s">
        <v>562</v>
      </c>
      <c r="C88" s="26" t="s">
        <v>83</v>
      </c>
      <c r="D88" s="2" t="s">
        <v>784</v>
      </c>
      <c r="E88" s="25">
        <v>488067</v>
      </c>
      <c r="F88" s="2" t="s">
        <v>326</v>
      </c>
    </row>
    <row r="89" spans="2:6" x14ac:dyDescent="0.25">
      <c r="B89" s="2" t="s">
        <v>563</v>
      </c>
      <c r="C89" s="26" t="s">
        <v>84</v>
      </c>
      <c r="D89" s="2" t="s">
        <v>812</v>
      </c>
      <c r="E89" s="25">
        <v>998950</v>
      </c>
      <c r="F89" s="2" t="s">
        <v>330</v>
      </c>
    </row>
    <row r="90" spans="2:6" x14ac:dyDescent="0.25">
      <c r="B90" s="2" t="s">
        <v>564</v>
      </c>
      <c r="C90" s="26" t="s">
        <v>85</v>
      </c>
      <c r="D90" s="2" t="s">
        <v>790</v>
      </c>
      <c r="E90" s="25">
        <v>0</v>
      </c>
      <c r="F90" s="2" t="s">
        <v>331</v>
      </c>
    </row>
    <row r="91" spans="2:6" x14ac:dyDescent="0.25">
      <c r="B91" s="2" t="s">
        <v>565</v>
      </c>
      <c r="C91" s="26" t="s">
        <v>86</v>
      </c>
      <c r="D91" s="2" t="s">
        <v>770</v>
      </c>
      <c r="E91" s="25">
        <v>365000</v>
      </c>
      <c r="F91" s="2" t="s">
        <v>332</v>
      </c>
    </row>
    <row r="92" spans="2:6" x14ac:dyDescent="0.25">
      <c r="B92" s="2" t="s">
        <v>579</v>
      </c>
      <c r="C92" s="26" t="s">
        <v>87</v>
      </c>
      <c r="D92" s="2" t="s">
        <v>831</v>
      </c>
      <c r="E92" s="25">
        <v>3000000</v>
      </c>
      <c r="F92" s="2" t="s">
        <v>335</v>
      </c>
    </row>
    <row r="93" spans="2:6" x14ac:dyDescent="0.25">
      <c r="B93" s="2" t="s">
        <v>566</v>
      </c>
      <c r="C93" s="26" t="s">
        <v>88</v>
      </c>
      <c r="D93" s="2" t="s">
        <v>431</v>
      </c>
      <c r="E93" s="25">
        <v>10000000</v>
      </c>
      <c r="F93" s="2" t="s">
        <v>337</v>
      </c>
    </row>
    <row r="94" spans="2:6" x14ac:dyDescent="0.25">
      <c r="B94" s="2" t="s">
        <v>567</v>
      </c>
      <c r="C94" s="26" t="s">
        <v>89</v>
      </c>
      <c r="D94" s="2" t="s">
        <v>765</v>
      </c>
      <c r="E94" s="25">
        <v>3800000</v>
      </c>
      <c r="F94" s="2" t="s">
        <v>342</v>
      </c>
    </row>
    <row r="95" spans="2:6" x14ac:dyDescent="0.25">
      <c r="B95" s="2" t="s">
        <v>568</v>
      </c>
      <c r="C95" s="26" t="s">
        <v>90</v>
      </c>
      <c r="D95" s="2" t="s">
        <v>775</v>
      </c>
      <c r="E95" s="25">
        <v>70900</v>
      </c>
      <c r="F95" s="2" t="s">
        <v>344</v>
      </c>
    </row>
    <row r="96" spans="2:6" x14ac:dyDescent="0.25">
      <c r="B96" s="2" t="s">
        <v>569</v>
      </c>
      <c r="C96" s="26" t="s">
        <v>91</v>
      </c>
      <c r="D96" s="2" t="s">
        <v>822</v>
      </c>
      <c r="E96" s="25">
        <v>0</v>
      </c>
      <c r="F96" s="2" t="s">
        <v>345</v>
      </c>
    </row>
    <row r="97" spans="2:6" x14ac:dyDescent="0.25">
      <c r="B97" s="2" t="s">
        <v>570</v>
      </c>
      <c r="C97" s="26" t="s">
        <v>92</v>
      </c>
      <c r="D97" s="2" t="s">
        <v>801</v>
      </c>
      <c r="E97" s="25">
        <v>1000000</v>
      </c>
      <c r="F97" s="2" t="s">
        <v>348</v>
      </c>
    </row>
    <row r="98" spans="2:6" x14ac:dyDescent="0.25">
      <c r="B98" s="2" t="s">
        <v>571</v>
      </c>
      <c r="C98" s="26" t="s">
        <v>93</v>
      </c>
      <c r="D98" s="2" t="s">
        <v>815</v>
      </c>
      <c r="E98" s="25">
        <v>500000</v>
      </c>
      <c r="F98" s="2" t="s">
        <v>350</v>
      </c>
    </row>
    <row r="99" spans="2:6" x14ac:dyDescent="0.25">
      <c r="B99" s="2" t="s">
        <v>572</v>
      </c>
      <c r="C99" s="26" t="s">
        <v>94</v>
      </c>
      <c r="D99" s="2" t="s">
        <v>821</v>
      </c>
      <c r="E99" s="25">
        <v>90800</v>
      </c>
      <c r="F99" s="2" t="s">
        <v>353</v>
      </c>
    </row>
    <row r="100" spans="2:6" x14ac:dyDescent="0.25">
      <c r="B100" s="2" t="s">
        <v>573</v>
      </c>
      <c r="C100" s="26" t="s">
        <v>95</v>
      </c>
      <c r="D100" s="2" t="s">
        <v>800</v>
      </c>
      <c r="E100" s="25">
        <v>1250000</v>
      </c>
      <c r="F100" s="2" t="s">
        <v>355</v>
      </c>
    </row>
    <row r="101" spans="2:6" x14ac:dyDescent="0.25">
      <c r="B101" s="2" t="s">
        <v>574</v>
      </c>
      <c r="C101" s="26" t="s">
        <v>96</v>
      </c>
      <c r="D101" s="2" t="s">
        <v>778</v>
      </c>
      <c r="E101" s="25">
        <v>1161668</v>
      </c>
      <c r="F101" s="2" t="s">
        <v>360</v>
      </c>
    </row>
    <row r="102" spans="2:6" x14ac:dyDescent="0.25">
      <c r="B102" s="2" t="s">
        <v>575</v>
      </c>
      <c r="C102" s="26" t="s">
        <v>97</v>
      </c>
      <c r="D102" s="2" t="s">
        <v>764</v>
      </c>
      <c r="E102" s="25">
        <v>7000000</v>
      </c>
      <c r="F102" s="2" t="s">
        <v>363</v>
      </c>
    </row>
    <row r="103" spans="2:6" x14ac:dyDescent="0.25">
      <c r="B103" s="2" t="s">
        <v>576</v>
      </c>
      <c r="C103" s="26" t="s">
        <v>98</v>
      </c>
      <c r="D103" s="2" t="s">
        <v>818</v>
      </c>
      <c r="E103" s="25">
        <v>392000</v>
      </c>
      <c r="F103" s="2" t="s">
        <v>364</v>
      </c>
    </row>
    <row r="104" spans="2:6" x14ac:dyDescent="0.25">
      <c r="B104" s="2" t="s">
        <v>577</v>
      </c>
      <c r="C104" s="26" t="s">
        <v>99</v>
      </c>
      <c r="D104" s="2" t="s">
        <v>819</v>
      </c>
      <c r="E104" s="25">
        <v>110000</v>
      </c>
      <c r="F104" s="2" t="s">
        <v>365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4"/>
  <sheetViews>
    <sheetView showGridLines="0" workbookViewId="0"/>
  </sheetViews>
  <sheetFormatPr defaultRowHeight="15" x14ac:dyDescent="0.25"/>
  <cols>
    <col min="1" max="1" width="7" style="11" customWidth="1"/>
    <col min="2" max="2" width="8.28515625" style="1" hidden="1" customWidth="1"/>
    <col min="3" max="3" width="28.7109375" style="1" customWidth="1"/>
    <col min="4" max="4" width="22.140625" style="1" bestFit="1" customWidth="1"/>
    <col min="5" max="5" width="14" style="1" bestFit="1" customWidth="1"/>
    <col min="6" max="6" width="63.140625" style="1" bestFit="1" customWidth="1"/>
  </cols>
  <sheetData>
    <row r="1" spans="1:6" ht="15.75" x14ac:dyDescent="0.25">
      <c r="A1" s="55"/>
      <c r="B1" s="23"/>
      <c r="C1" s="23" t="s">
        <v>840</v>
      </c>
    </row>
    <row r="2" spans="1:6" x14ac:dyDescent="0.25">
      <c r="A2" s="14"/>
      <c r="B2" s="24"/>
      <c r="C2" s="24" t="s">
        <v>842</v>
      </c>
    </row>
    <row r="4" spans="1:6" x14ac:dyDescent="0.25">
      <c r="A4" s="56"/>
      <c r="B4" s="12" t="s">
        <v>583</v>
      </c>
      <c r="C4" s="12" t="s">
        <v>834</v>
      </c>
      <c r="D4" s="12" t="s">
        <v>835</v>
      </c>
      <c r="E4" s="12" t="s">
        <v>841</v>
      </c>
      <c r="F4" s="12" t="s">
        <v>837</v>
      </c>
    </row>
    <row r="5" spans="1:6" x14ac:dyDescent="0.25">
      <c r="A5" s="30"/>
      <c r="B5" s="28" t="s">
        <v>481</v>
      </c>
      <c r="C5" s="30" t="s">
        <v>1</v>
      </c>
      <c r="D5" s="28" t="s">
        <v>662</v>
      </c>
      <c r="E5" s="32" t="s">
        <v>663</v>
      </c>
      <c r="F5" s="28" t="s">
        <v>101</v>
      </c>
    </row>
    <row r="6" spans="1:6" x14ac:dyDescent="0.25">
      <c r="A6" s="30"/>
      <c r="B6" s="2" t="s">
        <v>482</v>
      </c>
      <c r="C6" s="26" t="s">
        <v>2</v>
      </c>
      <c r="D6" s="2" t="s">
        <v>678</v>
      </c>
      <c r="E6" s="27" t="s">
        <v>679</v>
      </c>
      <c r="F6" s="2" t="s">
        <v>104</v>
      </c>
    </row>
    <row r="7" spans="1:6" x14ac:dyDescent="0.25">
      <c r="A7" s="30"/>
      <c r="B7" s="2" t="s">
        <v>483</v>
      </c>
      <c r="C7" s="26" t="s">
        <v>3</v>
      </c>
      <c r="D7" s="2" t="s">
        <v>669</v>
      </c>
      <c r="E7" s="27" t="s">
        <v>670</v>
      </c>
      <c r="F7" s="2" t="s">
        <v>108</v>
      </c>
    </row>
    <row r="8" spans="1:6" x14ac:dyDescent="0.25">
      <c r="A8" s="30"/>
      <c r="B8" s="2" t="s">
        <v>484</v>
      </c>
      <c r="C8" s="26" t="s">
        <v>4</v>
      </c>
      <c r="D8" s="2" t="s">
        <v>699</v>
      </c>
      <c r="E8" s="27" t="s">
        <v>700</v>
      </c>
      <c r="F8" s="2" t="s">
        <v>111</v>
      </c>
    </row>
    <row r="9" spans="1:6" x14ac:dyDescent="0.25">
      <c r="A9" s="30"/>
      <c r="B9" s="2" t="s">
        <v>485</v>
      </c>
      <c r="C9" s="26" t="s">
        <v>5</v>
      </c>
      <c r="D9" s="2" t="s">
        <v>451</v>
      </c>
      <c r="E9" s="27" t="s">
        <v>606</v>
      </c>
      <c r="F9" s="2" t="s">
        <v>112</v>
      </c>
    </row>
    <row r="10" spans="1:6" x14ac:dyDescent="0.25">
      <c r="A10" s="30"/>
      <c r="B10" s="2" t="s">
        <v>486</v>
      </c>
      <c r="C10" s="26" t="s">
        <v>6</v>
      </c>
      <c r="D10" s="2" t="s">
        <v>671</v>
      </c>
      <c r="E10" s="27" t="s">
        <v>621</v>
      </c>
      <c r="F10" s="2" t="s">
        <v>115</v>
      </c>
    </row>
    <row r="11" spans="1:6" x14ac:dyDescent="0.25">
      <c r="A11" s="30"/>
      <c r="B11" s="2" t="s">
        <v>487</v>
      </c>
      <c r="C11" s="26" t="s">
        <v>7</v>
      </c>
      <c r="D11" s="2" t="s">
        <v>384</v>
      </c>
      <c r="E11" s="27" t="s">
        <v>643</v>
      </c>
      <c r="F11" s="2" t="s">
        <v>118</v>
      </c>
    </row>
    <row r="12" spans="1:6" x14ac:dyDescent="0.25">
      <c r="A12" s="30"/>
      <c r="B12" s="2" t="s">
        <v>488</v>
      </c>
      <c r="C12" s="26" t="s">
        <v>8</v>
      </c>
      <c r="D12" s="2" t="s">
        <v>665</v>
      </c>
      <c r="E12" s="27" t="s">
        <v>666</v>
      </c>
      <c r="F12" s="2" t="s">
        <v>120</v>
      </c>
    </row>
    <row r="13" spans="1:6" x14ac:dyDescent="0.25">
      <c r="A13" s="30"/>
      <c r="B13" s="2" t="s">
        <v>489</v>
      </c>
      <c r="C13" s="26" t="s">
        <v>9</v>
      </c>
      <c r="D13" s="2" t="s">
        <v>706</v>
      </c>
      <c r="E13" s="27" t="s">
        <v>707</v>
      </c>
      <c r="F13" s="2" t="s">
        <v>123</v>
      </c>
    </row>
    <row r="14" spans="1:6" x14ac:dyDescent="0.25">
      <c r="A14" s="30"/>
      <c r="B14" s="2" t="s">
        <v>490</v>
      </c>
      <c r="C14" s="26" t="s">
        <v>10</v>
      </c>
      <c r="D14" s="2" t="s">
        <v>697</v>
      </c>
      <c r="E14" s="27" t="s">
        <v>698</v>
      </c>
      <c r="F14" s="2" t="s">
        <v>126</v>
      </c>
    </row>
    <row r="15" spans="1:6" x14ac:dyDescent="0.25">
      <c r="A15" s="30"/>
      <c r="B15" s="2" t="s">
        <v>491</v>
      </c>
      <c r="C15" s="26" t="s">
        <v>11</v>
      </c>
      <c r="D15" s="2" t="s">
        <v>750</v>
      </c>
      <c r="E15" s="27" t="s">
        <v>643</v>
      </c>
      <c r="F15" s="2" t="s">
        <v>128</v>
      </c>
    </row>
    <row r="16" spans="1:6" x14ac:dyDescent="0.25">
      <c r="A16" s="30"/>
      <c r="B16" s="2" t="s">
        <v>492</v>
      </c>
      <c r="C16" s="26" t="s">
        <v>12</v>
      </c>
      <c r="D16" s="2" t="s">
        <v>638</v>
      </c>
      <c r="E16" s="27" t="s">
        <v>639</v>
      </c>
      <c r="F16" s="2" t="s">
        <v>129</v>
      </c>
    </row>
    <row r="17" spans="1:6" x14ac:dyDescent="0.25">
      <c r="A17" s="30"/>
      <c r="B17" s="2" t="s">
        <v>493</v>
      </c>
      <c r="C17" s="26" t="s">
        <v>13</v>
      </c>
      <c r="D17" s="2" t="s">
        <v>614</v>
      </c>
      <c r="E17" s="27" t="s">
        <v>615</v>
      </c>
      <c r="F17" s="2" t="s">
        <v>132</v>
      </c>
    </row>
    <row r="18" spans="1:6" x14ac:dyDescent="0.25">
      <c r="A18" s="30"/>
      <c r="B18" s="2" t="s">
        <v>494</v>
      </c>
      <c r="C18" s="26" t="s">
        <v>14</v>
      </c>
      <c r="D18" s="2" t="s">
        <v>675</v>
      </c>
      <c r="E18" s="27">
        <v>1830</v>
      </c>
      <c r="F18" s="2" t="s">
        <v>135</v>
      </c>
    </row>
    <row r="19" spans="1:6" x14ac:dyDescent="0.25">
      <c r="A19" s="30"/>
      <c r="B19" s="2" t="s">
        <v>495</v>
      </c>
      <c r="C19" s="26" t="s">
        <v>15</v>
      </c>
      <c r="D19" s="2" t="s">
        <v>710</v>
      </c>
      <c r="E19" s="27" t="s">
        <v>674</v>
      </c>
      <c r="F19" s="2" t="s">
        <v>139</v>
      </c>
    </row>
    <row r="20" spans="1:6" x14ac:dyDescent="0.25">
      <c r="A20" s="30"/>
      <c r="B20" s="2" t="s">
        <v>496</v>
      </c>
      <c r="C20" s="26" t="s">
        <v>464</v>
      </c>
      <c r="D20" s="2" t="s">
        <v>756</v>
      </c>
      <c r="E20" s="27" t="s">
        <v>752</v>
      </c>
      <c r="F20" s="2" t="s">
        <v>140</v>
      </c>
    </row>
    <row r="21" spans="1:6" x14ac:dyDescent="0.25">
      <c r="A21" s="30"/>
      <c r="B21" s="2" t="s">
        <v>497</v>
      </c>
      <c r="C21" s="26" t="s">
        <v>17</v>
      </c>
      <c r="D21" s="2" t="s">
        <v>680</v>
      </c>
      <c r="E21" s="27" t="s">
        <v>681</v>
      </c>
      <c r="F21" s="2" t="s">
        <v>141</v>
      </c>
    </row>
    <row r="22" spans="1:6" x14ac:dyDescent="0.25">
      <c r="A22" s="30"/>
      <c r="B22" s="2" t="s">
        <v>498</v>
      </c>
      <c r="C22" s="26" t="s">
        <v>18</v>
      </c>
      <c r="D22" s="2" t="s">
        <v>616</v>
      </c>
      <c r="E22" s="27" t="s">
        <v>617</v>
      </c>
      <c r="F22" s="2" t="s">
        <v>144</v>
      </c>
    </row>
    <row r="23" spans="1:6" x14ac:dyDescent="0.25">
      <c r="A23" s="30"/>
      <c r="B23" s="2" t="s">
        <v>499</v>
      </c>
      <c r="C23" s="26" t="s">
        <v>19</v>
      </c>
      <c r="D23" s="2" t="s">
        <v>720</v>
      </c>
      <c r="E23" s="27" t="s">
        <v>643</v>
      </c>
      <c r="F23" s="2" t="s">
        <v>149</v>
      </c>
    </row>
    <row r="24" spans="1:6" x14ac:dyDescent="0.25">
      <c r="A24" s="30"/>
      <c r="B24" s="2" t="s">
        <v>500</v>
      </c>
      <c r="C24" s="26" t="s">
        <v>20</v>
      </c>
      <c r="D24" s="2" t="s">
        <v>607</v>
      </c>
      <c r="E24" s="27">
        <v>1817</v>
      </c>
      <c r="F24" s="2" t="s">
        <v>152</v>
      </c>
    </row>
    <row r="25" spans="1:6" x14ac:dyDescent="0.25">
      <c r="A25" s="30"/>
      <c r="B25" s="2" t="s">
        <v>501</v>
      </c>
      <c r="C25" s="26" t="s">
        <v>21</v>
      </c>
      <c r="D25" s="2" t="s">
        <v>652</v>
      </c>
      <c r="E25" s="27" t="s">
        <v>653</v>
      </c>
      <c r="F25" s="2" t="s">
        <v>156</v>
      </c>
    </row>
    <row r="26" spans="1:6" x14ac:dyDescent="0.25">
      <c r="A26" s="30"/>
      <c r="B26" s="2" t="s">
        <v>502</v>
      </c>
      <c r="C26" s="26" t="s">
        <v>22</v>
      </c>
      <c r="D26" s="2" t="s">
        <v>690</v>
      </c>
      <c r="E26" s="27" t="s">
        <v>691</v>
      </c>
      <c r="F26" s="2" t="s">
        <v>159</v>
      </c>
    </row>
    <row r="27" spans="1:6" x14ac:dyDescent="0.25">
      <c r="A27" s="30"/>
      <c r="B27" s="2" t="s">
        <v>503</v>
      </c>
      <c r="C27" s="26" t="s">
        <v>23</v>
      </c>
      <c r="D27" s="2" t="s">
        <v>686</v>
      </c>
      <c r="E27" s="27" t="s">
        <v>687</v>
      </c>
      <c r="F27" s="2" t="s">
        <v>162</v>
      </c>
    </row>
    <row r="28" spans="1:6" x14ac:dyDescent="0.25">
      <c r="A28" s="30"/>
      <c r="B28" s="2" t="s">
        <v>504</v>
      </c>
      <c r="C28" s="26" t="s">
        <v>24</v>
      </c>
      <c r="D28" s="2" t="s">
        <v>727</v>
      </c>
      <c r="E28" s="27" t="s">
        <v>728</v>
      </c>
      <c r="F28" s="2" t="s">
        <v>163</v>
      </c>
    </row>
    <row r="29" spans="1:6" x14ac:dyDescent="0.25">
      <c r="A29" s="30"/>
      <c r="B29" s="2" t="s">
        <v>505</v>
      </c>
      <c r="C29" s="26" t="s">
        <v>25</v>
      </c>
      <c r="D29" s="2" t="s">
        <v>384</v>
      </c>
      <c r="E29" s="27" t="s">
        <v>666</v>
      </c>
      <c r="F29" s="2" t="s">
        <v>166</v>
      </c>
    </row>
    <row r="30" spans="1:6" x14ac:dyDescent="0.25">
      <c r="A30" s="30"/>
      <c r="B30" s="2" t="s">
        <v>506</v>
      </c>
      <c r="C30" s="26" t="s">
        <v>26</v>
      </c>
      <c r="D30" s="2" t="s">
        <v>640</v>
      </c>
      <c r="E30" s="27" t="s">
        <v>641</v>
      </c>
      <c r="F30" s="2" t="s">
        <v>167</v>
      </c>
    </row>
    <row r="31" spans="1:6" x14ac:dyDescent="0.25">
      <c r="A31" s="30"/>
      <c r="B31" s="2" t="s">
        <v>507</v>
      </c>
      <c r="C31" s="26" t="s">
        <v>27</v>
      </c>
      <c r="D31" s="2" t="s">
        <v>660</v>
      </c>
      <c r="E31" s="27" t="s">
        <v>661</v>
      </c>
      <c r="F31" s="2" t="s">
        <v>169</v>
      </c>
    </row>
    <row r="32" spans="1:6" x14ac:dyDescent="0.25">
      <c r="A32" s="30"/>
      <c r="B32" s="2" t="s">
        <v>508</v>
      </c>
      <c r="C32" s="26" t="s">
        <v>28</v>
      </c>
      <c r="D32" s="2" t="s">
        <v>722</v>
      </c>
      <c r="E32" s="27" t="s">
        <v>668</v>
      </c>
      <c r="F32" s="2" t="s">
        <v>171</v>
      </c>
    </row>
    <row r="33" spans="1:6" x14ac:dyDescent="0.25">
      <c r="A33" s="30"/>
      <c r="B33" s="2" t="s">
        <v>509</v>
      </c>
      <c r="C33" s="26" t="s">
        <v>29</v>
      </c>
      <c r="D33" s="2" t="s">
        <v>721</v>
      </c>
      <c r="E33" s="27" t="s">
        <v>712</v>
      </c>
      <c r="F33" s="2" t="s">
        <v>173</v>
      </c>
    </row>
    <row r="34" spans="1:6" x14ac:dyDescent="0.25">
      <c r="A34" s="30"/>
      <c r="B34" s="2" t="s">
        <v>510</v>
      </c>
      <c r="C34" s="26" t="s">
        <v>30</v>
      </c>
      <c r="D34" s="2" t="s">
        <v>713</v>
      </c>
      <c r="E34" s="27" t="s">
        <v>714</v>
      </c>
      <c r="F34" s="2" t="s">
        <v>177</v>
      </c>
    </row>
    <row r="35" spans="1:6" x14ac:dyDescent="0.25">
      <c r="A35" s="30"/>
      <c r="B35" s="2" t="s">
        <v>511</v>
      </c>
      <c r="C35" s="26" t="s">
        <v>31</v>
      </c>
      <c r="D35" s="2" t="s">
        <v>733</v>
      </c>
      <c r="E35" s="27" t="s">
        <v>755</v>
      </c>
      <c r="F35" s="2" t="s">
        <v>179</v>
      </c>
    </row>
    <row r="36" spans="1:6" x14ac:dyDescent="0.25">
      <c r="A36" s="30"/>
      <c r="B36" s="2" t="s">
        <v>512</v>
      </c>
      <c r="C36" s="26" t="s">
        <v>32</v>
      </c>
      <c r="D36" s="2" t="s">
        <v>659</v>
      </c>
      <c r="E36" s="27">
        <v>1967</v>
      </c>
      <c r="F36" s="2" t="s">
        <v>181</v>
      </c>
    </row>
    <row r="37" spans="1:6" x14ac:dyDescent="0.25">
      <c r="A37" s="30"/>
      <c r="B37" s="2" t="s">
        <v>513</v>
      </c>
      <c r="C37" s="26" t="s">
        <v>33</v>
      </c>
      <c r="D37" s="2" t="s">
        <v>751</v>
      </c>
      <c r="E37" s="27" t="s">
        <v>752</v>
      </c>
      <c r="F37" s="2" t="s">
        <v>185</v>
      </c>
    </row>
    <row r="38" spans="1:6" x14ac:dyDescent="0.25">
      <c r="A38" s="30"/>
      <c r="B38" s="2" t="s">
        <v>514</v>
      </c>
      <c r="C38" s="26" t="s">
        <v>34</v>
      </c>
      <c r="D38" s="2" t="s">
        <v>737</v>
      </c>
      <c r="E38" s="27" t="s">
        <v>738</v>
      </c>
      <c r="F38" s="2" t="s">
        <v>187</v>
      </c>
    </row>
    <row r="39" spans="1:6" x14ac:dyDescent="0.25">
      <c r="A39" s="30"/>
      <c r="B39" s="2" t="s">
        <v>578</v>
      </c>
      <c r="C39" s="26" t="s">
        <v>35</v>
      </c>
      <c r="D39" s="2" t="s">
        <v>759</v>
      </c>
      <c r="E39" s="27" t="s">
        <v>581</v>
      </c>
      <c r="F39" s="2" t="s">
        <v>188</v>
      </c>
    </row>
    <row r="40" spans="1:6" x14ac:dyDescent="0.25">
      <c r="A40" s="30"/>
      <c r="B40" s="2" t="s">
        <v>515</v>
      </c>
      <c r="C40" s="26" t="s">
        <v>36</v>
      </c>
      <c r="D40" s="2" t="s">
        <v>723</v>
      </c>
      <c r="E40" s="27" t="s">
        <v>724</v>
      </c>
      <c r="F40" s="2" t="s">
        <v>189</v>
      </c>
    </row>
    <row r="41" spans="1:6" x14ac:dyDescent="0.25">
      <c r="A41" s="30"/>
      <c r="B41" s="2" t="s">
        <v>516</v>
      </c>
      <c r="C41" s="26" t="s">
        <v>37</v>
      </c>
      <c r="D41" s="2" t="s">
        <v>711</v>
      </c>
      <c r="E41" s="27" t="s">
        <v>712</v>
      </c>
      <c r="F41" s="2" t="s">
        <v>190</v>
      </c>
    </row>
    <row r="42" spans="1:6" x14ac:dyDescent="0.25">
      <c r="A42" s="30"/>
      <c r="B42" s="2" t="s">
        <v>517</v>
      </c>
      <c r="C42" s="26" t="s">
        <v>38</v>
      </c>
      <c r="D42" s="2" t="s">
        <v>648</v>
      </c>
      <c r="E42" s="27" t="s">
        <v>649</v>
      </c>
      <c r="F42" s="2" t="s">
        <v>193</v>
      </c>
    </row>
    <row r="43" spans="1:6" x14ac:dyDescent="0.25">
      <c r="A43" s="30"/>
      <c r="B43" s="2" t="s">
        <v>518</v>
      </c>
      <c r="C43" s="26" t="s">
        <v>39</v>
      </c>
      <c r="D43" s="2" t="s">
        <v>412</v>
      </c>
      <c r="E43" s="27" t="s">
        <v>749</v>
      </c>
      <c r="F43" s="2" t="s">
        <v>194</v>
      </c>
    </row>
    <row r="44" spans="1:6" x14ac:dyDescent="0.25">
      <c r="A44" s="30"/>
      <c r="B44" s="2" t="s">
        <v>519</v>
      </c>
      <c r="C44" s="26" t="s">
        <v>40</v>
      </c>
      <c r="D44" s="2" t="s">
        <v>672</v>
      </c>
      <c r="E44" s="27" t="s">
        <v>673</v>
      </c>
      <c r="F44" s="2" t="s">
        <v>196</v>
      </c>
    </row>
    <row r="45" spans="1:6" x14ac:dyDescent="0.25">
      <c r="A45" s="30"/>
      <c r="B45" s="2" t="s">
        <v>520</v>
      </c>
      <c r="C45" s="26" t="s">
        <v>41</v>
      </c>
      <c r="D45" s="2" t="s">
        <v>731</v>
      </c>
      <c r="E45" s="27" t="s">
        <v>663</v>
      </c>
      <c r="F45" s="2" t="s">
        <v>202</v>
      </c>
    </row>
    <row r="46" spans="1:6" x14ac:dyDescent="0.25">
      <c r="A46" s="30"/>
      <c r="B46" s="2" t="s">
        <v>521</v>
      </c>
      <c r="C46" s="26" t="s">
        <v>42</v>
      </c>
      <c r="D46" s="2" t="s">
        <v>610</v>
      </c>
      <c r="E46" s="27" t="s">
        <v>611</v>
      </c>
      <c r="F46" s="2" t="s">
        <v>207</v>
      </c>
    </row>
    <row r="47" spans="1:6" x14ac:dyDescent="0.25">
      <c r="A47" s="30"/>
      <c r="B47" s="2" t="s">
        <v>522</v>
      </c>
      <c r="C47" s="26" t="s">
        <v>43</v>
      </c>
      <c r="D47" s="2" t="s">
        <v>747</v>
      </c>
      <c r="E47" s="27" t="s">
        <v>748</v>
      </c>
      <c r="F47" s="2" t="s">
        <v>209</v>
      </c>
    </row>
    <row r="48" spans="1:6" x14ac:dyDescent="0.25">
      <c r="A48" s="30"/>
      <c r="B48" s="2" t="s">
        <v>523</v>
      </c>
      <c r="C48" s="26" t="s">
        <v>44</v>
      </c>
      <c r="D48" s="2" t="s">
        <v>732</v>
      </c>
      <c r="E48" s="27" t="s">
        <v>601</v>
      </c>
      <c r="F48" s="2" t="s">
        <v>212</v>
      </c>
    </row>
    <row r="49" spans="1:6" x14ac:dyDescent="0.25">
      <c r="A49" s="30"/>
      <c r="B49" s="2" t="s">
        <v>524</v>
      </c>
      <c r="C49" s="26" t="s">
        <v>45</v>
      </c>
      <c r="D49" s="2" t="s">
        <v>682</v>
      </c>
      <c r="E49" s="27" t="s">
        <v>651</v>
      </c>
      <c r="F49" s="2" t="s">
        <v>216</v>
      </c>
    </row>
    <row r="50" spans="1:6" x14ac:dyDescent="0.25">
      <c r="A50" s="30"/>
      <c r="B50" s="2" t="s">
        <v>525</v>
      </c>
      <c r="C50" s="26" t="s">
        <v>46</v>
      </c>
      <c r="D50" s="2" t="s">
        <v>657</v>
      </c>
      <c r="E50" s="27" t="s">
        <v>658</v>
      </c>
      <c r="F50" s="2" t="s">
        <v>219</v>
      </c>
    </row>
    <row r="51" spans="1:6" x14ac:dyDescent="0.25">
      <c r="A51" s="30"/>
      <c r="B51" s="2" t="s">
        <v>526</v>
      </c>
      <c r="C51" s="26" t="s">
        <v>47</v>
      </c>
      <c r="D51" s="2" t="s">
        <v>742</v>
      </c>
      <c r="E51" s="27" t="s">
        <v>743</v>
      </c>
      <c r="F51" s="2" t="s">
        <v>220</v>
      </c>
    </row>
    <row r="52" spans="1:6" s="129" customFormat="1" x14ac:dyDescent="0.25">
      <c r="A52" s="30"/>
      <c r="B52" s="2" t="s">
        <v>527</v>
      </c>
      <c r="C52" s="26" t="s">
        <v>1137</v>
      </c>
      <c r="D52" s="2"/>
      <c r="E52" s="27"/>
      <c r="F52" s="2"/>
    </row>
    <row r="53" spans="1:6" x14ac:dyDescent="0.25">
      <c r="A53" s="30"/>
      <c r="B53" s="2" t="s">
        <v>528</v>
      </c>
      <c r="C53" s="26" t="s">
        <v>462</v>
      </c>
      <c r="D53" s="2" t="s">
        <v>704</v>
      </c>
      <c r="E53" s="27" t="s">
        <v>705</v>
      </c>
      <c r="F53" s="2" t="s">
        <v>223</v>
      </c>
    </row>
    <row r="54" spans="1:6" x14ac:dyDescent="0.25">
      <c r="A54" s="30"/>
      <c r="B54" s="2" t="s">
        <v>529</v>
      </c>
      <c r="C54" s="26" t="s">
        <v>49</v>
      </c>
      <c r="D54" s="2" t="s">
        <v>644</v>
      </c>
      <c r="E54" s="27" t="s">
        <v>645</v>
      </c>
      <c r="F54" s="2" t="s">
        <v>224</v>
      </c>
    </row>
    <row r="55" spans="1:6" x14ac:dyDescent="0.25">
      <c r="A55" s="30"/>
      <c r="B55" s="2" t="s">
        <v>530</v>
      </c>
      <c r="C55" s="26" t="s">
        <v>50</v>
      </c>
      <c r="D55" s="2" t="s">
        <v>393</v>
      </c>
      <c r="E55" s="27" t="s">
        <v>642</v>
      </c>
      <c r="F55" s="2" t="s">
        <v>225</v>
      </c>
    </row>
    <row r="56" spans="1:6" x14ac:dyDescent="0.25">
      <c r="A56" s="30"/>
      <c r="B56" s="2" t="s">
        <v>531</v>
      </c>
      <c r="C56" s="26" t="s">
        <v>51</v>
      </c>
      <c r="D56" s="2" t="s">
        <v>684</v>
      </c>
      <c r="E56" s="27" t="s">
        <v>685</v>
      </c>
      <c r="F56" s="2" t="s">
        <v>229</v>
      </c>
    </row>
    <row r="57" spans="1:6" x14ac:dyDescent="0.25">
      <c r="A57" s="30"/>
      <c r="B57" s="2" t="s">
        <v>532</v>
      </c>
      <c r="C57" s="26" t="s">
        <v>52</v>
      </c>
      <c r="D57" s="2" t="s">
        <v>734</v>
      </c>
      <c r="E57" s="27" t="s">
        <v>642</v>
      </c>
      <c r="F57" s="2" t="s">
        <v>235</v>
      </c>
    </row>
    <row r="58" spans="1:6" x14ac:dyDescent="0.25">
      <c r="A58" s="30"/>
      <c r="B58" s="2" t="s">
        <v>533</v>
      </c>
      <c r="C58" s="26" t="s">
        <v>53</v>
      </c>
      <c r="D58" s="2" t="s">
        <v>753</v>
      </c>
      <c r="E58" s="27" t="s">
        <v>754</v>
      </c>
      <c r="F58" s="2" t="s">
        <v>237</v>
      </c>
    </row>
    <row r="59" spans="1:6" x14ac:dyDescent="0.25">
      <c r="A59" s="30"/>
      <c r="B59" s="2" t="s">
        <v>534</v>
      </c>
      <c r="C59" s="26" t="s">
        <v>54</v>
      </c>
      <c r="D59" s="2" t="s">
        <v>620</v>
      </c>
      <c r="E59" s="27" t="s">
        <v>621</v>
      </c>
      <c r="F59" s="2" t="s">
        <v>239</v>
      </c>
    </row>
    <row r="60" spans="1:6" x14ac:dyDescent="0.25">
      <c r="A60" s="30"/>
      <c r="B60" s="2" t="s">
        <v>535</v>
      </c>
      <c r="C60" s="26" t="s">
        <v>55</v>
      </c>
      <c r="D60" s="2" t="s">
        <v>745</v>
      </c>
      <c r="E60" s="27" t="s">
        <v>746</v>
      </c>
      <c r="F60" s="2" t="s">
        <v>240</v>
      </c>
    </row>
    <row r="61" spans="1:6" x14ac:dyDescent="0.25">
      <c r="A61" s="30"/>
      <c r="B61" s="2" t="s">
        <v>536</v>
      </c>
      <c r="C61" s="26" t="s">
        <v>56</v>
      </c>
      <c r="D61" s="2" t="s">
        <v>753</v>
      </c>
      <c r="E61" s="27" t="s">
        <v>748</v>
      </c>
      <c r="F61" s="2" t="s">
        <v>244</v>
      </c>
    </row>
    <row r="62" spans="1:6" x14ac:dyDescent="0.25">
      <c r="A62" s="30"/>
      <c r="B62" s="2" t="s">
        <v>537</v>
      </c>
      <c r="C62" s="26" t="s">
        <v>57</v>
      </c>
      <c r="D62" s="2" t="s">
        <v>708</v>
      </c>
      <c r="E62" s="27" t="s">
        <v>709</v>
      </c>
      <c r="F62" s="2" t="s">
        <v>246</v>
      </c>
    </row>
    <row r="63" spans="1:6" x14ac:dyDescent="0.25">
      <c r="A63" s="30"/>
      <c r="B63" s="2" t="s">
        <v>538</v>
      </c>
      <c r="C63" s="26" t="s">
        <v>58</v>
      </c>
      <c r="D63" s="2" t="s">
        <v>650</v>
      </c>
      <c r="E63" s="27" t="s">
        <v>651</v>
      </c>
      <c r="F63" s="2" t="s">
        <v>249</v>
      </c>
    </row>
    <row r="64" spans="1:6" x14ac:dyDescent="0.25">
      <c r="A64" s="56"/>
      <c r="B64" s="29" t="s">
        <v>539</v>
      </c>
      <c r="C64" s="31" t="s">
        <v>59</v>
      </c>
      <c r="D64" s="29" t="s">
        <v>600</v>
      </c>
      <c r="E64" s="33" t="s">
        <v>601</v>
      </c>
      <c r="F64" s="29" t="s">
        <v>253</v>
      </c>
    </row>
    <row r="65" spans="1:6" x14ac:dyDescent="0.25">
      <c r="A65" s="30"/>
      <c r="B65" s="2" t="s">
        <v>540</v>
      </c>
      <c r="C65" s="26" t="s">
        <v>463</v>
      </c>
      <c r="D65" s="2" t="s">
        <v>718</v>
      </c>
      <c r="E65" s="27" t="s">
        <v>719</v>
      </c>
      <c r="F65" s="2" t="s">
        <v>254</v>
      </c>
    </row>
    <row r="66" spans="1:6" x14ac:dyDescent="0.25">
      <c r="A66" s="30"/>
      <c r="B66" s="2" t="s">
        <v>541</v>
      </c>
      <c r="C66" s="26" t="s">
        <v>61</v>
      </c>
      <c r="D66" s="2" t="s">
        <v>636</v>
      </c>
      <c r="E66" s="27" t="s">
        <v>637</v>
      </c>
      <c r="F66" s="2" t="s">
        <v>263</v>
      </c>
    </row>
    <row r="67" spans="1:6" x14ac:dyDescent="0.25">
      <c r="A67" s="30"/>
      <c r="B67" s="2" t="s">
        <v>542</v>
      </c>
      <c r="C67" s="26" t="s">
        <v>62</v>
      </c>
      <c r="D67" s="2" t="s">
        <v>618</v>
      </c>
      <c r="E67" s="27" t="s">
        <v>619</v>
      </c>
      <c r="F67" s="2" t="s">
        <v>268</v>
      </c>
    </row>
    <row r="68" spans="1:6" x14ac:dyDescent="0.25">
      <c r="A68" s="30"/>
      <c r="B68" s="2" t="s">
        <v>543</v>
      </c>
      <c r="C68" s="26" t="s">
        <v>63</v>
      </c>
      <c r="D68" s="2" t="s">
        <v>716</v>
      </c>
      <c r="E68" s="27" t="s">
        <v>717</v>
      </c>
      <c r="F68" s="2" t="s">
        <v>761</v>
      </c>
    </row>
    <row r="69" spans="1:6" x14ac:dyDescent="0.25">
      <c r="A69" s="30"/>
      <c r="B69" s="2" t="s">
        <v>544</v>
      </c>
      <c r="C69" s="26" t="s">
        <v>64</v>
      </c>
      <c r="D69" s="2" t="s">
        <v>683</v>
      </c>
      <c r="E69" s="27" t="s">
        <v>663</v>
      </c>
      <c r="F69" s="2" t="s">
        <v>274</v>
      </c>
    </row>
    <row r="70" spans="1:6" x14ac:dyDescent="0.25">
      <c r="A70" s="30"/>
      <c r="B70" s="2" t="s">
        <v>545</v>
      </c>
      <c r="C70" s="26" t="s">
        <v>65</v>
      </c>
      <c r="D70" s="2" t="s">
        <v>703</v>
      </c>
      <c r="E70" s="27">
        <v>1946</v>
      </c>
      <c r="F70" s="2" t="s">
        <v>276</v>
      </c>
    </row>
    <row r="71" spans="1:6" x14ac:dyDescent="0.25">
      <c r="A71" s="30"/>
      <c r="B71" s="2" t="s">
        <v>546</v>
      </c>
      <c r="C71" s="26" t="s">
        <v>66</v>
      </c>
      <c r="D71" s="2" t="s">
        <v>688</v>
      </c>
      <c r="E71" s="27" t="s">
        <v>641</v>
      </c>
      <c r="F71" s="2" t="s">
        <v>278</v>
      </c>
    </row>
    <row r="72" spans="1:6" x14ac:dyDescent="0.25">
      <c r="A72" s="30"/>
      <c r="B72" s="2" t="s">
        <v>547</v>
      </c>
      <c r="C72" s="26" t="s">
        <v>67</v>
      </c>
      <c r="D72" s="2" t="s">
        <v>757</v>
      </c>
      <c r="E72" s="27" t="s">
        <v>719</v>
      </c>
      <c r="F72" s="2" t="s">
        <v>280</v>
      </c>
    </row>
    <row r="73" spans="1:6" x14ac:dyDescent="0.25">
      <c r="A73" s="30"/>
      <c r="B73" s="2" t="s">
        <v>548</v>
      </c>
      <c r="C73" s="26" t="s">
        <v>68</v>
      </c>
      <c r="D73" s="2" t="s">
        <v>667</v>
      </c>
      <c r="E73" s="27" t="s">
        <v>668</v>
      </c>
      <c r="F73" s="2" t="s">
        <v>281</v>
      </c>
    </row>
    <row r="74" spans="1:6" x14ac:dyDescent="0.25">
      <c r="A74" s="30"/>
      <c r="B74" s="2" t="s">
        <v>549</v>
      </c>
      <c r="C74" s="26" t="s">
        <v>69</v>
      </c>
      <c r="D74" s="2" t="s">
        <v>689</v>
      </c>
      <c r="E74" s="27" t="s">
        <v>643</v>
      </c>
      <c r="F74" s="2" t="s">
        <v>283</v>
      </c>
    </row>
    <row r="75" spans="1:6" x14ac:dyDescent="0.25">
      <c r="A75" s="30"/>
      <c r="B75" s="2" t="s">
        <v>550</v>
      </c>
      <c r="C75" s="26" t="s">
        <v>70</v>
      </c>
      <c r="D75" s="2" t="s">
        <v>628</v>
      </c>
      <c r="E75" s="27" t="s">
        <v>629</v>
      </c>
      <c r="F75" s="2" t="s">
        <v>287</v>
      </c>
    </row>
    <row r="76" spans="1:6" x14ac:dyDescent="0.25">
      <c r="A76" s="30"/>
      <c r="B76" s="2" t="s">
        <v>551</v>
      </c>
      <c r="C76" s="26" t="s">
        <v>71</v>
      </c>
      <c r="D76" s="2" t="s">
        <v>696</v>
      </c>
      <c r="E76" s="27" t="s">
        <v>639</v>
      </c>
      <c r="F76" s="2" t="s">
        <v>289</v>
      </c>
    </row>
    <row r="77" spans="1:6" x14ac:dyDescent="0.25">
      <c r="A77" s="30"/>
      <c r="B77" s="2" t="s">
        <v>552</v>
      </c>
      <c r="C77" s="26" t="s">
        <v>72</v>
      </c>
      <c r="D77" s="2" t="s">
        <v>626</v>
      </c>
      <c r="E77" s="27" t="s">
        <v>627</v>
      </c>
      <c r="F77" s="2" t="s">
        <v>291</v>
      </c>
    </row>
    <row r="78" spans="1:6" x14ac:dyDescent="0.25">
      <c r="A78" s="30"/>
      <c r="B78" s="2" t="s">
        <v>553</v>
      </c>
      <c r="C78" s="26" t="s">
        <v>73</v>
      </c>
      <c r="D78" s="2" t="s">
        <v>630</v>
      </c>
      <c r="E78" s="27" t="s">
        <v>631</v>
      </c>
      <c r="F78" s="2" t="s">
        <v>293</v>
      </c>
    </row>
    <row r="79" spans="1:6" x14ac:dyDescent="0.25">
      <c r="A79" s="30"/>
      <c r="B79" s="2" t="s">
        <v>554</v>
      </c>
      <c r="C79" s="26" t="s">
        <v>74</v>
      </c>
      <c r="D79" s="2" t="s">
        <v>608</v>
      </c>
      <c r="E79" s="27" t="s">
        <v>609</v>
      </c>
      <c r="F79" s="2" t="s">
        <v>296</v>
      </c>
    </row>
    <row r="80" spans="1:6" x14ac:dyDescent="0.25">
      <c r="A80" s="30"/>
      <c r="B80" s="2" t="s">
        <v>555</v>
      </c>
      <c r="C80" s="26" t="s">
        <v>75</v>
      </c>
      <c r="D80" s="2" t="s">
        <v>655</v>
      </c>
      <c r="E80" s="27" t="s">
        <v>656</v>
      </c>
      <c r="F80" s="2" t="s">
        <v>297</v>
      </c>
    </row>
    <row r="81" spans="1:6" x14ac:dyDescent="0.25">
      <c r="A81" s="30"/>
      <c r="B81" s="2" t="s">
        <v>556</v>
      </c>
      <c r="C81" s="26" t="s">
        <v>76</v>
      </c>
      <c r="D81" s="2" t="s">
        <v>715</v>
      </c>
      <c r="E81" s="27" t="s">
        <v>695</v>
      </c>
      <c r="F81" s="2" t="s">
        <v>300</v>
      </c>
    </row>
    <row r="82" spans="1:6" x14ac:dyDescent="0.25">
      <c r="A82" s="30"/>
      <c r="B82" s="2" t="s">
        <v>580</v>
      </c>
      <c r="C82" s="26" t="s">
        <v>77</v>
      </c>
      <c r="D82" s="2" t="s">
        <v>760</v>
      </c>
      <c r="E82" s="27" t="s">
        <v>730</v>
      </c>
      <c r="F82" s="2" t="s">
        <v>302</v>
      </c>
    </row>
    <row r="83" spans="1:6" x14ac:dyDescent="0.25">
      <c r="A83" s="30"/>
      <c r="B83" s="2" t="s">
        <v>557</v>
      </c>
      <c r="C83" s="26" t="s">
        <v>78</v>
      </c>
      <c r="D83" s="2" t="s">
        <v>701</v>
      </c>
      <c r="E83" s="27" t="s">
        <v>702</v>
      </c>
      <c r="F83" s="2" t="s">
        <v>305</v>
      </c>
    </row>
    <row r="84" spans="1:6" x14ac:dyDescent="0.25">
      <c r="A84" s="30"/>
      <c r="B84" s="2" t="s">
        <v>558</v>
      </c>
      <c r="C84" s="26" t="s">
        <v>79</v>
      </c>
      <c r="D84" s="2" t="s">
        <v>654</v>
      </c>
      <c r="E84" s="27" t="s">
        <v>605</v>
      </c>
      <c r="F84" s="2" t="s">
        <v>307</v>
      </c>
    </row>
    <row r="85" spans="1:6" x14ac:dyDescent="0.25">
      <c r="A85" s="30"/>
      <c r="B85" s="2" t="s">
        <v>559</v>
      </c>
      <c r="C85" s="26" t="s">
        <v>80</v>
      </c>
      <c r="D85" s="2" t="s">
        <v>725</v>
      </c>
      <c r="E85" s="27" t="s">
        <v>726</v>
      </c>
      <c r="F85" s="2" t="s">
        <v>311</v>
      </c>
    </row>
    <row r="86" spans="1:6" x14ac:dyDescent="0.25">
      <c r="A86" s="30"/>
      <c r="B86" s="2" t="s">
        <v>560</v>
      </c>
      <c r="C86" s="26" t="s">
        <v>81</v>
      </c>
      <c r="D86" s="2" t="s">
        <v>632</v>
      </c>
      <c r="E86" s="27" t="s">
        <v>633</v>
      </c>
      <c r="F86" s="2" t="s">
        <v>316</v>
      </c>
    </row>
    <row r="87" spans="1:6" x14ac:dyDescent="0.25">
      <c r="A87" s="30"/>
      <c r="B87" s="2" t="s">
        <v>561</v>
      </c>
      <c r="C87" s="26" t="s">
        <v>82</v>
      </c>
      <c r="D87" s="2" t="s">
        <v>612</v>
      </c>
      <c r="E87" s="27" t="s">
        <v>613</v>
      </c>
      <c r="F87" s="2" t="s">
        <v>324</v>
      </c>
    </row>
    <row r="88" spans="1:6" x14ac:dyDescent="0.25">
      <c r="A88" s="30"/>
      <c r="B88" s="2" t="s">
        <v>562</v>
      </c>
      <c r="C88" s="26" t="s">
        <v>83</v>
      </c>
      <c r="D88" s="2" t="s">
        <v>664</v>
      </c>
      <c r="E88" s="27" t="s">
        <v>641</v>
      </c>
      <c r="F88" s="2" t="s">
        <v>326</v>
      </c>
    </row>
    <row r="89" spans="1:6" x14ac:dyDescent="0.25">
      <c r="A89" s="30"/>
      <c r="B89" s="2" t="s">
        <v>563</v>
      </c>
      <c r="C89" s="26" t="s">
        <v>84</v>
      </c>
      <c r="D89" s="2" t="s">
        <v>741</v>
      </c>
      <c r="E89" s="27" t="s">
        <v>661</v>
      </c>
      <c r="F89" s="2" t="s">
        <v>330</v>
      </c>
    </row>
    <row r="90" spans="1:6" x14ac:dyDescent="0.25">
      <c r="A90" s="30"/>
      <c r="B90" s="2" t="s">
        <v>564</v>
      </c>
      <c r="C90" s="26" t="s">
        <v>85</v>
      </c>
      <c r="D90" s="2" t="s">
        <v>676</v>
      </c>
      <c r="E90" s="27" t="s">
        <v>677</v>
      </c>
      <c r="F90" s="2" t="s">
        <v>331</v>
      </c>
    </row>
    <row r="91" spans="1:6" x14ac:dyDescent="0.25">
      <c r="A91" s="30"/>
      <c r="B91" s="2" t="s">
        <v>565</v>
      </c>
      <c r="C91" s="26" t="s">
        <v>86</v>
      </c>
      <c r="D91" s="2" t="s">
        <v>624</v>
      </c>
      <c r="E91" s="27" t="s">
        <v>625</v>
      </c>
      <c r="F91" s="2" t="s">
        <v>332</v>
      </c>
    </row>
    <row r="92" spans="1:6" x14ac:dyDescent="0.25">
      <c r="A92" s="30"/>
      <c r="B92" s="2" t="s">
        <v>579</v>
      </c>
      <c r="C92" s="26" t="s">
        <v>87</v>
      </c>
      <c r="D92" s="2" t="s">
        <v>758</v>
      </c>
      <c r="E92" s="27" t="s">
        <v>702</v>
      </c>
      <c r="F92" s="2" t="s">
        <v>335</v>
      </c>
    </row>
    <row r="93" spans="1:6" x14ac:dyDescent="0.25">
      <c r="A93" s="30"/>
      <c r="B93" s="2" t="s">
        <v>566</v>
      </c>
      <c r="C93" s="26" t="s">
        <v>88</v>
      </c>
      <c r="D93" s="2" t="s">
        <v>622</v>
      </c>
      <c r="E93" s="27" t="s">
        <v>623</v>
      </c>
      <c r="F93" s="2" t="s">
        <v>337</v>
      </c>
    </row>
    <row r="94" spans="1:6" x14ac:dyDescent="0.25">
      <c r="A94" s="30"/>
      <c r="B94" s="2" t="s">
        <v>567</v>
      </c>
      <c r="C94" s="26" t="s">
        <v>89</v>
      </c>
      <c r="D94" s="2" t="s">
        <v>604</v>
      </c>
      <c r="E94" s="27" t="s">
        <v>605</v>
      </c>
      <c r="F94" s="2" t="s">
        <v>342</v>
      </c>
    </row>
    <row r="95" spans="1:6" x14ac:dyDescent="0.25">
      <c r="A95" s="30"/>
      <c r="B95" s="2" t="s">
        <v>568</v>
      </c>
      <c r="C95" s="26" t="s">
        <v>90</v>
      </c>
      <c r="D95" s="2" t="s">
        <v>634</v>
      </c>
      <c r="E95" s="27" t="s">
        <v>635</v>
      </c>
      <c r="F95" s="2" t="s">
        <v>344</v>
      </c>
    </row>
    <row r="96" spans="1:6" x14ac:dyDescent="0.25">
      <c r="A96" s="30"/>
      <c r="B96" s="2" t="s">
        <v>569</v>
      </c>
      <c r="C96" s="26" t="s">
        <v>91</v>
      </c>
      <c r="D96" s="2" t="s">
        <v>744</v>
      </c>
      <c r="E96" s="27">
        <v>1851</v>
      </c>
      <c r="F96" s="2" t="s">
        <v>345</v>
      </c>
    </row>
    <row r="97" spans="1:6" x14ac:dyDescent="0.25">
      <c r="A97" s="30"/>
      <c r="B97" s="2" t="s">
        <v>570</v>
      </c>
      <c r="C97" s="26" t="s">
        <v>92</v>
      </c>
      <c r="D97" s="2" t="s">
        <v>694</v>
      </c>
      <c r="E97" s="27" t="s">
        <v>695</v>
      </c>
      <c r="F97" s="2" t="s">
        <v>348</v>
      </c>
    </row>
    <row r="98" spans="1:6" x14ac:dyDescent="0.25">
      <c r="A98" s="30"/>
      <c r="B98" s="2" t="s">
        <v>571</v>
      </c>
      <c r="C98" s="26" t="s">
        <v>93</v>
      </c>
      <c r="D98" s="2" t="s">
        <v>729</v>
      </c>
      <c r="E98" s="27" t="s">
        <v>730</v>
      </c>
      <c r="F98" s="2" t="s">
        <v>351</v>
      </c>
    </row>
    <row r="99" spans="1:6" x14ac:dyDescent="0.25">
      <c r="A99" s="30"/>
      <c r="B99" s="2" t="s">
        <v>572</v>
      </c>
      <c r="C99" s="26" t="s">
        <v>94</v>
      </c>
      <c r="D99" s="2" t="s">
        <v>739</v>
      </c>
      <c r="E99" s="27" t="s">
        <v>740</v>
      </c>
      <c r="F99" s="2" t="s">
        <v>353</v>
      </c>
    </row>
    <row r="100" spans="1:6" x14ac:dyDescent="0.25">
      <c r="A100" s="30"/>
      <c r="B100" s="2" t="s">
        <v>573</v>
      </c>
      <c r="C100" s="26" t="s">
        <v>95</v>
      </c>
      <c r="D100" s="2" t="s">
        <v>692</v>
      </c>
      <c r="E100" s="27" t="s">
        <v>693</v>
      </c>
      <c r="F100" s="2" t="s">
        <v>354</v>
      </c>
    </row>
    <row r="101" spans="1:6" x14ac:dyDescent="0.25">
      <c r="A101" s="30"/>
      <c r="B101" s="2" t="s">
        <v>574</v>
      </c>
      <c r="C101" s="26" t="s">
        <v>96</v>
      </c>
      <c r="D101" s="2" t="s">
        <v>646</v>
      </c>
      <c r="E101" s="27" t="s">
        <v>647</v>
      </c>
      <c r="F101" s="2" t="s">
        <v>360</v>
      </c>
    </row>
    <row r="102" spans="1:6" x14ac:dyDescent="0.25">
      <c r="A102" s="30"/>
      <c r="B102" s="2" t="s">
        <v>575</v>
      </c>
      <c r="C102" s="26" t="s">
        <v>97</v>
      </c>
      <c r="D102" s="2" t="s">
        <v>602</v>
      </c>
      <c r="E102" s="27" t="s">
        <v>603</v>
      </c>
      <c r="F102" s="2" t="s">
        <v>363</v>
      </c>
    </row>
    <row r="103" spans="1:6" x14ac:dyDescent="0.25">
      <c r="A103" s="30"/>
      <c r="B103" s="2" t="s">
        <v>576</v>
      </c>
      <c r="C103" s="26" t="s">
        <v>98</v>
      </c>
      <c r="D103" s="2" t="s">
        <v>733</v>
      </c>
      <c r="E103" s="27" t="s">
        <v>625</v>
      </c>
      <c r="F103" s="2" t="s">
        <v>364</v>
      </c>
    </row>
    <row r="104" spans="1:6" x14ac:dyDescent="0.25">
      <c r="A104" s="30"/>
      <c r="B104" s="2" t="s">
        <v>577</v>
      </c>
      <c r="C104" s="26" t="s">
        <v>99</v>
      </c>
      <c r="D104" s="2" t="s">
        <v>735</v>
      </c>
      <c r="E104" s="27" t="s">
        <v>736</v>
      </c>
      <c r="F104" s="2" t="s">
        <v>365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F104"/>
  <sheetViews>
    <sheetView showGridLines="0" workbookViewId="0"/>
  </sheetViews>
  <sheetFormatPr defaultRowHeight="15" x14ac:dyDescent="0.25"/>
  <cols>
    <col min="2" max="2" width="8.28515625" style="1" hidden="1" customWidth="1"/>
    <col min="3" max="3" width="28.7109375" style="1" customWidth="1"/>
    <col min="4" max="4" width="37.7109375" style="1" bestFit="1" customWidth="1"/>
    <col min="5" max="5" width="14" style="1" bestFit="1" customWidth="1"/>
    <col min="6" max="6" width="63.140625" style="1" bestFit="1" customWidth="1"/>
  </cols>
  <sheetData>
    <row r="1" spans="2:6" ht="15.75" x14ac:dyDescent="0.25">
      <c r="B1" s="23"/>
      <c r="C1" s="23" t="s">
        <v>844</v>
      </c>
    </row>
    <row r="2" spans="2:6" x14ac:dyDescent="0.25">
      <c r="B2" s="24"/>
      <c r="C2" s="24" t="s">
        <v>845</v>
      </c>
    </row>
    <row r="4" spans="2:6" x14ac:dyDescent="0.25">
      <c r="B4" s="12" t="s">
        <v>583</v>
      </c>
      <c r="C4" s="12" t="s">
        <v>834</v>
      </c>
      <c r="D4" s="12" t="s">
        <v>835</v>
      </c>
      <c r="E4" s="12" t="s">
        <v>843</v>
      </c>
      <c r="F4" s="12" t="s">
        <v>837</v>
      </c>
    </row>
    <row r="5" spans="2:6" x14ac:dyDescent="0.25">
      <c r="B5" s="1" t="s">
        <v>483</v>
      </c>
      <c r="C5" s="30" t="s">
        <v>1</v>
      </c>
      <c r="D5" s="28" t="s">
        <v>381</v>
      </c>
      <c r="E5" s="34">
        <v>4596</v>
      </c>
      <c r="F5" s="28" t="s">
        <v>101</v>
      </c>
    </row>
    <row r="6" spans="2:6" x14ac:dyDescent="0.25">
      <c r="B6" s="2" t="s">
        <v>497</v>
      </c>
      <c r="C6" s="26" t="s">
        <v>2</v>
      </c>
      <c r="D6" s="2" t="s">
        <v>426</v>
      </c>
      <c r="E6" s="25">
        <v>2307</v>
      </c>
      <c r="F6" s="2" t="s">
        <v>106</v>
      </c>
    </row>
    <row r="7" spans="2:6" x14ac:dyDescent="0.25">
      <c r="B7" s="2" t="s">
        <v>564</v>
      </c>
      <c r="C7" s="31" t="s">
        <v>3</v>
      </c>
      <c r="D7" s="29" t="s">
        <v>471</v>
      </c>
      <c r="E7" s="5">
        <v>464317.61161199998</v>
      </c>
      <c r="F7" s="29" t="s">
        <v>110</v>
      </c>
    </row>
    <row r="8" spans="2:6" x14ac:dyDescent="0.25">
      <c r="B8" s="2" t="s">
        <v>510</v>
      </c>
      <c r="C8" s="26" t="s">
        <v>4</v>
      </c>
      <c r="D8" s="2" t="s">
        <v>382</v>
      </c>
      <c r="E8" s="25">
        <v>1085</v>
      </c>
      <c r="F8" s="2" t="s">
        <v>111</v>
      </c>
    </row>
    <row r="9" spans="2:6" x14ac:dyDescent="0.25">
      <c r="B9" s="2" t="s">
        <v>541</v>
      </c>
      <c r="C9" s="26" t="s">
        <v>5</v>
      </c>
      <c r="D9" s="2" t="s">
        <v>451</v>
      </c>
      <c r="E9" s="25">
        <v>96</v>
      </c>
      <c r="F9" s="2" t="s">
        <v>112</v>
      </c>
    </row>
    <row r="10" spans="2:6" x14ac:dyDescent="0.25">
      <c r="B10" s="2" t="s">
        <v>551</v>
      </c>
      <c r="C10" s="26" t="s">
        <v>6</v>
      </c>
      <c r="D10" s="2" t="s">
        <v>383</v>
      </c>
      <c r="E10" s="25">
        <v>423</v>
      </c>
      <c r="F10" s="2" t="s">
        <v>115</v>
      </c>
    </row>
    <row r="11" spans="2:6" x14ac:dyDescent="0.25">
      <c r="B11" s="2" t="s">
        <v>559</v>
      </c>
      <c r="C11" s="26" t="s">
        <v>7</v>
      </c>
      <c r="D11" s="2" t="s">
        <v>385</v>
      </c>
      <c r="E11" s="25">
        <v>1861</v>
      </c>
      <c r="F11" s="2" t="s">
        <v>118</v>
      </c>
    </row>
    <row r="12" spans="2:6" x14ac:dyDescent="0.25">
      <c r="B12" s="2" t="s">
        <v>531</v>
      </c>
      <c r="C12" s="26" t="s">
        <v>8</v>
      </c>
      <c r="D12" s="2" t="s">
        <v>470</v>
      </c>
      <c r="E12" s="25">
        <v>3037</v>
      </c>
      <c r="F12" s="2" t="s">
        <v>120</v>
      </c>
    </row>
    <row r="13" spans="2:6" x14ac:dyDescent="0.25">
      <c r="B13" s="2" t="s">
        <v>520</v>
      </c>
      <c r="C13" s="26" t="s">
        <v>9</v>
      </c>
      <c r="D13" s="2" t="s">
        <v>453</v>
      </c>
      <c r="E13" s="25">
        <v>1445</v>
      </c>
      <c r="F13" s="2" t="s">
        <v>124</v>
      </c>
    </row>
    <row r="14" spans="2:6" x14ac:dyDescent="0.25">
      <c r="B14" s="2" t="s">
        <v>519</v>
      </c>
      <c r="C14" s="26" t="s">
        <v>10</v>
      </c>
      <c r="D14" s="2" t="s">
        <v>387</v>
      </c>
      <c r="E14" s="25">
        <v>1200</v>
      </c>
      <c r="F14" s="2" t="s">
        <v>126</v>
      </c>
    </row>
    <row r="15" spans="2:6" x14ac:dyDescent="0.25">
      <c r="B15" s="2" t="s">
        <v>546</v>
      </c>
      <c r="C15" s="26" t="s">
        <v>11</v>
      </c>
      <c r="D15" s="2" t="s">
        <v>479</v>
      </c>
      <c r="E15" s="25">
        <v>158</v>
      </c>
      <c r="F15" s="2" t="s">
        <v>128</v>
      </c>
    </row>
    <row r="16" spans="2:6" x14ac:dyDescent="0.25">
      <c r="B16" s="2" t="s">
        <v>574</v>
      </c>
      <c r="C16" s="26" t="s">
        <v>12</v>
      </c>
      <c r="D16" s="2" t="s">
        <v>388</v>
      </c>
      <c r="E16" s="25">
        <v>734</v>
      </c>
      <c r="F16" s="2" t="s">
        <v>129</v>
      </c>
    </row>
    <row r="17" spans="2:6" x14ac:dyDescent="0.25">
      <c r="B17" s="2" t="s">
        <v>523</v>
      </c>
      <c r="C17" s="26" t="s">
        <v>13</v>
      </c>
      <c r="D17" s="2" t="s">
        <v>389</v>
      </c>
      <c r="E17" s="25">
        <v>472</v>
      </c>
      <c r="F17" s="2" t="s">
        <v>132</v>
      </c>
    </row>
    <row r="18" spans="2:6" x14ac:dyDescent="0.25">
      <c r="B18" s="2" t="s">
        <v>560</v>
      </c>
      <c r="C18" s="26" t="s">
        <v>14</v>
      </c>
      <c r="D18" s="2" t="s">
        <v>472</v>
      </c>
      <c r="E18" s="25">
        <v>337</v>
      </c>
      <c r="F18" s="2" t="s">
        <v>135</v>
      </c>
    </row>
    <row r="19" spans="2:6" x14ac:dyDescent="0.25">
      <c r="B19" s="2" t="s">
        <v>532</v>
      </c>
      <c r="C19" s="26" t="s">
        <v>15</v>
      </c>
      <c r="D19" s="2" t="s">
        <v>392</v>
      </c>
      <c r="E19" s="25">
        <v>206</v>
      </c>
      <c r="F19" s="2" t="s">
        <v>139</v>
      </c>
    </row>
    <row r="20" spans="2:6" x14ac:dyDescent="0.25">
      <c r="B20" s="2" t="s">
        <v>521</v>
      </c>
      <c r="C20" s="26" t="s">
        <v>464</v>
      </c>
      <c r="D20" s="2" t="s">
        <v>448</v>
      </c>
      <c r="E20" s="25">
        <v>1459</v>
      </c>
      <c r="F20" s="2" t="s">
        <v>140</v>
      </c>
    </row>
    <row r="21" spans="2:6" x14ac:dyDescent="0.25">
      <c r="B21" s="2" t="s">
        <v>562</v>
      </c>
      <c r="C21" s="26" t="s">
        <v>17</v>
      </c>
      <c r="D21" s="2" t="s">
        <v>409</v>
      </c>
      <c r="E21" s="25">
        <v>113000</v>
      </c>
      <c r="F21" s="2" t="s">
        <v>142</v>
      </c>
    </row>
    <row r="22" spans="2:6" x14ac:dyDescent="0.25">
      <c r="B22" s="2" t="s">
        <v>554</v>
      </c>
      <c r="C22" s="26" t="s">
        <v>18</v>
      </c>
      <c r="D22" s="2" t="s">
        <v>393</v>
      </c>
      <c r="E22" s="25">
        <v>1189</v>
      </c>
      <c r="F22" s="2" t="s">
        <v>144</v>
      </c>
    </row>
    <row r="23" spans="2:6" x14ac:dyDescent="0.25">
      <c r="B23" s="2" t="s">
        <v>504</v>
      </c>
      <c r="C23" s="26" t="s">
        <v>19</v>
      </c>
      <c r="D23" s="2" t="s">
        <v>476</v>
      </c>
      <c r="E23" s="25">
        <v>60</v>
      </c>
      <c r="F23" s="2" t="s">
        <v>149</v>
      </c>
    </row>
    <row r="24" spans="2:6" x14ac:dyDescent="0.25">
      <c r="B24" s="2" t="s">
        <v>481</v>
      </c>
      <c r="C24" s="26" t="s">
        <v>20</v>
      </c>
      <c r="D24" s="2" t="s">
        <v>443</v>
      </c>
      <c r="E24" s="25">
        <v>1471</v>
      </c>
      <c r="F24" s="2" t="s">
        <v>152</v>
      </c>
    </row>
    <row r="25" spans="2:6" x14ac:dyDescent="0.25">
      <c r="B25" s="2" t="s">
        <v>535</v>
      </c>
      <c r="C25" s="26" t="s">
        <v>21</v>
      </c>
      <c r="D25" s="2" t="s">
        <v>394</v>
      </c>
      <c r="E25" s="25">
        <v>687</v>
      </c>
      <c r="F25" s="2" t="s">
        <v>157</v>
      </c>
    </row>
    <row r="26" spans="2:6" x14ac:dyDescent="0.25">
      <c r="B26" s="2" t="s">
        <v>511</v>
      </c>
      <c r="C26" s="26" t="s">
        <v>22</v>
      </c>
      <c r="D26" s="2" t="s">
        <v>395</v>
      </c>
      <c r="E26" s="25">
        <v>2701</v>
      </c>
      <c r="F26" s="2" t="s">
        <v>158</v>
      </c>
    </row>
    <row r="27" spans="2:6" x14ac:dyDescent="0.25">
      <c r="B27" s="2" t="s">
        <v>573</v>
      </c>
      <c r="C27" s="26" t="s">
        <v>23</v>
      </c>
      <c r="D27" s="2" t="s">
        <v>396</v>
      </c>
      <c r="E27" s="25">
        <v>1095</v>
      </c>
      <c r="F27" s="2" t="s">
        <v>162</v>
      </c>
    </row>
    <row r="28" spans="2:6" x14ac:dyDescent="0.25">
      <c r="B28" s="2" t="s">
        <v>505</v>
      </c>
      <c r="C28" s="26" t="s">
        <v>24</v>
      </c>
      <c r="D28" s="2" t="s">
        <v>439</v>
      </c>
      <c r="E28" s="25">
        <v>4683</v>
      </c>
      <c r="F28" s="2" t="s">
        <v>165</v>
      </c>
    </row>
    <row r="29" spans="2:6" x14ac:dyDescent="0.25">
      <c r="B29" s="2" t="s">
        <v>540</v>
      </c>
      <c r="C29" s="26" t="s">
        <v>25</v>
      </c>
      <c r="D29" s="2" t="s">
        <v>397</v>
      </c>
      <c r="E29" s="25">
        <v>3150</v>
      </c>
      <c r="F29" s="2" t="s">
        <v>166</v>
      </c>
    </row>
    <row r="30" spans="2:6" x14ac:dyDescent="0.25">
      <c r="B30" s="2" t="s">
        <v>488</v>
      </c>
      <c r="C30" s="26" t="s">
        <v>26</v>
      </c>
      <c r="D30" s="2" t="s">
        <v>384</v>
      </c>
      <c r="E30" s="25">
        <v>314</v>
      </c>
      <c r="F30" s="2" t="s">
        <v>167</v>
      </c>
    </row>
    <row r="31" spans="2:6" x14ac:dyDescent="0.25">
      <c r="B31" s="2" t="s">
        <v>542</v>
      </c>
      <c r="C31" s="26" t="s">
        <v>27</v>
      </c>
      <c r="D31" s="2" t="s">
        <v>398</v>
      </c>
      <c r="E31" s="25">
        <v>357</v>
      </c>
      <c r="F31" s="2" t="s">
        <v>169</v>
      </c>
    </row>
    <row r="32" spans="2:6" x14ac:dyDescent="0.25">
      <c r="B32" s="2" t="s">
        <v>502</v>
      </c>
      <c r="C32" s="26" t="s">
        <v>28</v>
      </c>
      <c r="D32" s="2" t="s">
        <v>399</v>
      </c>
      <c r="E32" s="25">
        <v>1100</v>
      </c>
      <c r="F32" s="2" t="s">
        <v>171</v>
      </c>
    </row>
    <row r="33" spans="2:6" x14ac:dyDescent="0.25">
      <c r="B33" s="2" t="s">
        <v>482</v>
      </c>
      <c r="C33" s="26" t="s">
        <v>29</v>
      </c>
      <c r="D33" s="2" t="s">
        <v>400</v>
      </c>
      <c r="E33" s="25">
        <v>398</v>
      </c>
      <c r="F33" s="2" t="s">
        <v>173</v>
      </c>
    </row>
    <row r="34" spans="2:6" x14ac:dyDescent="0.25">
      <c r="B34" s="2" t="s">
        <v>525</v>
      </c>
      <c r="C34" s="26" t="s">
        <v>30</v>
      </c>
      <c r="D34" s="2" t="s">
        <v>440</v>
      </c>
      <c r="E34" s="25">
        <v>29547</v>
      </c>
      <c r="F34" s="2" t="s">
        <v>178</v>
      </c>
    </row>
    <row r="35" spans="2:6" x14ac:dyDescent="0.25">
      <c r="B35" s="2" t="s">
        <v>550</v>
      </c>
      <c r="C35" s="26" t="s">
        <v>31</v>
      </c>
      <c r="D35" s="2" t="s">
        <v>404</v>
      </c>
      <c r="E35" s="25">
        <v>3633</v>
      </c>
      <c r="F35" s="2" t="s">
        <v>179</v>
      </c>
    </row>
    <row r="36" spans="2:6" x14ac:dyDescent="0.25">
      <c r="B36" s="2" t="s">
        <v>512</v>
      </c>
      <c r="C36" s="26" t="s">
        <v>32</v>
      </c>
      <c r="D36" s="2" t="s">
        <v>446</v>
      </c>
      <c r="E36" s="25">
        <v>2000</v>
      </c>
      <c r="F36" s="2" t="s">
        <v>181</v>
      </c>
    </row>
    <row r="37" spans="2:6" x14ac:dyDescent="0.25">
      <c r="B37" s="2" t="s">
        <v>487</v>
      </c>
      <c r="C37" s="26" t="s">
        <v>33</v>
      </c>
      <c r="D37" s="2" t="s">
        <v>405</v>
      </c>
      <c r="E37" s="25">
        <v>300</v>
      </c>
      <c r="F37" s="2" t="s">
        <v>185</v>
      </c>
    </row>
    <row r="38" spans="2:6" x14ac:dyDescent="0.25">
      <c r="B38" s="2" t="s">
        <v>575</v>
      </c>
      <c r="C38" s="26" t="s">
        <v>34</v>
      </c>
      <c r="D38" s="2" t="s">
        <v>406</v>
      </c>
      <c r="E38" s="25">
        <v>577</v>
      </c>
      <c r="F38" s="2" t="s">
        <v>187</v>
      </c>
    </row>
    <row r="39" spans="2:6" x14ac:dyDescent="0.25">
      <c r="B39" s="2" t="s">
        <v>529</v>
      </c>
      <c r="C39" s="26" t="s">
        <v>35</v>
      </c>
      <c r="D39" s="2" t="s">
        <v>407</v>
      </c>
      <c r="E39" s="25">
        <v>110</v>
      </c>
      <c r="F39" s="2" t="s">
        <v>188</v>
      </c>
    </row>
    <row r="40" spans="2:6" x14ac:dyDescent="0.25">
      <c r="B40" s="2" t="s">
        <v>577</v>
      </c>
      <c r="C40" s="26" t="s">
        <v>36</v>
      </c>
      <c r="D40" s="2" t="s">
        <v>408</v>
      </c>
      <c r="E40" s="25">
        <v>1185</v>
      </c>
      <c r="F40" s="2" t="s">
        <v>189</v>
      </c>
    </row>
    <row r="41" spans="2:6" x14ac:dyDescent="0.25">
      <c r="B41" s="2" t="s">
        <v>500</v>
      </c>
      <c r="C41" s="26" t="s">
        <v>37</v>
      </c>
      <c r="D41" s="2" t="s">
        <v>447</v>
      </c>
      <c r="E41" s="25">
        <v>980</v>
      </c>
      <c r="F41" s="2" t="s">
        <v>190</v>
      </c>
    </row>
    <row r="42" spans="2:6" x14ac:dyDescent="0.25">
      <c r="B42" s="2" t="s">
        <v>557</v>
      </c>
      <c r="C42" s="26" t="s">
        <v>38</v>
      </c>
      <c r="D42" s="2" t="s">
        <v>411</v>
      </c>
      <c r="E42" s="25">
        <v>160</v>
      </c>
      <c r="F42" s="2" t="s">
        <v>193</v>
      </c>
    </row>
    <row r="43" spans="2:6" x14ac:dyDescent="0.25">
      <c r="B43" s="2" t="s">
        <v>496</v>
      </c>
      <c r="C43" s="26" t="s">
        <v>39</v>
      </c>
      <c r="D43" s="2" t="s">
        <v>412</v>
      </c>
      <c r="E43" s="25">
        <v>18</v>
      </c>
      <c r="F43" s="2" t="s">
        <v>194</v>
      </c>
    </row>
    <row r="44" spans="2:6" x14ac:dyDescent="0.25">
      <c r="B44" s="2" t="s">
        <v>489</v>
      </c>
      <c r="C44" s="26" t="s">
        <v>40</v>
      </c>
      <c r="D44" s="2" t="s">
        <v>410</v>
      </c>
      <c r="E44" s="25">
        <v>9951</v>
      </c>
      <c r="F44" s="2" t="s">
        <v>195</v>
      </c>
    </row>
    <row r="45" spans="2:6" x14ac:dyDescent="0.25">
      <c r="B45" s="2" t="s">
        <v>548</v>
      </c>
      <c r="C45" s="26" t="s">
        <v>41</v>
      </c>
      <c r="D45" s="2" t="s">
        <v>413</v>
      </c>
      <c r="E45" s="25">
        <v>10488</v>
      </c>
      <c r="F45" s="2" t="s">
        <v>202</v>
      </c>
    </row>
    <row r="46" spans="2:6" x14ac:dyDescent="0.25">
      <c r="B46" s="2" t="s">
        <v>566</v>
      </c>
      <c r="C46" s="26" t="s">
        <v>42</v>
      </c>
      <c r="D46" s="2" t="s">
        <v>444</v>
      </c>
      <c r="E46" s="25">
        <v>6554</v>
      </c>
      <c r="F46" s="2" t="s">
        <v>207</v>
      </c>
    </row>
    <row r="47" spans="2:6" x14ac:dyDescent="0.25">
      <c r="B47" s="2" t="s">
        <v>534</v>
      </c>
      <c r="C47" s="26" t="s">
        <v>43</v>
      </c>
      <c r="D47" s="2" t="s">
        <v>414</v>
      </c>
      <c r="E47" s="25">
        <v>194</v>
      </c>
      <c r="F47" s="2" t="s">
        <v>209</v>
      </c>
    </row>
    <row r="48" spans="2:6" x14ac:dyDescent="0.25">
      <c r="B48" s="2" t="s">
        <v>490</v>
      </c>
      <c r="C48" s="26" t="s">
        <v>44</v>
      </c>
      <c r="D48" s="2" t="s">
        <v>403</v>
      </c>
      <c r="E48" s="25">
        <v>8322</v>
      </c>
      <c r="F48" s="2" t="s">
        <v>210</v>
      </c>
    </row>
    <row r="49" spans="2:6" x14ac:dyDescent="0.25">
      <c r="B49" s="2" t="s">
        <v>498</v>
      </c>
      <c r="C49" s="26" t="s">
        <v>45</v>
      </c>
      <c r="D49" s="2" t="s">
        <v>393</v>
      </c>
      <c r="E49" s="25">
        <v>265</v>
      </c>
      <c r="F49" s="2" t="s">
        <v>144</v>
      </c>
    </row>
    <row r="50" spans="2:6" x14ac:dyDescent="0.25">
      <c r="B50" s="2" t="s">
        <v>515</v>
      </c>
      <c r="C50" s="26" t="s">
        <v>46</v>
      </c>
      <c r="D50" s="2" t="s">
        <v>452</v>
      </c>
      <c r="E50" s="25">
        <v>2267</v>
      </c>
      <c r="F50" s="2" t="s">
        <v>218</v>
      </c>
    </row>
    <row r="51" spans="2:6" x14ac:dyDescent="0.25">
      <c r="B51" s="2" t="s">
        <v>508</v>
      </c>
      <c r="C51" s="26" t="s">
        <v>47</v>
      </c>
      <c r="D51" s="2" t="s">
        <v>437</v>
      </c>
      <c r="E51" s="25">
        <v>1057</v>
      </c>
      <c r="F51" s="2" t="s">
        <v>221</v>
      </c>
    </row>
    <row r="52" spans="2:6" s="129" customFormat="1" x14ac:dyDescent="0.25">
      <c r="B52" s="2" t="s">
        <v>527</v>
      </c>
      <c r="C52" s="26" t="s">
        <v>1137</v>
      </c>
      <c r="D52" s="2"/>
      <c r="E52" s="25"/>
      <c r="F52" s="2"/>
    </row>
    <row r="53" spans="2:6" x14ac:dyDescent="0.25">
      <c r="B53" s="2" t="s">
        <v>484</v>
      </c>
      <c r="C53" s="26" t="s">
        <v>462</v>
      </c>
      <c r="D53" s="2" t="s">
        <v>474</v>
      </c>
      <c r="E53" s="25">
        <v>735</v>
      </c>
      <c r="F53" s="2" t="s">
        <v>223</v>
      </c>
    </row>
    <row r="54" spans="2:6" x14ac:dyDescent="0.25">
      <c r="B54" s="2" t="s">
        <v>526</v>
      </c>
      <c r="C54" s="26" t="s">
        <v>49</v>
      </c>
      <c r="D54" s="2" t="s">
        <v>415</v>
      </c>
      <c r="E54" s="25">
        <v>1480</v>
      </c>
      <c r="F54" s="2" t="s">
        <v>224</v>
      </c>
    </row>
    <row r="55" spans="2:6" x14ac:dyDescent="0.25">
      <c r="B55" s="2" t="s">
        <v>561</v>
      </c>
      <c r="C55" s="26" t="s">
        <v>50</v>
      </c>
      <c r="D55" s="2" t="s">
        <v>454</v>
      </c>
      <c r="E55" s="25">
        <v>760</v>
      </c>
      <c r="F55" s="2" t="s">
        <v>225</v>
      </c>
    </row>
    <row r="56" spans="2:6" x14ac:dyDescent="0.25">
      <c r="B56" s="2" t="s">
        <v>516</v>
      </c>
      <c r="C56" s="26" t="s">
        <v>51</v>
      </c>
      <c r="D56" s="2" t="s">
        <v>390</v>
      </c>
      <c r="E56" s="25">
        <v>11501</v>
      </c>
      <c r="F56" s="2" t="s">
        <v>227</v>
      </c>
    </row>
    <row r="57" spans="2:6" x14ac:dyDescent="0.25">
      <c r="B57" s="2" t="s">
        <v>547</v>
      </c>
      <c r="C57" s="26" t="s">
        <v>52</v>
      </c>
      <c r="D57" s="2" t="s">
        <v>416</v>
      </c>
      <c r="E57" s="25">
        <v>6800</v>
      </c>
      <c r="F57" s="2" t="s">
        <v>235</v>
      </c>
    </row>
    <row r="58" spans="2:6" x14ac:dyDescent="0.25">
      <c r="B58" s="2" t="s">
        <v>555</v>
      </c>
      <c r="C58" s="26" t="s">
        <v>53</v>
      </c>
      <c r="D58" s="2" t="s">
        <v>455</v>
      </c>
      <c r="E58" s="25">
        <v>767</v>
      </c>
      <c r="F58" s="2" t="s">
        <v>237</v>
      </c>
    </row>
    <row r="59" spans="2:6" x14ac:dyDescent="0.25">
      <c r="B59" s="2" t="s">
        <v>553</v>
      </c>
      <c r="C59" s="26" t="s">
        <v>54</v>
      </c>
      <c r="D59" s="2" t="s">
        <v>417</v>
      </c>
      <c r="E59" s="25">
        <v>1329</v>
      </c>
      <c r="F59" s="2" t="s">
        <v>239</v>
      </c>
    </row>
    <row r="60" spans="2:6" x14ac:dyDescent="0.25">
      <c r="B60" s="2" t="s">
        <v>533</v>
      </c>
      <c r="C60" s="26" t="s">
        <v>55</v>
      </c>
      <c r="D60" s="2" t="s">
        <v>478</v>
      </c>
      <c r="E60" s="25">
        <v>4500</v>
      </c>
      <c r="F60" s="2" t="s">
        <v>242</v>
      </c>
    </row>
    <row r="61" spans="2:6" x14ac:dyDescent="0.25">
      <c r="B61" s="2" t="s">
        <v>530</v>
      </c>
      <c r="C61" s="26" t="s">
        <v>56</v>
      </c>
      <c r="D61" s="2" t="s">
        <v>418</v>
      </c>
      <c r="E61" s="25">
        <v>644</v>
      </c>
      <c r="F61" s="2" t="s">
        <v>244</v>
      </c>
    </row>
    <row r="62" spans="2:6" x14ac:dyDescent="0.25">
      <c r="B62" s="2" t="s">
        <v>539</v>
      </c>
      <c r="C62" s="26" t="s">
        <v>57</v>
      </c>
      <c r="D62" s="2" t="s">
        <v>475</v>
      </c>
      <c r="E62" s="25">
        <v>371</v>
      </c>
      <c r="F62" s="2" t="s">
        <v>247</v>
      </c>
    </row>
    <row r="63" spans="2:6" x14ac:dyDescent="0.25">
      <c r="B63" s="2" t="s">
        <v>568</v>
      </c>
      <c r="C63" s="26" t="s">
        <v>58</v>
      </c>
      <c r="D63" s="2" t="s">
        <v>420</v>
      </c>
      <c r="E63" s="25">
        <v>362</v>
      </c>
      <c r="F63" s="2" t="s">
        <v>249</v>
      </c>
    </row>
    <row r="64" spans="2:6" x14ac:dyDescent="0.25">
      <c r="B64" s="2" t="s">
        <v>528</v>
      </c>
      <c r="C64" s="26" t="s">
        <v>59</v>
      </c>
      <c r="D64" s="2" t="s">
        <v>421</v>
      </c>
      <c r="E64" s="25">
        <v>759</v>
      </c>
      <c r="F64" s="2" t="s">
        <v>253</v>
      </c>
    </row>
    <row r="65" spans="2:6" x14ac:dyDescent="0.25">
      <c r="B65" s="2" t="s">
        <v>492</v>
      </c>
      <c r="C65" s="26" t="s">
        <v>463</v>
      </c>
      <c r="D65" s="2" t="s">
        <v>422</v>
      </c>
      <c r="E65" s="25">
        <v>3105</v>
      </c>
      <c r="F65" s="2" t="s">
        <v>254</v>
      </c>
    </row>
    <row r="66" spans="2:6" x14ac:dyDescent="0.25">
      <c r="B66" s="2" t="s">
        <v>527</v>
      </c>
      <c r="C66" s="26" t="s">
        <v>61</v>
      </c>
      <c r="D66" s="2" t="s">
        <v>468</v>
      </c>
      <c r="E66" s="25">
        <v>25338.542232700001</v>
      </c>
      <c r="F66" s="2" t="s">
        <v>259</v>
      </c>
    </row>
    <row r="67" spans="2:6" x14ac:dyDescent="0.25">
      <c r="B67" s="2" t="s">
        <v>501</v>
      </c>
      <c r="C67" s="26" t="s">
        <v>62</v>
      </c>
      <c r="D67" s="2" t="s">
        <v>449</v>
      </c>
      <c r="E67" s="25">
        <v>2771</v>
      </c>
      <c r="F67" s="2" t="s">
        <v>268</v>
      </c>
    </row>
    <row r="68" spans="2:6" x14ac:dyDescent="0.25">
      <c r="B68" s="2" t="s">
        <v>536</v>
      </c>
      <c r="C68" s="26" t="s">
        <v>63</v>
      </c>
      <c r="D68" s="2" t="s">
        <v>402</v>
      </c>
      <c r="E68" s="25">
        <v>328</v>
      </c>
      <c r="F68" s="2" t="s">
        <v>272</v>
      </c>
    </row>
    <row r="69" spans="2:6" x14ac:dyDescent="0.25">
      <c r="B69" s="2" t="s">
        <v>576</v>
      </c>
      <c r="C69" s="26" t="s">
        <v>64</v>
      </c>
      <c r="D69" s="2" t="s">
        <v>473</v>
      </c>
      <c r="E69" s="25">
        <v>89</v>
      </c>
      <c r="F69" s="2" t="s">
        <v>274</v>
      </c>
    </row>
    <row r="70" spans="2:6" x14ac:dyDescent="0.25">
      <c r="B70" s="2" t="s">
        <v>567</v>
      </c>
      <c r="C70" s="26" t="s">
        <v>65</v>
      </c>
      <c r="D70" s="2" t="s">
        <v>456</v>
      </c>
      <c r="E70" s="25">
        <v>190</v>
      </c>
      <c r="F70" s="2" t="s">
        <v>276</v>
      </c>
    </row>
    <row r="71" spans="2:6" x14ac:dyDescent="0.25">
      <c r="B71" s="2" t="s">
        <v>580</v>
      </c>
      <c r="C71" s="26" t="s">
        <v>66</v>
      </c>
      <c r="D71" s="2" t="s">
        <v>401</v>
      </c>
      <c r="E71" s="25">
        <v>9736</v>
      </c>
      <c r="F71" s="2" t="s">
        <v>277</v>
      </c>
    </row>
    <row r="72" spans="2:6" x14ac:dyDescent="0.25">
      <c r="B72" s="2" t="s">
        <v>552</v>
      </c>
      <c r="C72" s="26" t="s">
        <v>67</v>
      </c>
      <c r="D72" s="2" t="s">
        <v>424</v>
      </c>
      <c r="E72" s="25">
        <v>965</v>
      </c>
      <c r="F72" s="2" t="s">
        <v>280</v>
      </c>
    </row>
    <row r="73" spans="2:6" x14ac:dyDescent="0.25">
      <c r="B73" s="2" t="s">
        <v>514</v>
      </c>
      <c r="C73" s="26" t="s">
        <v>68</v>
      </c>
      <c r="D73" s="2" t="s">
        <v>425</v>
      </c>
      <c r="E73" s="25">
        <v>1439</v>
      </c>
      <c r="F73" s="2" t="s">
        <v>281</v>
      </c>
    </row>
    <row r="74" spans="2:6" x14ac:dyDescent="0.25">
      <c r="B74" s="2" t="s">
        <v>565</v>
      </c>
      <c r="C74" s="26" t="s">
        <v>69</v>
      </c>
      <c r="D74" s="2" t="s">
        <v>428</v>
      </c>
      <c r="E74" s="25">
        <v>300</v>
      </c>
      <c r="F74" s="2" t="s">
        <v>283</v>
      </c>
    </row>
    <row r="75" spans="2:6" x14ac:dyDescent="0.25">
      <c r="B75" s="2" t="s">
        <v>493</v>
      </c>
      <c r="C75" s="26" t="s">
        <v>70</v>
      </c>
      <c r="D75" s="2" t="s">
        <v>457</v>
      </c>
      <c r="E75" s="25">
        <v>2084</v>
      </c>
      <c r="F75" s="2" t="s">
        <v>287</v>
      </c>
    </row>
    <row r="76" spans="2:6" x14ac:dyDescent="0.25">
      <c r="B76" s="2" t="s">
        <v>571</v>
      </c>
      <c r="C76" s="26" t="s">
        <v>71</v>
      </c>
      <c r="D76" s="2" t="s">
        <v>480</v>
      </c>
      <c r="E76" s="25">
        <v>16094</v>
      </c>
      <c r="F76" s="2" t="s">
        <v>289</v>
      </c>
    </row>
    <row r="77" spans="2:6" x14ac:dyDescent="0.25">
      <c r="B77" s="2" t="s">
        <v>486</v>
      </c>
      <c r="C77" s="26" t="s">
        <v>72</v>
      </c>
      <c r="D77" s="2" t="s">
        <v>429</v>
      </c>
      <c r="E77" s="25">
        <v>580</v>
      </c>
      <c r="F77" s="2" t="s">
        <v>291</v>
      </c>
    </row>
    <row r="78" spans="2:6" x14ac:dyDescent="0.25">
      <c r="B78" s="2" t="s">
        <v>572</v>
      </c>
      <c r="C78" s="26" t="s">
        <v>73</v>
      </c>
      <c r="D78" s="2" t="s">
        <v>430</v>
      </c>
      <c r="E78" s="25">
        <v>797</v>
      </c>
      <c r="F78" s="2" t="s">
        <v>293</v>
      </c>
    </row>
    <row r="79" spans="2:6" x14ac:dyDescent="0.25">
      <c r="B79" s="2" t="s">
        <v>509</v>
      </c>
      <c r="C79" s="26" t="s">
        <v>74</v>
      </c>
      <c r="D79" s="2" t="s">
        <v>431</v>
      </c>
      <c r="E79" s="25">
        <v>5188</v>
      </c>
      <c r="F79" s="2" t="s">
        <v>296</v>
      </c>
    </row>
    <row r="80" spans="2:6" x14ac:dyDescent="0.25">
      <c r="B80" s="2" t="s">
        <v>570</v>
      </c>
      <c r="C80" s="26" t="s">
        <v>75</v>
      </c>
      <c r="D80" s="2" t="s">
        <v>469</v>
      </c>
      <c r="E80" s="25">
        <v>874</v>
      </c>
      <c r="F80" s="2" t="s">
        <v>297</v>
      </c>
    </row>
    <row r="81" spans="2:6" x14ac:dyDescent="0.25">
      <c r="B81" s="2" t="s">
        <v>537</v>
      </c>
      <c r="C81" s="26" t="s">
        <v>76</v>
      </c>
      <c r="D81" s="2" t="s">
        <v>458</v>
      </c>
      <c r="E81" s="25">
        <v>206</v>
      </c>
      <c r="F81" s="2" t="s">
        <v>300</v>
      </c>
    </row>
    <row r="82" spans="2:6" x14ac:dyDescent="0.25">
      <c r="B82" s="2" t="s">
        <v>538</v>
      </c>
      <c r="C82" s="26" t="s">
        <v>77</v>
      </c>
      <c r="D82" s="2" t="s">
        <v>459</v>
      </c>
      <c r="E82" s="25">
        <v>600</v>
      </c>
      <c r="F82" s="2" t="s">
        <v>302</v>
      </c>
    </row>
    <row r="83" spans="2:6" x14ac:dyDescent="0.25">
      <c r="B83" s="2" t="s">
        <v>507</v>
      </c>
      <c r="C83" s="26" t="s">
        <v>78</v>
      </c>
      <c r="D83" s="2" t="s">
        <v>432</v>
      </c>
      <c r="E83" s="25">
        <v>1467</v>
      </c>
      <c r="F83" s="2" t="s">
        <v>305</v>
      </c>
    </row>
    <row r="84" spans="2:6" x14ac:dyDescent="0.25">
      <c r="B84" s="2" t="s">
        <v>494</v>
      </c>
      <c r="C84" s="26" t="s">
        <v>79</v>
      </c>
      <c r="D84" s="2" t="s">
        <v>391</v>
      </c>
      <c r="E84" s="25">
        <v>296</v>
      </c>
      <c r="F84" s="2" t="s">
        <v>306</v>
      </c>
    </row>
    <row r="85" spans="2:6" x14ac:dyDescent="0.25">
      <c r="B85" s="2" t="s">
        <v>543</v>
      </c>
      <c r="C85" s="26" t="s">
        <v>80</v>
      </c>
      <c r="D85" s="2" t="s">
        <v>438</v>
      </c>
      <c r="E85" s="25">
        <v>12360</v>
      </c>
      <c r="F85" s="2" t="s">
        <v>313</v>
      </c>
    </row>
    <row r="86" spans="2:6" x14ac:dyDescent="0.25">
      <c r="B86" s="2" t="s">
        <v>579</v>
      </c>
      <c r="C86" s="26" t="s">
        <v>81</v>
      </c>
      <c r="D86" s="2" t="s">
        <v>466</v>
      </c>
      <c r="E86" s="25">
        <v>7300</v>
      </c>
      <c r="F86" s="2" t="s">
        <v>316</v>
      </c>
    </row>
    <row r="87" spans="2:6" x14ac:dyDescent="0.25">
      <c r="B87" s="2" t="s">
        <v>506</v>
      </c>
      <c r="C87" s="26" t="s">
        <v>82</v>
      </c>
      <c r="D87" s="2" t="s">
        <v>433</v>
      </c>
      <c r="E87" s="25">
        <v>1027</v>
      </c>
      <c r="F87" s="2" t="s">
        <v>324</v>
      </c>
    </row>
    <row r="88" spans="2:6" x14ac:dyDescent="0.25">
      <c r="B88" s="2" t="s">
        <v>549</v>
      </c>
      <c r="C88" s="26" t="s">
        <v>83</v>
      </c>
      <c r="D88" s="2" t="s">
        <v>460</v>
      </c>
      <c r="E88" s="25">
        <v>5305</v>
      </c>
      <c r="F88" s="2" t="s">
        <v>328</v>
      </c>
    </row>
    <row r="89" spans="2:6" x14ac:dyDescent="0.25">
      <c r="B89" s="2" t="s">
        <v>513</v>
      </c>
      <c r="C89" s="26" t="s">
        <v>84</v>
      </c>
      <c r="D89" s="2" t="s">
        <v>427</v>
      </c>
      <c r="E89" s="25">
        <v>229</v>
      </c>
      <c r="F89" s="2" t="s">
        <v>329</v>
      </c>
    </row>
    <row r="90" spans="2:6" x14ac:dyDescent="0.25">
      <c r="B90" s="2" t="s">
        <v>558</v>
      </c>
      <c r="C90" s="26" t="s">
        <v>85</v>
      </c>
      <c r="D90" s="2" t="s">
        <v>434</v>
      </c>
      <c r="E90" s="25">
        <v>30500</v>
      </c>
      <c r="F90" s="2" t="s">
        <v>331</v>
      </c>
    </row>
    <row r="91" spans="2:6" x14ac:dyDescent="0.25">
      <c r="B91" s="2" t="s">
        <v>524</v>
      </c>
      <c r="C91" s="26" t="s">
        <v>86</v>
      </c>
      <c r="D91" s="2" t="s">
        <v>435</v>
      </c>
      <c r="E91" s="25">
        <v>534</v>
      </c>
      <c r="F91" s="2" t="s">
        <v>332</v>
      </c>
    </row>
    <row r="92" spans="2:6" x14ac:dyDescent="0.25">
      <c r="B92" s="2" t="s">
        <v>563</v>
      </c>
      <c r="C92" s="26" t="s">
        <v>87</v>
      </c>
      <c r="D92" s="2" t="s">
        <v>461</v>
      </c>
      <c r="E92" s="25">
        <v>319</v>
      </c>
      <c r="F92" s="2" t="s">
        <v>335</v>
      </c>
    </row>
    <row r="93" spans="2:6" x14ac:dyDescent="0.25">
      <c r="B93" s="2" t="s">
        <v>495</v>
      </c>
      <c r="C93" s="26" t="s">
        <v>88</v>
      </c>
      <c r="D93" s="2" t="s">
        <v>431</v>
      </c>
      <c r="E93" s="25">
        <v>1370</v>
      </c>
      <c r="F93" s="2" t="s">
        <v>296</v>
      </c>
    </row>
    <row r="94" spans="2:6" x14ac:dyDescent="0.25">
      <c r="B94" s="2" t="s">
        <v>556</v>
      </c>
      <c r="C94" s="26" t="s">
        <v>89</v>
      </c>
      <c r="D94" s="2" t="s">
        <v>465</v>
      </c>
      <c r="E94" s="25">
        <v>610</v>
      </c>
      <c r="F94" s="2" t="s">
        <v>341</v>
      </c>
    </row>
    <row r="95" spans="2:6" x14ac:dyDescent="0.25">
      <c r="B95" s="2" t="s">
        <v>522</v>
      </c>
      <c r="C95" s="26" t="s">
        <v>90</v>
      </c>
      <c r="D95" s="2" t="s">
        <v>467</v>
      </c>
      <c r="E95" s="25">
        <v>748</v>
      </c>
      <c r="F95" s="2" t="s">
        <v>344</v>
      </c>
    </row>
    <row r="96" spans="2:6" x14ac:dyDescent="0.25">
      <c r="B96" s="2" t="s">
        <v>545</v>
      </c>
      <c r="C96" s="26" t="s">
        <v>91</v>
      </c>
      <c r="D96" s="2" t="s">
        <v>477</v>
      </c>
      <c r="E96" s="25">
        <v>61</v>
      </c>
      <c r="F96" s="2" t="s">
        <v>345</v>
      </c>
    </row>
    <row r="97" spans="2:6" x14ac:dyDescent="0.25">
      <c r="B97" s="2" t="s">
        <v>517</v>
      </c>
      <c r="C97" s="26" t="s">
        <v>92</v>
      </c>
      <c r="D97" s="2" t="s">
        <v>436</v>
      </c>
      <c r="E97" s="25">
        <v>389</v>
      </c>
      <c r="F97" s="2" t="s">
        <v>348</v>
      </c>
    </row>
    <row r="98" spans="2:6" x14ac:dyDescent="0.25">
      <c r="B98" s="2" t="s">
        <v>491</v>
      </c>
      <c r="C98" s="26" t="s">
        <v>93</v>
      </c>
      <c r="D98" s="2" t="s">
        <v>419</v>
      </c>
      <c r="E98" s="25">
        <v>451</v>
      </c>
      <c r="F98" s="2" t="s">
        <v>350</v>
      </c>
    </row>
    <row r="99" spans="2:6" x14ac:dyDescent="0.25">
      <c r="B99" s="2" t="s">
        <v>578</v>
      </c>
      <c r="C99" s="26" t="s">
        <v>94</v>
      </c>
      <c r="D99" s="2" t="s">
        <v>441</v>
      </c>
      <c r="E99" s="25">
        <v>419</v>
      </c>
      <c r="F99" s="2" t="s">
        <v>353</v>
      </c>
    </row>
    <row r="100" spans="2:6" x14ac:dyDescent="0.25">
      <c r="B100" s="2" t="s">
        <v>485</v>
      </c>
      <c r="C100" s="26" t="s">
        <v>95</v>
      </c>
      <c r="D100" s="2" t="s">
        <v>445</v>
      </c>
      <c r="E100" s="25">
        <v>3170</v>
      </c>
      <c r="F100" s="2" t="s">
        <v>354</v>
      </c>
    </row>
    <row r="101" spans="2:6" x14ac:dyDescent="0.25">
      <c r="B101" s="2" t="s">
        <v>544</v>
      </c>
      <c r="C101" s="26" t="s">
        <v>96</v>
      </c>
      <c r="D101" s="2" t="s">
        <v>386</v>
      </c>
      <c r="E101" s="25">
        <v>9194</v>
      </c>
      <c r="F101" s="2" t="s">
        <v>357</v>
      </c>
    </row>
    <row r="102" spans="2:6" x14ac:dyDescent="0.25">
      <c r="B102" s="2" t="s">
        <v>569</v>
      </c>
      <c r="C102" s="26" t="s">
        <v>97</v>
      </c>
      <c r="D102" s="2" t="s">
        <v>423</v>
      </c>
      <c r="E102" s="25">
        <v>1748</v>
      </c>
      <c r="F102" s="2" t="s">
        <v>363</v>
      </c>
    </row>
    <row r="103" spans="2:6" x14ac:dyDescent="0.25">
      <c r="B103" s="2" t="s">
        <v>499</v>
      </c>
      <c r="C103" s="26" t="s">
        <v>98</v>
      </c>
      <c r="D103" s="2" t="s">
        <v>442</v>
      </c>
      <c r="E103" s="25">
        <v>624</v>
      </c>
      <c r="F103" s="2" t="s">
        <v>364</v>
      </c>
    </row>
    <row r="104" spans="2:6" x14ac:dyDescent="0.25">
      <c r="B104" s="2" t="s">
        <v>518</v>
      </c>
      <c r="C104" s="26" t="s">
        <v>99</v>
      </c>
      <c r="D104" s="2" t="s">
        <v>450</v>
      </c>
      <c r="E104" s="25">
        <v>1475</v>
      </c>
      <c r="F104" s="2"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of Contents</vt:lpstr>
      <vt:lpstr>Parkland Inventory by Agency</vt:lpstr>
      <vt:lpstr>City Population Stats</vt:lpstr>
      <vt:lpstr>Parkland Stats by City</vt:lpstr>
      <vt:lpstr>Walkable Park Access</vt:lpstr>
      <vt:lpstr>Distribution of Park Space</vt:lpstr>
      <vt:lpstr>Most Visited Parks</vt:lpstr>
      <vt:lpstr>Oldest Parks</vt:lpstr>
      <vt:lpstr>Largest Parks</vt:lpstr>
    </vt:vector>
  </TitlesOfParts>
  <Company>TPLGIS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Klein</dc:creator>
  <cp:lastModifiedBy>Kirsten Mickow</cp:lastModifiedBy>
  <dcterms:created xsi:type="dcterms:W3CDTF">2021-05-14T16:00:57Z</dcterms:created>
  <dcterms:modified xsi:type="dcterms:W3CDTF">2022-05-03T18:48:04Z</dcterms:modified>
</cp:coreProperties>
</file>