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123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M9" i="1"/>
  <c r="N9" i="1"/>
  <c r="O9" i="1"/>
  <c r="P9" i="1"/>
  <c r="M10" i="1"/>
  <c r="N10" i="1"/>
  <c r="O10" i="1"/>
  <c r="P10" i="1"/>
  <c r="M12" i="1"/>
  <c r="N12" i="1"/>
  <c r="O12" i="1"/>
  <c r="P12" i="1"/>
  <c r="C12" i="1"/>
  <c r="D12" i="1"/>
  <c r="E12" i="1"/>
  <c r="F12" i="1"/>
  <c r="G12" i="1"/>
  <c r="H12" i="1"/>
  <c r="I12" i="1"/>
  <c r="J12" i="1"/>
  <c r="K12" i="1"/>
  <c r="L12" i="1"/>
  <c r="B12" i="1"/>
  <c r="C10" i="1"/>
  <c r="D10" i="1"/>
  <c r="E10" i="1"/>
  <c r="F10" i="1"/>
  <c r="G10" i="1"/>
  <c r="H10" i="1"/>
  <c r="I10" i="1"/>
  <c r="J10" i="1"/>
  <c r="K10" i="1"/>
  <c r="L10" i="1"/>
  <c r="B9" i="1"/>
  <c r="B10" i="1"/>
  <c r="C9" i="1"/>
  <c r="D9" i="1"/>
  <c r="E9" i="1"/>
  <c r="F9" i="1"/>
  <c r="G9" i="1"/>
  <c r="H9" i="1"/>
  <c r="I9" i="1"/>
  <c r="J9" i="1"/>
  <c r="K9" i="1"/>
  <c r="L9" i="1"/>
  <c r="L13" i="1"/>
  <c r="E6" i="1"/>
  <c r="B7" i="1"/>
  <c r="B6" i="1"/>
  <c r="F14" i="1"/>
  <c r="C6" i="1"/>
  <c r="D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</calcChain>
</file>

<file path=xl/sharedStrings.xml><?xml version="1.0" encoding="utf-8"?>
<sst xmlns="http://schemas.openxmlformats.org/spreadsheetml/2006/main" count="15" uniqueCount="15">
  <si>
    <t>Вид сопротивления</t>
  </si>
  <si>
    <t>B10</t>
  </si>
  <si>
    <t>B15</t>
  </si>
  <si>
    <t>В20</t>
  </si>
  <si>
    <t>В25</t>
  </si>
  <si>
    <t>B30</t>
  </si>
  <si>
    <t>В35</t>
  </si>
  <si>
    <t>В40</t>
  </si>
  <si>
    <t>В45</t>
  </si>
  <si>
    <t>В50</t>
  </si>
  <si>
    <t>В55</t>
  </si>
  <si>
    <t>В60</t>
  </si>
  <si>
    <t>Нормативные значения сопротивления бетона Rb.n и Rbt.n и расчетные значения сопротивления бетона для предельных состояний второй группы Rb.ser и Rbt.ser. МПа. при классе бетона по прочности на сжатие</t>
  </si>
  <si>
    <t>Сжатие осевое (призменная прочность) Rb.n. Rb.ser</t>
  </si>
  <si>
    <t>Растяжение осевое Rbt.n. Rbt.ser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</si>
</sst>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B1" workbookViewId="0">
      <selection activeCell="P11" sqref="B11:P11"/>
    </sheetView>
  </sheetViews>
  <sheetFormatPr defaultRowHeight="15" x14ac:dyDescent="0.25"/>
  <sheetData>
    <row r="1" spans="1:16" ht="36" customHeight="1" x14ac:dyDescent="0.25">
      <c r="A1" s="3" t="s">
        <v>0</v>
      </c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6" x14ac:dyDescent="0.2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6" ht="111" x14ac:dyDescent="0.25">
      <c r="A3" s="2" t="s">
        <v>13</v>
      </c>
      <c r="B3" s="1">
        <v>7.5</v>
      </c>
      <c r="C3" s="1">
        <v>11</v>
      </c>
      <c r="D3" s="1">
        <v>15</v>
      </c>
      <c r="E3" s="1">
        <v>18.5</v>
      </c>
      <c r="F3" s="1">
        <v>22</v>
      </c>
      <c r="G3" s="1">
        <v>25.5</v>
      </c>
      <c r="H3" s="1">
        <v>29</v>
      </c>
      <c r="I3" s="1">
        <v>32</v>
      </c>
      <c r="J3" s="1">
        <v>36</v>
      </c>
      <c r="K3" s="1">
        <v>39.5</v>
      </c>
      <c r="L3" s="1">
        <v>43</v>
      </c>
    </row>
    <row r="4" spans="1:16" ht="81" x14ac:dyDescent="0.25">
      <c r="A4" s="2" t="s">
        <v>14</v>
      </c>
      <c r="B4" s="1">
        <v>0.85</v>
      </c>
      <c r="C4" s="1">
        <v>1.1000000000000001</v>
      </c>
      <c r="D4" s="1">
        <v>1.35</v>
      </c>
      <c r="E4" s="1">
        <v>1.55</v>
      </c>
      <c r="F4" s="1">
        <v>1.75</v>
      </c>
      <c r="G4" s="1">
        <v>1.95</v>
      </c>
      <c r="H4" s="1">
        <v>2.1</v>
      </c>
      <c r="I4" s="1">
        <v>2.25</v>
      </c>
      <c r="J4" s="1">
        <v>2.4500000000000002</v>
      </c>
      <c r="K4" s="1">
        <v>2.6</v>
      </c>
      <c r="L4" s="1">
        <v>2.75</v>
      </c>
    </row>
    <row r="5" spans="1:16" x14ac:dyDescent="0.25">
      <c r="B5">
        <v>10</v>
      </c>
      <c r="C5">
        <v>15</v>
      </c>
      <c r="D5">
        <v>20</v>
      </c>
      <c r="E5">
        <v>25</v>
      </c>
      <c r="F5">
        <v>30</v>
      </c>
      <c r="G5">
        <v>35</v>
      </c>
      <c r="H5">
        <v>40</v>
      </c>
      <c r="I5">
        <v>45</v>
      </c>
      <c r="J5">
        <v>50</v>
      </c>
      <c r="K5">
        <v>55</v>
      </c>
      <c r="L5">
        <v>60</v>
      </c>
      <c r="M5">
        <v>70</v>
      </c>
      <c r="N5">
        <v>80</v>
      </c>
      <c r="O5">
        <v>90</v>
      </c>
      <c r="P5">
        <v>100</v>
      </c>
    </row>
    <row r="6" spans="1:16" x14ac:dyDescent="0.25">
      <c r="B6">
        <f>0.232*(B3)^(2/3)*0.956*1.01</f>
        <v>0.85830457322862608</v>
      </c>
      <c r="C6">
        <f t="shared" ref="C6:L6" si="0">0.232*(C3)^(2/3)*0.956*1.01</f>
        <v>1.1079726524751461</v>
      </c>
      <c r="D6">
        <f t="shared" si="0"/>
        <v>1.3624735824522376</v>
      </c>
      <c r="E6">
        <f>0.232*(E3)^(2/3)*0.956*1.01</f>
        <v>1.5669256982083422</v>
      </c>
      <c r="F6">
        <f t="shared" si="0"/>
        <v>1.7587969540910433</v>
      </c>
      <c r="G6">
        <f t="shared" si="0"/>
        <v>1.940710272114013</v>
      </c>
      <c r="H6">
        <f t="shared" si="0"/>
        <v>2.114458907912208</v>
      </c>
      <c r="I6">
        <f t="shared" si="0"/>
        <v>2.2578785087461322</v>
      </c>
      <c r="J6">
        <f t="shared" si="0"/>
        <v>2.4423182317840806</v>
      </c>
      <c r="K6">
        <f t="shared" si="0"/>
        <v>2.5981565445118191</v>
      </c>
      <c r="L6">
        <f t="shared" si="0"/>
        <v>2.7494525012486646</v>
      </c>
    </row>
    <row r="7" spans="1:16" x14ac:dyDescent="0.25">
      <c r="B7">
        <f>0.776*B5^(2/3)*0.232</f>
        <v>0.83563452089297596</v>
      </c>
      <c r="C7">
        <f t="shared" ref="C7:L7" si="1">0.776*C5^(2/3)*0.232</f>
        <v>1.0949909896670704</v>
      </c>
      <c r="D7">
        <f t="shared" si="1"/>
        <v>1.3264871175264521</v>
      </c>
      <c r="E7">
        <f t="shared" si="1"/>
        <v>1.5392519481604949</v>
      </c>
      <c r="F7">
        <f t="shared" si="1"/>
        <v>1.7381898488932075</v>
      </c>
      <c r="G7">
        <f t="shared" si="1"/>
        <v>1.9263198610109231</v>
      </c>
      <c r="H7">
        <f t="shared" si="1"/>
        <v>2.105667045783755</v>
      </c>
      <c r="I7">
        <f t="shared" si="1"/>
        <v>2.2776730439940671</v>
      </c>
      <c r="J7">
        <f t="shared" si="1"/>
        <v>2.4434101617540711</v>
      </c>
      <c r="K7">
        <f t="shared" si="1"/>
        <v>2.6037033337034043</v>
      </c>
      <c r="L7">
        <f t="shared" si="1"/>
        <v>2.7592043946535227</v>
      </c>
    </row>
    <row r="8" spans="1:16" x14ac:dyDescent="0.25">
      <c r="B8">
        <v>19</v>
      </c>
      <c r="C8">
        <v>24</v>
      </c>
      <c r="D8">
        <v>27.5</v>
      </c>
      <c r="E8">
        <v>30</v>
      </c>
      <c r="F8">
        <v>32.5</v>
      </c>
      <c r="G8">
        <v>34.5</v>
      </c>
      <c r="H8">
        <v>36</v>
      </c>
      <c r="I8">
        <v>37</v>
      </c>
      <c r="J8">
        <v>38</v>
      </c>
      <c r="K8">
        <v>39</v>
      </c>
      <c r="L8">
        <v>39.5</v>
      </c>
      <c r="M8">
        <v>41</v>
      </c>
      <c r="N8">
        <v>42</v>
      </c>
      <c r="O8">
        <v>42.5</v>
      </c>
      <c r="P8">
        <v>43</v>
      </c>
    </row>
    <row r="9" spans="1:16" x14ac:dyDescent="0.25">
      <c r="B9">
        <f>55000*B5/(19+B5)/1000</f>
        <v>18.965517241379313</v>
      </c>
      <c r="C9">
        <f t="shared" ref="C9:L9" si="2">55000*C5/(19+C5)/1000</f>
        <v>24.264705882352942</v>
      </c>
      <c r="D9">
        <f t="shared" si="2"/>
        <v>28.205128205128208</v>
      </c>
      <c r="E9">
        <f t="shared" si="2"/>
        <v>31.25</v>
      </c>
      <c r="F9">
        <f t="shared" si="2"/>
        <v>33.673469387755105</v>
      </c>
      <c r="G9">
        <f t="shared" si="2"/>
        <v>35.648148148148145</v>
      </c>
      <c r="H9">
        <f t="shared" si="2"/>
        <v>37.288135593220339</v>
      </c>
      <c r="I9">
        <f t="shared" si="2"/>
        <v>38.671875</v>
      </c>
      <c r="J9">
        <f t="shared" si="2"/>
        <v>39.85507246376811</v>
      </c>
      <c r="K9">
        <f t="shared" si="2"/>
        <v>40.878378378378379</v>
      </c>
      <c r="L9">
        <f t="shared" si="2"/>
        <v>41.77215189873418</v>
      </c>
      <c r="M9">
        <f t="shared" ref="M9:P9" si="3">55000*M5/(19+M5)/1000</f>
        <v>43.258426966292134</v>
      </c>
      <c r="N9">
        <f t="shared" si="3"/>
        <v>44.444444444444443</v>
      </c>
      <c r="O9">
        <f t="shared" si="3"/>
        <v>45.412844036697251</v>
      </c>
      <c r="P9">
        <f t="shared" si="3"/>
        <v>46.218487394957982</v>
      </c>
    </row>
    <row r="10" spans="1:16" x14ac:dyDescent="0.25">
      <c r="B10">
        <f>55000*B5/(19+B5/0.9)/1000*1.05</f>
        <v>19.178966789667896</v>
      </c>
      <c r="C10">
        <f t="shared" ref="C10:L10" si="4">55000*C5/(19+C5/0.9)/1000*1.05</f>
        <v>24.287383177570089</v>
      </c>
      <c r="D10">
        <f t="shared" si="4"/>
        <v>28.018867924528305</v>
      </c>
      <c r="E10">
        <f t="shared" si="4"/>
        <v>30.864014251781477</v>
      </c>
      <c r="F10">
        <f t="shared" si="4"/>
        <v>33.105095541401269</v>
      </c>
      <c r="G10">
        <f t="shared" si="4"/>
        <v>34.916026871401158</v>
      </c>
      <c r="H10">
        <f t="shared" si="4"/>
        <v>36.409807355516641</v>
      </c>
      <c r="I10">
        <f t="shared" si="4"/>
        <v>37.663043478260875</v>
      </c>
      <c r="J10">
        <f t="shared" si="4"/>
        <v>38.729508196721312</v>
      </c>
      <c r="K10">
        <f t="shared" si="4"/>
        <v>39.648058252427191</v>
      </c>
      <c r="L10">
        <f t="shared" si="4"/>
        <v>40.447470817120625</v>
      </c>
      <c r="M10">
        <f t="shared" ref="M10:P10" si="5">55000*M5/(19+M5/0.9)/1000*1.05</f>
        <v>41.770952927669349</v>
      </c>
      <c r="N10">
        <f t="shared" si="5"/>
        <v>42.821833161688986</v>
      </c>
      <c r="O10">
        <f t="shared" si="5"/>
        <v>43.676470588235297</v>
      </c>
      <c r="P10">
        <f t="shared" si="5"/>
        <v>44.385140905209227</v>
      </c>
    </row>
    <row r="11" spans="1:16" x14ac:dyDescent="0.25">
      <c r="B11">
        <f t="shared" ref="B11:O11" si="6">55000*B5/(19+B5/0.9)/1000*1.03</f>
        <v>18.813653136531364</v>
      </c>
      <c r="C11">
        <f t="shared" si="6"/>
        <v>23.824766355140184</v>
      </c>
      <c r="D11">
        <f t="shared" si="6"/>
        <v>27.485175202156334</v>
      </c>
      <c r="E11">
        <f t="shared" si="6"/>
        <v>30.276128266033258</v>
      </c>
      <c r="F11">
        <f t="shared" si="6"/>
        <v>32.474522292993626</v>
      </c>
      <c r="G11">
        <f t="shared" si="6"/>
        <v>34.250959692898277</v>
      </c>
      <c r="H11">
        <f t="shared" si="6"/>
        <v>35.716287215411562</v>
      </c>
      <c r="I11">
        <f t="shared" si="6"/>
        <v>36.945652173913047</v>
      </c>
      <c r="J11">
        <f t="shared" si="6"/>
        <v>37.991803278688522</v>
      </c>
      <c r="K11">
        <f t="shared" si="6"/>
        <v>38.892857142857146</v>
      </c>
      <c r="L11">
        <f t="shared" si="6"/>
        <v>39.677042801556418</v>
      </c>
      <c r="M11">
        <f t="shared" si="6"/>
        <v>40.975315729047075</v>
      </c>
      <c r="N11">
        <f t="shared" si="6"/>
        <v>42.00617919670443</v>
      </c>
      <c r="O11">
        <f t="shared" si="6"/>
        <v>42.844537815126053</v>
      </c>
      <c r="P11">
        <f>55000*P5/(19+P5/0.9)/1000*1.03</f>
        <v>43.539709649871902</v>
      </c>
    </row>
    <row r="12" spans="1:16" x14ac:dyDescent="0.25">
      <c r="B12">
        <f>55000*B5/(19+B5*0.9)/1000/1.05</f>
        <v>18.707482993197278</v>
      </c>
      <c r="C12">
        <f t="shared" ref="C12:L12" si="7">55000*C5/(19+C5*0.9)/1000/1.05</f>
        <v>24.175824175824175</v>
      </c>
      <c r="D12">
        <f t="shared" si="7"/>
        <v>28.314028314028313</v>
      </c>
      <c r="E12">
        <f t="shared" si="7"/>
        <v>31.554790590935163</v>
      </c>
      <c r="F12">
        <f t="shared" si="7"/>
        <v>34.161490683229815</v>
      </c>
      <c r="G12">
        <f t="shared" si="7"/>
        <v>36.303630363036305</v>
      </c>
      <c r="H12">
        <f t="shared" si="7"/>
        <v>38.095238095238095</v>
      </c>
      <c r="I12">
        <f t="shared" si="7"/>
        <v>39.615846338535412</v>
      </c>
      <c r="J12">
        <f t="shared" si="7"/>
        <v>40.922619047619044</v>
      </c>
      <c r="K12">
        <f t="shared" si="7"/>
        <v>42.057698992005555</v>
      </c>
      <c r="L12">
        <f t="shared" si="7"/>
        <v>43.052837573385517</v>
      </c>
      <c r="M12">
        <f t="shared" ref="M12:P12" si="8">55000*M5/(19+M5*0.9)/1000/1.05</f>
        <v>44.715447154471548</v>
      </c>
      <c r="N12">
        <f t="shared" si="8"/>
        <v>46.049188906331757</v>
      </c>
      <c r="O12">
        <f t="shared" si="8"/>
        <v>47.142857142857139</v>
      </c>
      <c r="P12">
        <f t="shared" si="8"/>
        <v>48.055919615552639</v>
      </c>
    </row>
    <row r="13" spans="1:16" x14ac:dyDescent="0.25">
      <c r="L13">
        <f>L9/L8</f>
        <v>1.0575228328793462</v>
      </c>
    </row>
    <row r="14" spans="1:16" x14ac:dyDescent="0.25">
      <c r="F14">
        <f>0.956*1.01</f>
        <v>0.96555999999999997</v>
      </c>
    </row>
  </sheetData>
  <mergeCells count="2">
    <mergeCell ref="A1:A2"/>
    <mergeCell ref="B1:L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Pyltsin</dc:creator>
  <cp:lastModifiedBy>Pyltsin</cp:lastModifiedBy>
  <dcterms:created xsi:type="dcterms:W3CDTF">2014-11-06T20:03:32Z</dcterms:created>
  <dcterms:modified xsi:type="dcterms:W3CDTF">2014-11-06T20:30:28Z</dcterms:modified>
</cp:coreProperties>
</file>