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48220" windowHeight="174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A23" i="3" l="1"/>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H26" i="3"/>
  <c r="I26" i="3"/>
  <c r="H27" i="3"/>
  <c r="I27" i="3"/>
  <c r="H28" i="3"/>
  <c r="I28" i="3"/>
  <c r="H29" i="3"/>
  <c r="I29" i="3"/>
  <c r="H30" i="3"/>
  <c r="I30" i="3"/>
  <c r="H31" i="3"/>
  <c r="I31" i="3"/>
  <c r="G26"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Y2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J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38" i="3"/>
  <c r="G39" i="3"/>
  <c r="G40" i="3"/>
  <c r="G41" i="3"/>
  <c r="G42"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11" i="3"/>
  <c r="J12" i="3"/>
  <c r="J13" i="3"/>
  <c r="J14" i="3"/>
  <c r="J15" i="3"/>
  <c r="J16" i="3"/>
  <c r="J17" i="3"/>
  <c r="J18" i="3"/>
  <c r="J22" i="3"/>
  <c r="J23" i="3"/>
  <c r="J24" i="3"/>
  <c r="J25"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G35" i="3"/>
  <c r="L35" i="3"/>
  <c r="M35" i="3"/>
  <c r="G36" i="3"/>
  <c r="L36" i="3"/>
  <c r="M36" i="3"/>
  <c r="G37"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G18" i="3"/>
  <c r="T17" i="3"/>
  <c r="S17" i="3"/>
  <c r="R17" i="3"/>
  <c r="Q17" i="3"/>
  <c r="P17" i="3"/>
  <c r="O17" i="3"/>
  <c r="Q48" i="1"/>
  <c r="N17" i="3"/>
  <c r="M17" i="3"/>
  <c r="L17" i="3"/>
  <c r="G17" i="3"/>
  <c r="H32" i="3"/>
  <c r="H33" i="3"/>
  <c r="H25" i="3"/>
  <c r="H24" i="3"/>
  <c r="H23" i="3"/>
  <c r="H22" i="3"/>
  <c r="G11"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G34"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J7"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I7" i="3"/>
  <c r="G16"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15" i="3"/>
  <c r="G14"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<sst xmlns="http://schemas.openxmlformats.org/spreadsheetml/2006/main" count="770" uniqueCount="422">
  <si>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</si>
  <si>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</si>
  <si>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</si>
  <si>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</si>
  <si>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</si>
  <si>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</si>
  <si>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</si>
  <si>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</si>
  <si>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</si>
  <si>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</si>
  <si>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</si>
  <si>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</si>
  <si>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</si>
  <si>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</si>
  <si>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</si>
  <si>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</si>
  <si>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</si>
  <si>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</si>
  <si>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</si>
  <si>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</si>
  <si>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</si>
  <si>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</si>
  <si>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</si>
  <si>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</si>
  <si>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</si>
  <si>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</si>
  <si>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</si>
  <si>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</si>
  <si>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</si>
  <si>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</si>
  <si>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</si>
  <si>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</si>
  <si>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</si>
  <si>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</si>
  <si>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</si>
  <si>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</si>
  <si>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</si>
  <si>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</si>
  <si>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</si>
  <si>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</si>
  <si>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</si>
  <si>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</si>
  <si>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</si>
  <si>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</si>
  <si>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</si>
  <si>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</si>
  <si>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</si>
  <si>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</si>
  <si>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</si>
  <si>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</si>
  <si>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</si>
  <si>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</si>
  <si>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</si>
  <si>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</si>
  <si>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</si>
  <si>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</si>
  <si>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</si>
  <si>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</si>
  <si>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</si>
  <si>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</si>
  <si>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</si>
  <si>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</si>
  <si>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</si>
  <si>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</si>
  <si>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</si>
  <si>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</si>
  <si>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</si>
  <si>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</si>
  <si>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</si>
  <si>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</si>
  <si>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</si>
  <si>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</si>
  <si>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</si>
  <si>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</si>
  <si>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</si>
  <si>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</si>
  <si>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</si>
  <si>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</si>
  <si>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</si>
  <si>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</si>
  <si>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</si>
  <si>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</si>
  <si>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</si>
  <si>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</si>
  <si>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</si>
  <si>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</si>
  <si>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</si>
  <si>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</si>
  <si>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</si>
  <si>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</si>
  <si>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</si>
  <si>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</si>
  <si>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</si>
  <si>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</si>
  <si>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</si>
  <si>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</si>
  <si>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</si>
  <si>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</si>
  <si>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</si>
  <si>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</si>
  <si>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</si>
  <si>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</si>
  <si>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</si>
  <si>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</si>
  <si>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</si>
  <si>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</si>
  <si>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</si>
  <si>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</si>
  <si>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</si>
  <si>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</si>
  <si>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</si>
  <si>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</si>
  <si>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</si>
  <si>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</si>
  <si>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</si>
  <si>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</si>
  <si>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</si>
  <si>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</si>
  <si>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</si>
  <si>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</si>
  <si>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</si>
  <si>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</si>
  <si>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</si>
  <si>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</si>
  <si>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</si>
  <si>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</si>
  <si>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</si>
  <si>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</si>
  <si>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</si>
  <si>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</si>
  <si>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</si>
  <si>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</si>
  <si>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</si>
  <si>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</si>
  <si>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</si>
  <si>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</si>
  <si>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</si>
  <si>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</si>
  <si>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</si>
  <si>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</si>
  <si>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</si>
  <si>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</si>
  <si>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</si>
  <si>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</si>
  <si>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</si>
  <si>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</si>
  <si>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</si>
  <si>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</si>
  <si>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</si>
  <si>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</si>
  <si>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</si>
  <si>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</si>
  <si>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</si>
  <si>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</si>
  <si>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</si>
  <si>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</si>
  <si>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</si>
  <si>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</si>
  <si>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</si>
  <si>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</si>
  <si>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</si>
  <si>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</si>
  <si>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</si>
  <si>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</si>
  <si>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</si>
  <si>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</si>
  <si>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</si>
  <si>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</si>
  <si>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</si>
  <si>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</si>
  <si>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</si>
  <si>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</si>
  <si>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</si>
  <si>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</si>
  <si>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</si>
  <si>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</si>
  <si>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</si>
  <si>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</si>
  <si>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</si>
  <si>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</si>
  <si>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</si>
  <si>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</si>
  <si>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</si>
  <si>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</si>
  <si>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</si>
  <si>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</si>
  <si>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</si>
  <si>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</si>
  <si>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</si>
  <si>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</si>
  <si>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</si>
  <si>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</si>
  <si>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</si>
  <si>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</si>
  <si>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</si>
  <si>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</si>
  <si>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</si>
  <si>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</si>
  <si>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</si>
  <si>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</si>
  <si>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</si>
  <si>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</si>
  <si>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</si>
  <si>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</si>
  <si>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</si>
  <si>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</si>
  <si>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</si>
  <si>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</si>
  <si>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</si>
  <si>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</si>
  <si>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</si>
  <si>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</si>
  <si>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</si>
  <si>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</si>
  <si>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</si>
  <si>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</si>
  <si>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</si>
  <si>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</si>
  <si>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</si>
  <si>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</si>
  <si>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</si>
  <si>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</si>
  <si>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</si>
  <si>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</si>
  <si>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</si>
  <si>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</si>
  <si>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</si>
  <si>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</si>
  <si>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</si>
  <si>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</si>
  <si>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</si>
  <si>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</si>
  <si>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</si>
  <si>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</si>
  <si>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</si>
  <si>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</si>
  <si>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</si>
  <si>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</si>
  <si>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</si>
  <si>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</si>
  <si>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</si>
  <si>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</si>
  <si>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</si>
  <si>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</si>
  <si>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</si>
  <si>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</si>
  <si>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</si>
  <si>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</si>
  <si>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</si>
  <si>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</si>
  <si>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</si>
  <si>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</si>
  <si>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</si>
  <si>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</si>
  <si>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</si>
  <si>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</si>
  <si>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</si>
  <si>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</si>
  <si>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</si>
  <si>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</si>
  <si>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</si>
  <si>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</si>
  <si>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</si>
  <si>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</si>
  <si>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</si>
  <si>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</si>
  <si>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</si>
  <si>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</si>
  <si>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</si>
  <si>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</si>
  <si>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</si>
  <si>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</si>
  <si>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</si>
  <si>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</si>
  <si>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</si>
  <si>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</si>
  <si>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</si>
  <si>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</si>
  <si>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</si>
  <si>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</si>
  <si>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</si>
  <si>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</si>
  <si>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</si>
  <si>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</si>
  <si>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</si>
  <si>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</si>
  <si>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</si>
  <si>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</si>
  <si>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</si>
  <si>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</si>
  <si>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</si>
  <si>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</si>
  <si>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</si>
  <si>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</si>
  <si>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</si>
  <si>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</si>
  <si>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</si>
  <si>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</si>
  <si>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</si>
  <si>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</si>
  <si>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</si>
  <si>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</si>
  <si>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</si>
  <si>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</si>
  <si>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</si>
  <si>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</si>
  <si>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</si>
  <si>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</si>
  <si>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</si>
  <si>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</si>
  <si>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</si>
  <si>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</si>
  <si>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</si>
  <si>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</si>
  <si>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</si>
  <si>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</si>
  <si>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</si>
  <si>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</si>
  <si>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</si>
  <si>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</si>
  <si>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</si>
  <si>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</si>
  <si>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</si>
  <si>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</si>
  <si>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</si>
  <si>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</si>
  <si>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</si>
  <si>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</si>
  <si>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</si>
  <si>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</si>
  <si>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</si>
  <si>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</si>
  <si>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</si>
  <si>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</si>
  <si>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</si>
  <si>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</si>
  <si>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</si>
  <si>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</si>
  <si>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</si>
  <si>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</si>
  <si>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</si>
  <si>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</si>
  <si>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</si>
  <si>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</si>
  <si>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</si>
  <si>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</si>
  <si>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</si>
  <si>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</si>
  <si>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</si>
  <si>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</si>
  <si>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</si>
  <si>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</si>
  <si>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</si>
  <si>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</si>
  <si>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</si>
  <si>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</si>
  <si>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</si>
  <si>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</si>
  <si>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</si>
  <si>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</si>
  <si>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</si>
  <si>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</si>
  <si>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</si>
  <si>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</si>
  <si>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</si>
  <si>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</si>
  <si>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</si>
  <si>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</si>
  <si>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</si>
  <si>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</si>
  <si>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</si>
  <si>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</si>
  <si>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</si>
  <si>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</si>
  <si>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</si>
  <si>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</si>
  <si>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</si>
  <si>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</si>
  <si>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InternetIncluded  traffic for monthly based payments: 10 Tb/month; weekly based payments: 2.5 Tb/week; minute/hourly based payments: 0 Gb. Additional 1Gb (not included): 0,14 &amp;euro;/Gb. Special price till end of May 2017.</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</si>
  <si>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</si>
  <si>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</si>
  <si>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</si>
  <si>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</si>
  <si>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</si>
  <si>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</si>
  <si>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</si>
  <si>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</si>
  <si>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</si>
  <si>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</si>
  <si>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</si>
  <si>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</si>
  <si>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</si>
  <si>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</si>
  <si>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</si>
  <si>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</si>
  <si>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</si>
  <si>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</si>
  <si>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</si>
  <si>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</si>
  <si>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</si>
  <si>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</si>
  <si>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</si>
  <si>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</si>
  <si>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</si>
  <si>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</si>
  <si>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</si>
  <si>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</si>
  <si>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</si>
  <si>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</si>
  <si>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</si>
  <si>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</si>
  <si>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</si>
  <si>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</si>
  <si>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</si>
  <si>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</si>
  <si>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</si>
  <si>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</si>
  <si>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</si>
  <si>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</si>
  <si>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</si>
  <si>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</si>
  <si>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Research group must pass review prior to usage. Research results must be published. Nodes*hours (hours limit) calculated for jobs that run &gt;1 hour and &lt;1 day.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</si>
</sst>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3">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tabSelected="1" workbookViewId="0">
      <pane xSplit="2" ySplit="4" topLeftCell="AC133" activePane="bottomRight" state="frozen"/>
      <selection pane="topRight" activeCell="C1" sqref="C1"/>
      <selection pane="bottomLeft" activeCell="A5" sqref="A5"/>
      <selection pane="bottomRight" activeCell="AK155" sqref="AK155"/>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2"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328</v>
      </c>
      <c r="Y4" s="16" t="s">
        <v>329</v>
      </c>
      <c r="Z4" s="16" t="s">
        <v>134</v>
      </c>
      <c r="AA4" s="16" t="s">
        <v>260</v>
      </c>
      <c r="AB4" s="16" t="s">
        <v>141</v>
      </c>
      <c r="AC4" s="16" t="s">
        <v>142</v>
      </c>
      <c r="AD4" s="16" t="s">
        <v>314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349</v>
      </c>
      <c r="F10" s="5">
        <v>8.74</v>
      </c>
      <c r="G10" s="5">
        <v>2.91</v>
      </c>
      <c r="H10" s="7" t="s">
        <v>351</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350</v>
      </c>
      <c r="F11" s="5">
        <v>8.74</v>
      </c>
      <c r="G11" s="5">
        <v>2.91</v>
      </c>
      <c r="H11" s="7" t="s">
        <v>351</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368</v>
      </c>
    </row>
    <row r="12" spans="1:166">
      <c r="A12" s="15"/>
      <c r="B12" s="21" t="s">
        <v>91</v>
      </c>
      <c r="C12" s="26" t="s">
        <v>15</v>
      </c>
      <c r="D12" s="5">
        <v>8</v>
      </c>
      <c r="E12" s="13" t="s">
        <v>350</v>
      </c>
      <c r="F12" s="5">
        <v>8.74</v>
      </c>
      <c r="G12" s="5">
        <v>2.91</v>
      </c>
      <c r="H12" s="7" t="s">
        <v>351</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369</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307</v>
      </c>
      <c r="B23" s="21" t="s">
        <v>370</v>
      </c>
      <c r="C23" s="26" t="s">
        <v>303</v>
      </c>
      <c r="D23" s="5">
        <v>1</v>
      </c>
      <c r="E23" s="13">
        <v>3584</v>
      </c>
      <c r="F23" s="9">
        <v>9.5</v>
      </c>
      <c r="G23" s="9">
        <v>4.7</v>
      </c>
      <c r="H23" s="5">
        <v>16.399999999999999</v>
      </c>
      <c r="I23" s="5">
        <v>720</v>
      </c>
      <c r="J23" s="7"/>
      <c r="K23" s="5" t="s">
        <v>304</v>
      </c>
      <c r="L23" s="5">
        <v>2</v>
      </c>
      <c r="M23" s="5">
        <v>8</v>
      </c>
      <c r="N23" s="5">
        <v>2.1</v>
      </c>
      <c r="O23" s="5">
        <v>16</v>
      </c>
      <c r="P23" s="5">
        <v>32</v>
      </c>
      <c r="Q23" s="13">
        <f>M23*N23*P23/1000</f>
        <v>0.53760000000000008</v>
      </c>
      <c r="R23" s="7">
        <v>2133</v>
      </c>
      <c r="S23" s="5">
        <v>64</v>
      </c>
      <c r="T23" s="5" t="s">
        <v>313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315</v>
      </c>
      <c r="AL23" s="15" t="s">
        <v>310</v>
      </c>
    </row>
    <row r="24" spans="1:38">
      <c r="A24" s="15" t="s">
        <v>308</v>
      </c>
      <c r="B24" s="21" t="s">
        <v>322</v>
      </c>
      <c r="C24" s="26" t="s">
        <v>303</v>
      </c>
      <c r="D24" s="5">
        <v>1</v>
      </c>
      <c r="E24" s="13">
        <v>3584</v>
      </c>
      <c r="F24" s="9">
        <v>9.5</v>
      </c>
      <c r="G24" s="9">
        <v>4.7</v>
      </c>
      <c r="H24" s="5">
        <v>16.399999999999999</v>
      </c>
      <c r="I24" s="5">
        <v>720</v>
      </c>
      <c r="J24" s="7"/>
      <c r="K24" s="5" t="s">
        <v>305</v>
      </c>
      <c r="L24" s="5">
        <v>2</v>
      </c>
      <c r="M24" s="5">
        <v>12</v>
      </c>
      <c r="N24" s="5">
        <v>2.2000000000000002</v>
      </c>
      <c r="O24" s="5">
        <v>16</v>
      </c>
      <c r="P24" s="5">
        <v>32</v>
      </c>
      <c r="Q24" s="13">
        <f t="shared" ref="Q24:Q25" si="4">M24*N24*P24/1000</f>
        <v>0.84480000000000011</v>
      </c>
      <c r="R24" s="5">
        <v>2400</v>
      </c>
      <c r="S24" s="5">
        <v>64</v>
      </c>
      <c r="T24" s="5" t="s">
        <v>313</v>
      </c>
      <c r="U24" s="5">
        <v>1000</v>
      </c>
      <c r="V24" s="5"/>
      <c r="W24" s="5"/>
      <c r="X24" s="5">
        <f>100/1000</f>
        <v>0.1</v>
      </c>
      <c r="Y24" s="5">
        <f>100/1000</f>
        <v>0.1</v>
      </c>
      <c r="Z24" s="13" t="str">
        <f t="shared" si="3"/>
        <v>0.1/0.1</v>
      </c>
      <c r="AA24" s="13"/>
      <c r="AB24" s="23"/>
      <c r="AC24" s="23"/>
      <c r="AD24" s="23">
        <v>1649</v>
      </c>
      <c r="AE24" s="23"/>
      <c r="AF24" s="23"/>
      <c r="AG24" s="23"/>
      <c r="AH24" s="15" t="s">
        <v>128</v>
      </c>
      <c r="AK24" s="15" t="s">
        <v>315</v>
      </c>
      <c r="AL24" s="15" t="s">
        <v>311</v>
      </c>
    </row>
    <row r="25" spans="1:38">
      <c r="A25" s="15"/>
      <c r="B25" s="21" t="s">
        <v>316</v>
      </c>
      <c r="C25" s="26" t="s">
        <v>303</v>
      </c>
      <c r="D25" s="5">
        <v>2</v>
      </c>
      <c r="E25" s="13">
        <v>3584</v>
      </c>
      <c r="F25" s="9">
        <v>9.5</v>
      </c>
      <c r="G25" s="9">
        <v>4.7</v>
      </c>
      <c r="H25" s="5">
        <v>16.399999999999999</v>
      </c>
      <c r="I25" s="5">
        <v>720</v>
      </c>
      <c r="J25" s="7"/>
      <c r="K25" s="5" t="s">
        <v>306</v>
      </c>
      <c r="L25" s="5">
        <v>2</v>
      </c>
      <c r="M25" s="5">
        <v>14</v>
      </c>
      <c r="N25" s="5">
        <v>2.6</v>
      </c>
      <c r="O25" s="5">
        <v>16</v>
      </c>
      <c r="P25" s="5">
        <v>32</v>
      </c>
      <c r="Q25" s="13">
        <f t="shared" si="4"/>
        <v>1.1648000000000001</v>
      </c>
      <c r="R25" s="5">
        <v>2400</v>
      </c>
      <c r="S25" s="5">
        <v>128</v>
      </c>
      <c r="T25" s="5" t="s">
        <v>317</v>
      </c>
      <c r="U25" s="5">
        <v>960</v>
      </c>
      <c r="V25" s="5"/>
      <c r="W25" s="5"/>
      <c r="X25" s="5">
        <f>1</f>
        <v>1</v>
      </c>
      <c r="Y25" s="5">
        <f>1</f>
        <v>1</v>
      </c>
      <c r="Z25" s="13" t="str">
        <f t="shared" si="3"/>
        <v>1/1</v>
      </c>
      <c r="AA25" s="13"/>
      <c r="AB25" s="23"/>
      <c r="AC25" s="23"/>
      <c r="AD25" s="23">
        <v>2884</v>
      </c>
      <c r="AE25" s="23"/>
      <c r="AF25" s="23"/>
      <c r="AG25" s="23"/>
      <c r="AH25" s="15" t="s">
        <v>128</v>
      </c>
      <c r="AK25" s="15" t="s">
        <v>318</v>
      </c>
      <c r="AL25" s="15" t="s">
        <v>312</v>
      </c>
    </row>
    <row r="26" spans="1:38" s="12" customFormat="1">
      <c r="A26" s="15"/>
      <c r="B26" s="21" t="s">
        <v>323</v>
      </c>
      <c r="C26" s="26" t="s">
        <v>319</v>
      </c>
      <c r="D26" s="5">
        <v>1</v>
      </c>
      <c r="E26" s="13">
        <v>4096</v>
      </c>
      <c r="F26" s="9">
        <v>9.65</v>
      </c>
      <c r="G26" s="9">
        <v>0.3</v>
      </c>
      <c r="H26" s="7" t="s">
        <v>63</v>
      </c>
      <c r="I26" s="7" t="s">
        <v>64</v>
      </c>
      <c r="J26" s="7"/>
      <c r="K26" s="5" t="s">
        <v>304</v>
      </c>
      <c r="L26" s="5">
        <v>2</v>
      </c>
      <c r="M26" s="5">
        <v>8</v>
      </c>
      <c r="N26" s="5">
        <v>2.1</v>
      </c>
      <c r="O26" s="5">
        <v>16</v>
      </c>
      <c r="P26" s="5">
        <v>32</v>
      </c>
      <c r="Q26" s="13">
        <f>M26*N26*P26/1000</f>
        <v>0.53760000000000008</v>
      </c>
      <c r="R26" s="7">
        <v>2133</v>
      </c>
      <c r="S26" s="5">
        <v>128</v>
      </c>
      <c r="T26" s="5" t="s">
        <v>313</v>
      </c>
      <c r="U26" s="5">
        <v>1000</v>
      </c>
      <c r="V26" s="5" t="s">
        <v>313</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320</v>
      </c>
      <c r="AL26" s="15" t="s">
        <v>321</v>
      </c>
    </row>
    <row r="27" spans="1:38" s="12" customFormat="1">
      <c r="A27" s="15"/>
      <c r="B27" s="21" t="s">
        <v>324</v>
      </c>
      <c r="C27" s="26" t="s">
        <v>319</v>
      </c>
      <c r="D27" s="5">
        <v>1</v>
      </c>
      <c r="E27" s="13">
        <v>4096</v>
      </c>
      <c r="F27" s="9">
        <v>9.65</v>
      </c>
      <c r="G27" s="9">
        <v>0.3</v>
      </c>
      <c r="H27" s="7" t="s">
        <v>63</v>
      </c>
      <c r="I27" s="7" t="s">
        <v>64</v>
      </c>
      <c r="J27" s="7"/>
      <c r="K27" s="5" t="s">
        <v>306</v>
      </c>
      <c r="L27" s="5">
        <v>2</v>
      </c>
      <c r="M27" s="5">
        <v>14</v>
      </c>
      <c r="N27" s="5">
        <v>2.6</v>
      </c>
      <c r="O27" s="5">
        <v>16</v>
      </c>
      <c r="P27" s="5">
        <v>32</v>
      </c>
      <c r="Q27" s="13">
        <f t="shared" ref="Q27:Q28" si="5">M27*N27*P27/1000</f>
        <v>1.1648000000000001</v>
      </c>
      <c r="R27" s="5">
        <v>2400</v>
      </c>
      <c r="S27" s="5">
        <v>256</v>
      </c>
      <c r="T27" s="5" t="s">
        <v>313</v>
      </c>
      <c r="U27" s="5">
        <v>4000</v>
      </c>
      <c r="V27" s="5" t="s">
        <v>313</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320</v>
      </c>
      <c r="AL27" s="15" t="s">
        <v>325</v>
      </c>
    </row>
    <row r="28" spans="1:38" s="12" customFormat="1">
      <c r="A28" s="15"/>
      <c r="B28" s="21" t="s">
        <v>330</v>
      </c>
      <c r="C28" s="26" t="s">
        <v>331</v>
      </c>
      <c r="D28" s="5">
        <v>1</v>
      </c>
      <c r="E28" s="13">
        <v>4096</v>
      </c>
      <c r="F28" s="9">
        <v>9.65</v>
      </c>
      <c r="G28" s="9">
        <v>0.3</v>
      </c>
      <c r="H28" s="7" t="s">
        <v>332</v>
      </c>
      <c r="I28" s="7" t="s">
        <v>333</v>
      </c>
      <c r="J28" s="7"/>
      <c r="K28" s="5" t="s">
        <v>334</v>
      </c>
      <c r="L28" s="5">
        <v>2</v>
      </c>
      <c r="M28" s="5">
        <v>6</v>
      </c>
      <c r="N28" s="5">
        <v>2.4</v>
      </c>
      <c r="O28" s="5">
        <v>16</v>
      </c>
      <c r="P28" s="5">
        <v>32</v>
      </c>
      <c r="Q28" s="13">
        <f t="shared" si="5"/>
        <v>0.46079999999999993</v>
      </c>
      <c r="R28" s="5">
        <v>1866</v>
      </c>
      <c r="S28" s="5">
        <v>64</v>
      </c>
      <c r="T28" s="5" t="s">
        <v>335</v>
      </c>
      <c r="U28" s="5">
        <v>1000</v>
      </c>
      <c r="V28" s="5"/>
      <c r="W28" s="5"/>
      <c r="X28" s="5">
        <v>10</v>
      </c>
      <c r="Y28" s="5">
        <v>10</v>
      </c>
      <c r="Z28" s="13" t="str">
        <f t="shared" si="3"/>
        <v>10/10</v>
      </c>
      <c r="AA28" s="13"/>
      <c r="AB28" s="23"/>
      <c r="AC28" s="23"/>
      <c r="AD28" s="23">
        <v>1609</v>
      </c>
      <c r="AE28" s="23"/>
      <c r="AF28" s="23"/>
      <c r="AG28" s="23"/>
      <c r="AH28" s="15" t="s">
        <v>128</v>
      </c>
      <c r="AI28" s="13"/>
      <c r="AJ28" s="13"/>
      <c r="AK28" s="15" t="s">
        <v>315</v>
      </c>
      <c r="AL28" s="15" t="s">
        <v>337</v>
      </c>
    </row>
    <row r="29" spans="1:38" s="12" customFormat="1">
      <c r="A29" s="15"/>
      <c r="B29" s="21" t="s">
        <v>338</v>
      </c>
      <c r="C29" s="26" t="s">
        <v>331</v>
      </c>
      <c r="D29" s="5">
        <v>1</v>
      </c>
      <c r="E29" s="13">
        <v>4096</v>
      </c>
      <c r="F29" s="9">
        <v>9.65</v>
      </c>
      <c r="G29" s="9">
        <v>0.3</v>
      </c>
      <c r="H29" s="7" t="s">
        <v>332</v>
      </c>
      <c r="I29" s="7" t="s">
        <v>333</v>
      </c>
      <c r="J29" s="7"/>
      <c r="K29" s="5" t="s">
        <v>339</v>
      </c>
      <c r="L29" s="5">
        <v>2</v>
      </c>
      <c r="M29" s="5">
        <v>10</v>
      </c>
      <c r="N29" s="5">
        <v>2.2999999999999998</v>
      </c>
      <c r="O29" s="5">
        <v>16</v>
      </c>
      <c r="P29" s="5">
        <v>32</v>
      </c>
      <c r="Q29" s="13">
        <f t="shared" ref="Q29" si="6">M29*N29*P29/1000</f>
        <v>0.73599999999999999</v>
      </c>
      <c r="R29" s="5">
        <v>2133</v>
      </c>
      <c r="S29" s="5">
        <v>64</v>
      </c>
      <c r="T29" s="5" t="s">
        <v>335</v>
      </c>
      <c r="U29" s="5">
        <v>1000</v>
      </c>
      <c r="V29" s="5"/>
      <c r="W29" s="5"/>
      <c r="X29" s="5">
        <v>10</v>
      </c>
      <c r="Y29" s="5">
        <v>10</v>
      </c>
      <c r="Z29" s="13" t="str">
        <f t="shared" si="3"/>
        <v>10/10</v>
      </c>
      <c r="AA29" s="13"/>
      <c r="AB29" s="23"/>
      <c r="AC29" s="23"/>
      <c r="AD29" s="23">
        <v>1689</v>
      </c>
      <c r="AE29" s="23"/>
      <c r="AF29" s="23"/>
      <c r="AG29" s="23"/>
      <c r="AH29" s="15" t="s">
        <v>128</v>
      </c>
      <c r="AI29" s="13"/>
      <c r="AJ29" s="13"/>
      <c r="AK29" s="15" t="s">
        <v>315</v>
      </c>
      <c r="AL29" s="15" t="s">
        <v>336</v>
      </c>
    </row>
    <row r="30" spans="1:38" s="12" customFormat="1">
      <c r="A30" s="15"/>
      <c r="B30" s="21" t="s">
        <v>344</v>
      </c>
      <c r="C30" s="26" t="s">
        <v>341</v>
      </c>
      <c r="D30" s="5">
        <v>2</v>
      </c>
      <c r="E30" s="13">
        <v>4096</v>
      </c>
      <c r="F30" s="9">
        <v>9.65</v>
      </c>
      <c r="G30" s="9">
        <v>0.3</v>
      </c>
      <c r="H30" s="7" t="s">
        <v>342</v>
      </c>
      <c r="I30" s="7" t="s">
        <v>343</v>
      </c>
      <c r="J30" s="7"/>
      <c r="K30" s="5" t="s">
        <v>304</v>
      </c>
      <c r="L30" s="5">
        <v>2</v>
      </c>
      <c r="M30" s="5">
        <v>8</v>
      </c>
      <c r="N30" s="5">
        <v>2.1</v>
      </c>
      <c r="O30" s="5">
        <v>16</v>
      </c>
      <c r="P30" s="5">
        <v>32</v>
      </c>
      <c r="Q30" s="13">
        <f>M30*N30*P30/1000</f>
        <v>0.53760000000000008</v>
      </c>
      <c r="R30" s="7">
        <v>2133</v>
      </c>
      <c r="S30" s="5">
        <v>128</v>
      </c>
      <c r="T30" s="5" t="s">
        <v>317</v>
      </c>
      <c r="U30" s="5">
        <v>960</v>
      </c>
      <c r="V30" s="5"/>
      <c r="W30" s="5"/>
      <c r="X30" s="5">
        <v>0.1</v>
      </c>
      <c r="Y30" s="5">
        <v>0.1</v>
      </c>
      <c r="Z30" s="13" t="str">
        <f t="shared" si="3"/>
        <v>0.1/0.1</v>
      </c>
      <c r="AA30" s="13"/>
      <c r="AB30" s="23"/>
      <c r="AC30" s="23"/>
      <c r="AD30" s="23">
        <v>2649</v>
      </c>
      <c r="AE30" s="23"/>
      <c r="AF30" s="23"/>
      <c r="AG30" s="23"/>
      <c r="AH30" s="15" t="s">
        <v>128</v>
      </c>
      <c r="AI30" s="13"/>
      <c r="AJ30" s="13"/>
      <c r="AK30" s="15" t="s">
        <v>315</v>
      </c>
      <c r="AL30" s="15" t="s">
        <v>340</v>
      </c>
    </row>
    <row r="31" spans="1:38">
      <c r="A31" s="15"/>
      <c r="B31" s="21" t="s">
        <v>345</v>
      </c>
      <c r="C31" s="26" t="s">
        <v>347</v>
      </c>
      <c r="D31" s="5">
        <v>2</v>
      </c>
      <c r="E31" s="13">
        <v>4096</v>
      </c>
      <c r="F31" s="9">
        <v>9.65</v>
      </c>
      <c r="G31" s="9">
        <v>0.3</v>
      </c>
      <c r="H31" s="7" t="s">
        <v>332</v>
      </c>
      <c r="I31" s="7" t="s">
        <v>348</v>
      </c>
      <c r="J31" s="7"/>
      <c r="K31" s="5" t="s">
        <v>306</v>
      </c>
      <c r="L31" s="5">
        <v>2</v>
      </c>
      <c r="M31" s="5">
        <v>14</v>
      </c>
      <c r="N31" s="5">
        <v>2.6</v>
      </c>
      <c r="O31" s="5">
        <v>16</v>
      </c>
      <c r="P31" s="5">
        <v>32</v>
      </c>
      <c r="Q31" s="13">
        <f t="shared" ref="Q31" si="7">M31*N31*P31/1000</f>
        <v>1.1648000000000001</v>
      </c>
      <c r="R31" s="5">
        <v>2400</v>
      </c>
      <c r="S31" s="5">
        <v>256</v>
      </c>
      <c r="T31" s="5" t="s">
        <v>317</v>
      </c>
      <c r="U31" s="5">
        <v>960</v>
      </c>
      <c r="V31" s="5"/>
      <c r="W31" s="5"/>
      <c r="X31" s="5">
        <v>0.1</v>
      </c>
      <c r="Y31" s="5">
        <v>0.1</v>
      </c>
      <c r="Z31" s="13" t="str">
        <f t="shared" si="3"/>
        <v>0.1/0.1</v>
      </c>
      <c r="AA31" s="13"/>
      <c r="AB31" s="23"/>
      <c r="AC31" s="23"/>
      <c r="AD31" s="23">
        <v>3075</v>
      </c>
      <c r="AE31" s="23"/>
      <c r="AF31" s="23"/>
      <c r="AG31" s="23"/>
      <c r="AH31" s="15" t="s">
        <v>128</v>
      </c>
      <c r="AK31" s="15" t="s">
        <v>315</v>
      </c>
      <c r="AL31" s="15" t="s">
        <v>346</v>
      </c>
    </row>
    <row r="32" spans="1:38" s="12" customFormat="1">
      <c r="A32" s="15"/>
      <c r="B32" s="21" t="s">
        <v>353</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10"/>
      <c r="AH32" s="15" t="s">
        <v>128</v>
      </c>
      <c r="AI32" s="13"/>
      <c r="AJ32" s="13"/>
      <c r="AK32" s="15" t="s">
        <v>320</v>
      </c>
      <c r="AL32" s="15" t="s">
        <v>352</v>
      </c>
    </row>
    <row r="33" spans="1:166" s="12" customFormat="1">
      <c r="A33" s="15"/>
      <c r="B33" s="21" t="s">
        <v>354</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315</v>
      </c>
      <c r="AL33" s="15" t="s">
        <v>355</v>
      </c>
    </row>
    <row r="34" spans="1:166">
      <c r="A34" s="15"/>
      <c r="B34" s="21" t="s">
        <v>403</v>
      </c>
      <c r="C34" s="26" t="s">
        <v>356</v>
      </c>
      <c r="D34" s="13">
        <v>2</v>
      </c>
      <c r="E34" s="13" t="s">
        <v>357</v>
      </c>
      <c r="F34" s="13">
        <f>2*2.28864</f>
        <v>4.57728</v>
      </c>
      <c r="G34" s="13"/>
      <c r="H34" s="13" t="s">
        <v>358</v>
      </c>
      <c r="I34" s="13"/>
      <c r="J34" s="13"/>
      <c r="K34" s="5" t="s">
        <v>306</v>
      </c>
      <c r="L34" s="5">
        <v>2</v>
      </c>
      <c r="M34" s="5">
        <v>14</v>
      </c>
      <c r="N34" s="5">
        <v>2.6</v>
      </c>
      <c r="O34" s="5">
        <v>16</v>
      </c>
      <c r="P34" s="5">
        <v>32</v>
      </c>
      <c r="Q34" s="13">
        <f t="shared" ref="Q34:Q35" si="8">M34*N34*P34/1000</f>
        <v>1.1648000000000001</v>
      </c>
      <c r="R34" s="5">
        <v>2400</v>
      </c>
      <c r="S34" s="13">
        <v>128</v>
      </c>
      <c r="T34" s="5" t="s">
        <v>313</v>
      </c>
      <c r="U34" s="5">
        <v>4000</v>
      </c>
      <c r="V34" s="5" t="s">
        <v>313</v>
      </c>
      <c r="W34" s="5">
        <v>4000</v>
      </c>
      <c r="X34" s="5">
        <v>0.1</v>
      </c>
      <c r="Y34" s="5">
        <v>0.1</v>
      </c>
      <c r="Z34" s="13" t="str">
        <f t="shared" si="3"/>
        <v>0.1/0.1</v>
      </c>
      <c r="AB34" s="23">
        <v>3.9590000000000001</v>
      </c>
      <c r="AH34" s="15" t="s">
        <v>128</v>
      </c>
      <c r="AK34" s="15" t="s">
        <v>320</v>
      </c>
      <c r="AL34" s="15" t="s">
        <v>359</v>
      </c>
    </row>
    <row r="35" spans="1:166">
      <c r="A35" s="15"/>
      <c r="B35" s="21" t="s">
        <v>371</v>
      </c>
      <c r="C35" s="26" t="s">
        <v>360</v>
      </c>
      <c r="D35" s="5">
        <v>1</v>
      </c>
      <c r="E35" s="13" t="s">
        <v>357</v>
      </c>
      <c r="F35" s="5">
        <f>2*2.28864</f>
        <v>4.57728</v>
      </c>
      <c r="G35" s="5"/>
      <c r="H35" s="7" t="s">
        <v>361</v>
      </c>
      <c r="I35" s="7"/>
      <c r="J35" s="7"/>
      <c r="K35" s="5" t="s">
        <v>334</v>
      </c>
      <c r="L35" s="5">
        <v>2</v>
      </c>
      <c r="M35" s="5">
        <v>6</v>
      </c>
      <c r="N35" s="5">
        <v>2.4</v>
      </c>
      <c r="O35" s="5">
        <v>16</v>
      </c>
      <c r="P35" s="5">
        <v>32</v>
      </c>
      <c r="Q35" s="13">
        <f t="shared" si="8"/>
        <v>0.46079999999999993</v>
      </c>
      <c r="R35" s="5">
        <v>1866</v>
      </c>
      <c r="S35" s="5">
        <v>64</v>
      </c>
      <c r="T35" s="5" t="s">
        <v>335</v>
      </c>
      <c r="U35" s="5">
        <v>1000</v>
      </c>
      <c r="V35" s="5"/>
      <c r="W35" s="5"/>
      <c r="X35" s="5">
        <v>0.1</v>
      </c>
      <c r="Y35" s="5">
        <v>0.1</v>
      </c>
      <c r="Z35" s="13" t="str">
        <f t="shared" si="3"/>
        <v>0.1/0.1</v>
      </c>
      <c r="AA35" s="13"/>
      <c r="AB35" s="23"/>
      <c r="AC35" s="23"/>
      <c r="AD35" s="23">
        <v>1054</v>
      </c>
      <c r="AE35" s="23"/>
      <c r="AF35" s="23"/>
      <c r="AG35" s="23"/>
      <c r="AH35" s="15" t="s">
        <v>128</v>
      </c>
      <c r="AK35" s="15" t="s">
        <v>315</v>
      </c>
      <c r="AL35" s="15" t="s">
        <v>362</v>
      </c>
      <c r="AO35" s="12"/>
      <c r="AP35" s="12"/>
    </row>
    <row r="36" spans="1:166" s="12" customFormat="1">
      <c r="A36" s="15"/>
      <c r="B36" s="21" t="s">
        <v>404</v>
      </c>
      <c r="C36" s="26" t="s">
        <v>363</v>
      </c>
      <c r="D36" s="5">
        <v>1</v>
      </c>
      <c r="E36" s="13" t="s">
        <v>364</v>
      </c>
      <c r="F36" s="5">
        <f>2*2.28864</f>
        <v>4.57728</v>
      </c>
      <c r="G36" s="5"/>
      <c r="H36" s="7" t="s">
        <v>365</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315</v>
      </c>
      <c r="AL36" s="15" t="s">
        <v>366</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326</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327</v>
      </c>
      <c r="B47" s="21" t="s">
        <v>417</v>
      </c>
      <c r="C47" s="26" t="s">
        <v>418</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419</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420</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372</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372</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408</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409</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373</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374</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375</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376</v>
      </c>
      <c r="AL91" s="13"/>
      <c r="AM91" s="13"/>
      <c r="AN91" s="13"/>
      <c r="AO91" s="13"/>
    </row>
    <row r="92" spans="1:41" s="12" customFormat="1">
      <c r="A92" s="21"/>
      <c r="B92" s="21" t="s">
        <v>300</v>
      </c>
      <c r="C92" s="5" t="s">
        <v>301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377</v>
      </c>
      <c r="AL92" s="13"/>
      <c r="AM92" s="13"/>
      <c r="AN92" s="13"/>
      <c r="AO92" s="13"/>
    </row>
    <row r="93" spans="1:41" s="12" customFormat="1">
      <c r="A93" s="21"/>
      <c r="B93" s="21" t="s">
        <v>302</v>
      </c>
      <c r="C93" s="5" t="s">
        <v>301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378</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296</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379</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380</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381</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382</v>
      </c>
      <c r="AL103" s="13"/>
      <c r="AM103" s="13"/>
      <c r="AN103" s="13"/>
      <c r="AO103" s="13"/>
    </row>
    <row r="104" spans="1:41" s="12" customFormat="1">
      <c r="A104" s="21"/>
      <c r="B104" s="21" t="s">
        <v>295</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382</v>
      </c>
      <c r="AL104" s="13"/>
      <c r="AM104" s="13"/>
      <c r="AN104" s="13"/>
      <c r="AO104" s="13"/>
    </row>
    <row r="105" spans="1:41">
      <c r="A105" s="21"/>
      <c r="B105" s="21" t="s">
        <v>297</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382</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397</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383</v>
      </c>
      <c r="AL114" s="13"/>
      <c r="AM114" s="13"/>
      <c r="AN114" s="13"/>
      <c r="AO114" s="13"/>
    </row>
    <row r="115" spans="1:41">
      <c r="A115" s="15" t="s">
        <v>205</v>
      </c>
      <c r="B115" s="21" t="s">
        <v>146</v>
      </c>
      <c r="C115" s="5" t="s">
        <v>398</v>
      </c>
      <c r="D115" s="5">
        <v>1</v>
      </c>
      <c r="E115" s="5" t="s">
        <v>16</v>
      </c>
      <c r="F115" s="5">
        <v>8.74</v>
      </c>
      <c r="G115" s="5">
        <v>2.91</v>
      </c>
      <c r="H115" s="5" t="s">
        <v>34</v>
      </c>
      <c r="I115" s="5" t="s">
        <v>20</v>
      </c>
      <c r="J115" s="5"/>
      <c r="K115" s="5" t="s">
        <v>399</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400</v>
      </c>
      <c r="D116" s="5">
        <v>2</v>
      </c>
      <c r="E116" s="5" t="s">
        <v>16</v>
      </c>
      <c r="F116" s="5">
        <v>8.74</v>
      </c>
      <c r="G116" s="5">
        <v>2.91</v>
      </c>
      <c r="H116" s="5" t="s">
        <v>34</v>
      </c>
      <c r="I116" s="5" t="s">
        <v>20</v>
      </c>
      <c r="J116" s="5"/>
      <c r="K116" s="5" t="s">
        <v>399</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400</v>
      </c>
      <c r="D117" s="5">
        <v>2</v>
      </c>
      <c r="E117" s="5" t="s">
        <v>16</v>
      </c>
      <c r="F117" s="5">
        <v>8.74</v>
      </c>
      <c r="G117" s="5">
        <v>2.91</v>
      </c>
      <c r="H117" s="5" t="s">
        <v>34</v>
      </c>
      <c r="I117" s="5" t="s">
        <v>20</v>
      </c>
      <c r="J117" s="5"/>
      <c r="K117" s="5" t="s">
        <v>399</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384</v>
      </c>
      <c r="AL117" s="13"/>
      <c r="AM117" s="13"/>
      <c r="AN117" s="13"/>
      <c r="AO117" s="13"/>
    </row>
    <row r="118" spans="1:41">
      <c r="A118" s="21"/>
      <c r="B118" s="21" t="s">
        <v>175</v>
      </c>
      <c r="C118" s="5" t="s">
        <v>401</v>
      </c>
      <c r="D118" s="5">
        <v>1</v>
      </c>
      <c r="E118" s="5" t="s">
        <v>62</v>
      </c>
      <c r="F118" s="5">
        <v>9.65</v>
      </c>
      <c r="G118" s="5">
        <v>0.3</v>
      </c>
      <c r="H118" s="5" t="s">
        <v>63</v>
      </c>
      <c r="I118" s="5" t="s">
        <v>64</v>
      </c>
      <c r="J118" s="5"/>
      <c r="K118" s="5" t="s">
        <v>399</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388</v>
      </c>
      <c r="C119" s="5" t="s">
        <v>401</v>
      </c>
      <c r="D119" s="5">
        <v>2</v>
      </c>
      <c r="E119" s="5" t="s">
        <v>62</v>
      </c>
      <c r="F119" s="5">
        <v>9.65</v>
      </c>
      <c r="G119" s="5">
        <v>0.3</v>
      </c>
      <c r="H119" s="5" t="s">
        <v>63</v>
      </c>
      <c r="I119" s="5" t="s">
        <v>64</v>
      </c>
      <c r="J119" s="5"/>
      <c r="K119" s="5" t="s">
        <v>399</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389</v>
      </c>
      <c r="C120" s="5" t="s">
        <v>401</v>
      </c>
      <c r="D120" s="5">
        <v>4</v>
      </c>
      <c r="E120" s="5" t="s">
        <v>62</v>
      </c>
      <c r="F120" s="5">
        <v>9.65</v>
      </c>
      <c r="G120" s="5">
        <v>0.3</v>
      </c>
      <c r="H120" s="5" t="s">
        <v>63</v>
      </c>
      <c r="I120" s="5" t="s">
        <v>64</v>
      </c>
      <c r="J120" s="5"/>
      <c r="K120" s="5" t="s">
        <v>399</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390</v>
      </c>
      <c r="C129" s="5" t="s">
        <v>400</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391</v>
      </c>
      <c r="C130" s="5" t="s">
        <v>402</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392</v>
      </c>
      <c r="C131" s="5" t="s">
        <v>402</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393</v>
      </c>
      <c r="C132" s="5" t="s">
        <v>402</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394</v>
      </c>
      <c r="C133" s="5" t="s">
        <v>402</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395</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385</v>
      </c>
      <c r="AK141" s="15" t="s">
        <v>386</v>
      </c>
      <c r="AL141" s="13"/>
      <c r="AM141" s="13"/>
      <c r="AN141" s="13"/>
      <c r="AO141" s="13"/>
    </row>
    <row r="142" spans="1:41">
      <c r="A142" s="15" t="s">
        <v>254</v>
      </c>
      <c r="B142" s="21" t="s">
        <v>396</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385</v>
      </c>
      <c r="AK142" s="15" t="s">
        <v>387</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1</v>
      </c>
      <c r="AK147" s="15" t="s">
        <v>294</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1</v>
      </c>
      <c r="AK148" s="15" t="s">
        <v>421</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1</v>
      </c>
      <c r="AK149" s="15" t="s">
        <v>294</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1</v>
      </c>
      <c r="AK150" s="15" t="s">
        <v>421</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1</v>
      </c>
      <c r="AK151" s="15" t="s">
        <v>294</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1</v>
      </c>
      <c r="AK152" s="15" t="s">
        <v>421</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1</v>
      </c>
      <c r="AK153" s="15" t="s">
        <v>294</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1</v>
      </c>
      <c r="AK154" s="15" t="s">
        <v>421</v>
      </c>
      <c r="AL154" s="13"/>
      <c r="AM154" s="13"/>
      <c r="AN154" s="13"/>
      <c r="AO154" s="13"/>
    </row>
    <row r="155" spans="1:41">
      <c r="A155" s="21"/>
      <c r="B155" s="21" t="s">
        <v>298</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1</v>
      </c>
      <c r="AK155" s="15" t="s">
        <v>294</v>
      </c>
      <c r="AL155" s="13"/>
      <c r="AM155" s="13"/>
      <c r="AN155" s="13"/>
      <c r="AO155" s="13"/>
    </row>
    <row r="156" spans="1:41">
      <c r="A156" s="21"/>
      <c r="B156" s="21" t="s">
        <v>299</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1</v>
      </c>
      <c r="AK156" s="15" t="s">
        <v>421</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49">
      <colorScale>
        <cfvo type="min"/>
        <cfvo type="percentile" val="50"/>
        <cfvo type="max"/>
        <color rgb="FF63BE7B"/>
        <color rgb="FFFFEB84"/>
        <color rgb="FFF8696B"/>
      </colorScale>
    </cfRule>
  </conditionalFormatting>
  <conditionalFormatting sqref="AM77:AM79">
    <cfRule type="colorScale" priority="248">
      <colorScale>
        <cfvo type="min"/>
        <cfvo type="percentile" val="50"/>
        <cfvo type="max"/>
        <color rgb="FFF8696B"/>
        <color rgb="FFFFEB84"/>
        <color rgb="FF63BE7B"/>
      </colorScale>
    </cfRule>
  </conditionalFormatting>
  <conditionalFormatting sqref="AL80:AL87">
    <cfRule type="colorScale" priority="244">
      <colorScale>
        <cfvo type="min"/>
        <cfvo type="percentile" val="50"/>
        <cfvo type="max"/>
        <color rgb="FF63BE7B"/>
        <color rgb="FFFFEB84"/>
        <color rgb="FFF8696B"/>
      </colorScale>
    </cfRule>
  </conditionalFormatting>
  <conditionalFormatting sqref="AM80:AM87">
    <cfRule type="colorScale" priority="243">
      <colorScale>
        <cfvo type="min"/>
        <cfvo type="percentile" val="50"/>
        <cfvo type="max"/>
        <color rgb="FFF8696B"/>
        <color rgb="FFFFEB84"/>
        <color rgb="FF63BE7B"/>
      </colorScale>
    </cfRule>
  </conditionalFormatting>
  <conditionalFormatting sqref="AL80:AL87">
    <cfRule type="colorScale" priority="242">
      <colorScale>
        <cfvo type="min"/>
        <cfvo type="percentile" val="50"/>
        <cfvo type="max"/>
        <color rgb="FF63BE7B"/>
        <color rgb="FFFFEB84"/>
        <color rgb="FFF8696B"/>
      </colorScale>
    </cfRule>
  </conditionalFormatting>
  <conditionalFormatting sqref="AM80:AM87">
    <cfRule type="colorScale" priority="241">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H32:AJ32 A11:Q21 AL32:XFD33 A32:AC32 C33:AJ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cfRule type="expression" dxfId="151" priority="235">
      <formula>MOD(ROW(),2)=0</formula>
    </cfRule>
  </conditionalFormatting>
  <conditionalFormatting sqref="AD32">
    <cfRule type="expression" dxfId="150" priority="222">
      <formula>MOD(ROW(),2)=0</formula>
    </cfRule>
  </conditionalFormatting>
  <conditionalFormatting sqref="B48:J48 T48:V48">
    <cfRule type="expression" dxfId="149" priority="211">
      <formula>MOD(ROW(),2)=0</formula>
    </cfRule>
  </conditionalFormatting>
  <conditionalFormatting sqref="AL48">
    <cfRule type="colorScale" priority="212">
      <colorScale>
        <cfvo type="min"/>
        <cfvo type="percentile" val="50"/>
        <cfvo type="max"/>
        <color rgb="FF63BE7B"/>
        <color rgb="FFFFEB84"/>
        <color rgb="FFF8696B"/>
      </colorScale>
    </cfRule>
  </conditionalFormatting>
  <conditionalFormatting sqref="AM48">
    <cfRule type="colorScale" priority="213">
      <colorScale>
        <cfvo type="min"/>
        <cfvo type="percentile" val="50"/>
        <cfvo type="max"/>
        <color rgb="FFF8696B"/>
        <color rgb="FFFFEB84"/>
        <color rgb="FF63BE7B"/>
      </colorScale>
    </cfRule>
  </conditionalFormatting>
  <conditionalFormatting sqref="AL48">
    <cfRule type="colorScale" priority="214">
      <colorScale>
        <cfvo type="min"/>
        <cfvo type="percentile" val="50"/>
        <cfvo type="max"/>
        <color rgb="FF63BE7B"/>
        <color rgb="FFFFEB84"/>
        <color rgb="FFF8696B"/>
      </colorScale>
    </cfRule>
  </conditionalFormatting>
  <conditionalFormatting sqref="AM48">
    <cfRule type="colorScale" priority="215">
      <colorScale>
        <cfvo type="min"/>
        <cfvo type="percentile" val="50"/>
        <cfvo type="max"/>
        <color rgb="FFF8696B"/>
        <color rgb="FFFFEB84"/>
        <color rgb="FF63BE7B"/>
      </colorScale>
    </cfRule>
  </conditionalFormatting>
  <conditionalFormatting sqref="AN48">
    <cfRule type="colorScale" priority="216">
      <colorScale>
        <cfvo type="min"/>
        <cfvo type="percentile" val="50"/>
        <cfvo type="max"/>
        <color rgb="FF63BE7B"/>
        <color rgb="FFFFEB84"/>
        <color rgb="FFF8696B"/>
      </colorScale>
    </cfRule>
  </conditionalFormatting>
  <conditionalFormatting sqref="AL48">
    <cfRule type="colorScale" priority="217">
      <colorScale>
        <cfvo type="min"/>
        <cfvo type="percentile" val="50"/>
        <cfvo type="max"/>
        <color rgb="FF63BE7B"/>
        <color rgb="FFFFEB84"/>
        <color rgb="FFF8696B"/>
      </colorScale>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B46 S48:S49 S46:V46">
    <cfRule type="expression" dxfId="148" priority="203">
      <formula>MOD(ROW(),2)=0</formula>
    </cfRule>
  </conditionalFormatting>
  <conditionalFormatting sqref="AL46">
    <cfRule type="colorScale" priority="204">
      <colorScale>
        <cfvo type="min"/>
        <cfvo type="percentile" val="50"/>
        <cfvo type="max"/>
        <color rgb="FF63BE7B"/>
        <color rgb="FFFFEB84"/>
        <color rgb="FFF8696B"/>
      </colorScale>
    </cfRule>
  </conditionalFormatting>
  <conditionalFormatting sqref="AM46">
    <cfRule type="colorScale" priority="205">
      <colorScale>
        <cfvo type="min"/>
        <cfvo type="percentile" val="50"/>
        <cfvo type="max"/>
        <color rgb="FFF8696B"/>
        <color rgb="FFFFEB84"/>
        <color rgb="FF63BE7B"/>
      </colorScale>
    </cfRule>
  </conditionalFormatting>
  <conditionalFormatting sqref="AL46">
    <cfRule type="colorScale" priority="206">
      <colorScale>
        <cfvo type="min"/>
        <cfvo type="percentile" val="50"/>
        <cfvo type="max"/>
        <color rgb="FF63BE7B"/>
        <color rgb="FFFFEB84"/>
        <color rgb="FFF8696B"/>
      </colorScale>
    </cfRule>
  </conditionalFormatting>
  <conditionalFormatting sqref="AM46">
    <cfRule type="colorScale" priority="207">
      <colorScale>
        <cfvo type="min"/>
        <cfvo type="percentile" val="50"/>
        <cfvo type="max"/>
        <color rgb="FFF8696B"/>
        <color rgb="FFFFEB84"/>
        <color rgb="FF63BE7B"/>
      </colorScale>
    </cfRule>
  </conditionalFormatting>
  <conditionalFormatting sqref="AN46">
    <cfRule type="colorScale" priority="208">
      <colorScale>
        <cfvo type="min"/>
        <cfvo type="percentile" val="50"/>
        <cfvo type="max"/>
        <color rgb="FF63BE7B"/>
        <color rgb="FFFFEB84"/>
        <color rgb="FFF8696B"/>
      </colorScale>
    </cfRule>
  </conditionalFormatting>
  <conditionalFormatting sqref="AL46">
    <cfRule type="colorScale" priority="209">
      <colorScale>
        <cfvo type="min"/>
        <cfvo type="percentile" val="50"/>
        <cfvo type="max"/>
        <color rgb="FF63BE7B"/>
        <color rgb="FFFFEB84"/>
        <color rgb="FFF8696B"/>
      </colorScale>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Z45:AA45 AA48">
    <cfRule type="expression" dxfId="147" priority="200">
      <formula>MOD(ROW(),2)=0</formula>
    </cfRule>
  </conditionalFormatting>
  <conditionalFormatting sqref="Z66:AA66">
    <cfRule type="expression" dxfId="146" priority="199">
      <formula>MOD(ROW(),2)=0</formula>
    </cfRule>
  </conditionalFormatting>
  <conditionalFormatting sqref="C63:I65">
    <cfRule type="expression" dxfId="145" priority="177">
      <formula>MOD(ROW(),2)=0</formula>
    </cfRule>
  </conditionalFormatting>
  <conditionalFormatting sqref="Q45 Q48">
    <cfRule type="expression" dxfId="144" priority="175">
      <formula>MOD(ROW(),2)=0</formula>
    </cfRule>
  </conditionalFormatting>
  <conditionalFormatting sqref="K68:K76">
    <cfRule type="expression" dxfId="143" priority="174">
      <formula>MOD(ROW(),2)=0</formula>
    </cfRule>
  </conditionalFormatting>
  <conditionalFormatting sqref="K45 K48">
    <cfRule type="expression" dxfId="142" priority="173">
      <formula>MOD(ROW(),2)=0</formula>
    </cfRule>
  </conditionalFormatting>
  <conditionalFormatting sqref="K77:K85">
    <cfRule type="expression" dxfId="141" priority="160">
      <formula>MOD(ROW(),2)=0</formula>
    </cfRule>
  </conditionalFormatting>
  <conditionalFormatting sqref="B83:B85 B82:J82 L81:T85 V81:W85 Z85:AD85 AH81:AH83 Z81:AB84 B81">
    <cfRule type="expression" dxfId="140" priority="162">
      <formula>MOD(ROW(),2)=0</formula>
    </cfRule>
  </conditionalFormatting>
  <conditionalFormatting sqref="C35:J36">
    <cfRule type="expression" dxfId="139" priority="97">
      <formula>MOD(ROW(),2)=0</formula>
    </cfRule>
  </conditionalFormatting>
  <conditionalFormatting sqref="J24:P25 B23:D25 J23 S23:Y23 R24:Y25 AK26:AK27 AA23:AG25 AI23:AK25">
    <cfRule type="expression" dxfId="138" priority="128">
      <formula>MOD(ROW(),2)=0</formula>
    </cfRule>
  </conditionalFormatting>
  <conditionalFormatting sqref="E23:I25">
    <cfRule type="expression" dxfId="137" priority="127">
      <formula>MOD(ROW(),2)=0</formula>
    </cfRule>
  </conditionalFormatting>
  <conditionalFormatting sqref="K23:R23 Q24:Q25">
    <cfRule type="expression" dxfId="136" priority="126">
      <formula>MOD(ROW(),2)=0</formula>
    </cfRule>
  </conditionalFormatting>
  <conditionalFormatting sqref="Z23:Z24">
    <cfRule type="expression" dxfId="135" priority="125">
      <formula>MOD(ROW(),2)=0</formula>
    </cfRule>
  </conditionalFormatting>
  <conditionalFormatting sqref="Z25">
    <cfRule type="expression" dxfId="134" priority="124">
      <formula>MOD(ROW(),2)=0</formula>
    </cfRule>
  </conditionalFormatting>
  <conditionalFormatting sqref="K26:R26">
    <cfRule type="expression" dxfId="133" priority="123">
      <formula>MOD(ROW(),2)=0</formula>
    </cfRule>
  </conditionalFormatting>
  <conditionalFormatting sqref="T26:U27">
    <cfRule type="expression" dxfId="132" priority="122">
      <formula>MOD(ROW(),2)=0</formula>
    </cfRule>
  </conditionalFormatting>
  <conditionalFormatting sqref="V26:W27">
    <cfRule type="expression" dxfId="131" priority="121">
      <formula>MOD(ROW(),2)=0</formula>
    </cfRule>
  </conditionalFormatting>
  <conditionalFormatting sqref="X26:Y27">
    <cfRule type="expression" dxfId="130" priority="120">
      <formula>MOD(ROW(),2)=0</formula>
    </cfRule>
  </conditionalFormatting>
  <conditionalFormatting sqref="Z26:Z31">
    <cfRule type="expression" dxfId="129" priority="119">
      <formula>MOD(ROW(),2)=0</formula>
    </cfRule>
  </conditionalFormatting>
  <conditionalFormatting sqref="K27:P27 R27">
    <cfRule type="expression" dxfId="128" priority="118">
      <formula>MOD(ROW(),2)=0</formula>
    </cfRule>
  </conditionalFormatting>
  <conditionalFormatting sqref="Q27:Q29">
    <cfRule type="expression" dxfId="127" priority="117">
      <formula>MOD(ROW(),2)=0</formula>
    </cfRule>
  </conditionalFormatting>
  <conditionalFormatting sqref="AH23:AH31">
    <cfRule type="expression" dxfId="126" priority="116">
      <formula>MOD(ROW(),2)=0</formula>
    </cfRule>
  </conditionalFormatting>
  <conditionalFormatting sqref="T30:U31">
    <cfRule type="expression" dxfId="125" priority="113">
      <formula>MOD(ROW(),2)=0</formula>
    </cfRule>
  </conditionalFormatting>
  <conditionalFormatting sqref="AK28:AK31">
    <cfRule type="expression" dxfId="124" priority="115">
      <formula>MOD(ROW(),2)=0</formula>
    </cfRule>
  </conditionalFormatting>
  <conditionalFormatting sqref="K30:R30">
    <cfRule type="expression" dxfId="123" priority="114">
      <formula>MOD(ROW(),2)=0</formula>
    </cfRule>
  </conditionalFormatting>
  <conditionalFormatting sqref="B31">
    <cfRule type="expression" dxfId="122" priority="112">
      <formula>MOD(ROW(),2)=0</formula>
    </cfRule>
  </conditionalFormatting>
  <conditionalFormatting sqref="K31:P31 R31">
    <cfRule type="expression" dxfId="121" priority="111">
      <formula>MOD(ROW(),2)=0</formula>
    </cfRule>
  </conditionalFormatting>
  <conditionalFormatting sqref="Q31">
    <cfRule type="expression" dxfId="120" priority="110">
      <formula>MOD(ROW(),2)=0</formula>
    </cfRule>
  </conditionalFormatting>
  <conditionalFormatting sqref="S31">
    <cfRule type="expression" dxfId="119" priority="109">
      <formula>MOD(ROW(),2)=0</formula>
    </cfRule>
  </conditionalFormatting>
  <conditionalFormatting sqref="AK32">
    <cfRule type="expression" dxfId="118" priority="108">
      <formula>MOD(ROW(),2)=0</formula>
    </cfRule>
  </conditionalFormatting>
  <conditionalFormatting sqref="AL37:AL45 AL22:AL33 AL49 AL51:AL87 AL47">
    <cfRule type="colorScale" priority="418">
      <colorScale>
        <cfvo type="min"/>
        <cfvo type="percentile" val="50"/>
        <cfvo type="max"/>
        <color rgb="FF63BE7B"/>
        <color rgb="FFFFEB84"/>
        <color rgb="FFF8696B"/>
      </colorScale>
    </cfRule>
  </conditionalFormatting>
  <conditionalFormatting sqref="AM5:AM30 AM37:AM45 AM32:AM33 AM49 AM51:AM87 AM47">
    <cfRule type="colorScale" priority="423">
      <colorScale>
        <cfvo type="min"/>
        <cfvo type="percentile" val="50"/>
        <cfvo type="max"/>
        <color rgb="FFF8696B"/>
        <color rgb="FFFFEB84"/>
        <color rgb="FF63BE7B"/>
      </colorScale>
    </cfRule>
  </conditionalFormatting>
  <conditionalFormatting sqref="AL37:AL45 AL22:AL33 AL49 AL51:AL79 AL47">
    <cfRule type="colorScale" priority="429">
      <colorScale>
        <cfvo type="min"/>
        <cfvo type="percentile" val="50"/>
        <cfvo type="max"/>
        <color rgb="FF63BE7B"/>
        <color rgb="FFFFEB84"/>
        <color rgb="FFF8696B"/>
      </colorScale>
    </cfRule>
  </conditionalFormatting>
  <conditionalFormatting sqref="AM5:AM30 AM37:AM45 AM32:AM33 AM49 AM51:AM79 AM47">
    <cfRule type="colorScale" priority="434">
      <colorScale>
        <cfvo type="min"/>
        <cfvo type="percentile" val="50"/>
        <cfvo type="max"/>
        <color rgb="FFF8696B"/>
        <color rgb="FFFFEB84"/>
        <color rgb="FF63BE7B"/>
      </colorScale>
    </cfRule>
  </conditionalFormatting>
  <conditionalFormatting sqref="AN5:AN30 AN37:AN45 AN32:AN33 AN49 AN51:AN87 AN47">
    <cfRule type="colorScale" priority="440">
      <colorScale>
        <cfvo type="min"/>
        <cfvo type="percentile" val="50"/>
        <cfvo type="max"/>
        <color rgb="FF63BE7B"/>
        <color rgb="FFFFEB84"/>
        <color rgb="FFF8696B"/>
      </colorScale>
    </cfRule>
  </conditionalFormatting>
  <conditionalFormatting sqref="AL37:AL45 AL22:AL33 AL49 AL51:AL76 AL47">
    <cfRule type="colorScale" priority="446">
      <colorScale>
        <cfvo type="min"/>
        <cfvo type="percentile" val="50"/>
        <cfvo type="max"/>
        <color rgb="FF63BE7B"/>
        <color rgb="FFFFEB84"/>
        <color rgb="FFF8696B"/>
      </colorScale>
    </cfRule>
  </conditionalFormatting>
  <conditionalFormatting sqref="AM5:AM30 AM37:AM45 AM32:AM33 AM49 AM51:AM76 AM47">
    <cfRule type="colorScale" priority="450">
      <colorScale>
        <cfvo type="min"/>
        <cfvo type="percentile" val="50"/>
        <cfvo type="max"/>
        <color rgb="FFF8696B"/>
        <color rgb="FFFFEB84"/>
        <color rgb="FF63BE7B"/>
      </colorScale>
    </cfRule>
  </conditionalFormatting>
  <conditionalFormatting sqref="AK33">
    <cfRule type="expression" dxfId="117" priority="107">
      <formula>MOD(ROW(),2)=0</formula>
    </cfRule>
  </conditionalFormatting>
  <conditionalFormatting sqref="K34:P34 R34">
    <cfRule type="expression" dxfId="116" priority="106">
      <formula>MOD(ROW(),2)=0</formula>
    </cfRule>
  </conditionalFormatting>
  <conditionalFormatting sqref="Q34">
    <cfRule type="expression" dxfId="115" priority="105">
      <formula>MOD(ROW(),2)=0</formula>
    </cfRule>
  </conditionalFormatting>
  <conditionalFormatting sqref="T34:U34">
    <cfRule type="expression" dxfId="114" priority="104">
      <formula>MOD(ROW(),2)=0</formula>
    </cfRule>
  </conditionalFormatting>
  <conditionalFormatting sqref="V34:W34">
    <cfRule type="expression" dxfId="113" priority="103">
      <formula>MOD(ROW(),2)=0</formula>
    </cfRule>
  </conditionalFormatting>
  <conditionalFormatting sqref="X34:Y34">
    <cfRule type="expression" dxfId="112" priority="102">
      <formula>MOD(ROW(),2)=0</formula>
    </cfRule>
  </conditionalFormatting>
  <conditionalFormatting sqref="Z34">
    <cfRule type="expression" dxfId="111" priority="101">
      <formula>MOD(ROW(),2)=0</formula>
    </cfRule>
  </conditionalFormatting>
  <conditionalFormatting sqref="AH34:AJ34">
    <cfRule type="expression" dxfId="110" priority="100">
      <formula>MOD(ROW(),2)=0</formula>
    </cfRule>
  </conditionalFormatting>
  <conditionalFormatting sqref="AK34">
    <cfRule type="expression" dxfId="109" priority="99">
      <formula>MOD(ROW(),2)=0</formula>
    </cfRule>
  </conditionalFormatting>
  <conditionalFormatting sqref="A45">
    <cfRule type="expression" dxfId="108" priority="60">
      <formula>MOD(ROW(),2)=0</formula>
    </cfRule>
  </conditionalFormatting>
  <conditionalFormatting sqref="K35:P35 R35:U35">
    <cfRule type="expression" dxfId="107" priority="96">
      <formula>MOD(ROW(),2)=0</formula>
    </cfRule>
  </conditionalFormatting>
  <conditionalFormatting sqref="Q35">
    <cfRule type="expression" dxfId="106" priority="95">
      <formula>MOD(ROW(),2)=0</formula>
    </cfRule>
  </conditionalFormatting>
  <conditionalFormatting sqref="V35:Y36 AA35:AC36">
    <cfRule type="expression" dxfId="105" priority="94">
      <formula>MOD(ROW(),2)=0</formula>
    </cfRule>
  </conditionalFormatting>
  <conditionalFormatting sqref="Z35:Z36">
    <cfRule type="expression" dxfId="104" priority="93">
      <formula>MOD(ROW(),2)=0</formula>
    </cfRule>
  </conditionalFormatting>
  <conditionalFormatting sqref="AD35:AD36">
    <cfRule type="expression" dxfId="103" priority="92">
      <formula>MOD(ROW(),2)=0</formula>
    </cfRule>
  </conditionalFormatting>
  <conditionalFormatting sqref="AE35:AH36">
    <cfRule type="expression" dxfId="102" priority="91">
      <formula>MOD(ROW(),2)=0</formula>
    </cfRule>
  </conditionalFormatting>
  <conditionalFormatting sqref="AI35:AJ35">
    <cfRule type="expression" dxfId="101" priority="90">
      <formula>MOD(ROW(),2)=0</formula>
    </cfRule>
  </conditionalFormatting>
  <conditionalFormatting sqref="AK35:AK36">
    <cfRule type="expression" dxfId="100" priority="89">
      <formula>MOD(ROW(),2)=0</formula>
    </cfRule>
  </conditionalFormatting>
  <conditionalFormatting sqref="AL35:AL36">
    <cfRule type="expression" dxfId="99" priority="85">
      <formula>MOD(ROW(),2)=0</formula>
    </cfRule>
  </conditionalFormatting>
  <conditionalFormatting sqref="AL35:AL36">
    <cfRule type="colorScale" priority="86">
      <colorScale>
        <cfvo type="min"/>
        <cfvo type="percentile" val="50"/>
        <cfvo type="max"/>
        <color rgb="FF63BE7B"/>
        <color rgb="FFFFEB84"/>
        <color rgb="FFF8696B"/>
      </colorScale>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M35:AP35 AM36:AO36">
    <cfRule type="expression" dxfId="98" priority="80">
      <formula>MOD(ROW(),2)=0</formula>
    </cfRule>
  </conditionalFormatting>
  <conditionalFormatting sqref="AM35:AM36">
    <cfRule type="colorScale" priority="81">
      <colorScale>
        <cfvo type="min"/>
        <cfvo type="percentile" val="50"/>
        <cfvo type="max"/>
        <color rgb="FFF8696B"/>
        <color rgb="FFFFEB84"/>
        <color rgb="FF63BE7B"/>
      </colorScale>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N35:AN36">
    <cfRule type="colorScale" priority="83">
      <colorScale>
        <cfvo type="min"/>
        <cfvo type="percentile" val="50"/>
        <cfvo type="max"/>
        <color rgb="FF63BE7B"/>
        <color rgb="FFFFEB84"/>
        <color rgb="FFF8696B"/>
      </colorScale>
    </cfRule>
  </conditionalFormatting>
  <conditionalFormatting sqref="AM35:AM36">
    <cfRule type="colorScale" priority="84">
      <colorScale>
        <cfvo type="min"/>
        <cfvo type="percentile" val="50"/>
        <cfvo type="max"/>
        <color rgb="FFF8696B"/>
        <color rgb="FFFFEB84"/>
        <color rgb="FF63BE7B"/>
      </colorScale>
    </cfRule>
  </conditionalFormatting>
  <conditionalFormatting sqref="A31">
    <cfRule type="expression" dxfId="97" priority="79">
      <formula>MOD(ROW(),2)=0</formula>
    </cfRule>
  </conditionalFormatting>
  <conditionalFormatting sqref="B44:R44">
    <cfRule type="expression" dxfId="96" priority="78">
      <formula>MOD(ROW(),2)=0</formula>
    </cfRule>
  </conditionalFormatting>
  <conditionalFormatting sqref="C46:R46">
    <cfRule type="expression" dxfId="95" priority="77">
      <formula>MOD(ROW(),2)=0</formula>
    </cfRule>
  </conditionalFormatting>
  <conditionalFormatting sqref="C49:R49 E47:J47">
    <cfRule type="expression" dxfId="94" priority="76">
      <formula>MOD(ROW(),2)=0</formula>
    </cfRule>
  </conditionalFormatting>
  <conditionalFormatting sqref="S44:V44">
    <cfRule type="expression" dxfId="93" priority="75">
      <formula>MOD(ROW(),2)=0</formula>
    </cfRule>
  </conditionalFormatting>
  <conditionalFormatting sqref="AA44:AC44">
    <cfRule type="expression" dxfId="92" priority="74">
      <formula>MOD(ROW(),2)=0</formula>
    </cfRule>
  </conditionalFormatting>
  <conditionalFormatting sqref="Z44">
    <cfRule type="expression" dxfId="91" priority="73">
      <formula>MOD(ROW(),2)=0</formula>
    </cfRule>
  </conditionalFormatting>
  <conditionalFormatting sqref="AD44">
    <cfRule type="expression" dxfId="90" priority="72">
      <formula>MOD(ROW(),2)=0</formula>
    </cfRule>
  </conditionalFormatting>
  <conditionalFormatting sqref="AD46">
    <cfRule type="expression" dxfId="89" priority="68">
      <formula>MOD(ROW(),2)=0</formula>
    </cfRule>
  </conditionalFormatting>
  <conditionalFormatting sqref="AA46:AC46">
    <cfRule type="expression" dxfId="88" priority="70">
      <formula>MOD(ROW(),2)=0</formula>
    </cfRule>
  </conditionalFormatting>
  <conditionalFormatting sqref="Z46:Z49">
    <cfRule type="expression" dxfId="87" priority="69">
      <formula>MOD(ROW(),2)=0</formula>
    </cfRule>
  </conditionalFormatting>
  <conditionalFormatting sqref="AE46">
    <cfRule type="expression" dxfId="86" priority="67">
      <formula>MOD(ROW(),2)=0</formula>
    </cfRule>
  </conditionalFormatting>
  <conditionalFormatting sqref="AA49:AC49">
    <cfRule type="expression" dxfId="85" priority="66">
      <formula>MOD(ROW(),2)=0</formula>
    </cfRule>
  </conditionalFormatting>
  <conditionalFormatting sqref="AD49">
    <cfRule type="expression" dxfId="84" priority="64">
      <formula>MOD(ROW(),2)=0</formula>
    </cfRule>
  </conditionalFormatting>
  <conditionalFormatting sqref="AE49">
    <cfRule type="expression" dxfId="83" priority="63">
      <formula>MOD(ROW(),2)=0</formula>
    </cfRule>
  </conditionalFormatting>
  <conditionalFormatting sqref="AE44:AG44">
    <cfRule type="expression" dxfId="82" priority="62">
      <formula>MOD(ROW(),2)=0</formula>
    </cfRule>
  </conditionalFormatting>
  <conditionalFormatting sqref="A46">
    <cfRule type="expression" dxfId="81" priority="61">
      <formula>MOD(ROW(),2)=0</formula>
    </cfRule>
  </conditionalFormatting>
  <conditionalFormatting sqref="AL5:AL21">
    <cfRule type="expression" dxfId="80" priority="59">
      <formula>MOD(ROW(),2)=0</formula>
    </cfRule>
  </conditionalFormatting>
  <conditionalFormatting sqref="C83:C85">
    <cfRule type="expression" dxfId="79" priority="57">
      <formula>MOD(ROW(),2)=0</formula>
    </cfRule>
  </conditionalFormatting>
  <conditionalFormatting sqref="D83:J85">
    <cfRule type="expression" dxfId="78" priority="56">
      <formula>MOD(ROW(),2)=0</formula>
    </cfRule>
  </conditionalFormatting>
  <conditionalFormatting sqref="L86:AJ87">
    <cfRule type="expression" dxfId="77" priority="54">
      <formula>MOD(ROW(),2)=0</formula>
    </cfRule>
  </conditionalFormatting>
  <conditionalFormatting sqref="C86:K87">
    <cfRule type="expression" dxfId="76" priority="53">
      <formula>MOD(ROW(),2)=0</formula>
    </cfRule>
  </conditionalFormatting>
  <conditionalFormatting sqref="AE85:AJ85 AH84:AJ84">
    <cfRule type="expression" dxfId="75" priority="52">
      <formula>MOD(ROW(),2)=0</formula>
    </cfRule>
  </conditionalFormatting>
  <conditionalFormatting sqref="AK93:AK119">
    <cfRule type="expression" dxfId="74" priority="14">
      <formula>MOD(ROW(),2)=0</formula>
    </cfRule>
  </conditionalFormatting>
  <conditionalFormatting sqref="B113 B115 B117">
    <cfRule type="expression" dxfId="73" priority="3">
      <formula>MOD(ROW(),2)=0</formula>
    </cfRule>
  </conditionalFormatting>
  <conditionalFormatting sqref="K88:K89">
    <cfRule type="expression" dxfId="72" priority="50">
      <formula>MOD(ROW(),2)=0</formula>
    </cfRule>
  </conditionalFormatting>
  <conditionalFormatting sqref="L88:R89">
    <cfRule type="expression" dxfId="71" priority="51">
      <formula>MOD(ROW(),2)=0</formula>
    </cfRule>
  </conditionalFormatting>
  <conditionalFormatting sqref="C88:C89">
    <cfRule type="expression" dxfId="70" priority="49">
      <formula>MOD(ROW(),2)=0</formula>
    </cfRule>
  </conditionalFormatting>
  <conditionalFormatting sqref="D88:J89">
    <cfRule type="expression" dxfId="69" priority="48">
      <formula>MOD(ROW(),2)=0</formula>
    </cfRule>
  </conditionalFormatting>
  <conditionalFormatting sqref="L90:R91">
    <cfRule type="expression" dxfId="68" priority="47">
      <formula>MOD(ROW(),2)=0</formula>
    </cfRule>
  </conditionalFormatting>
  <conditionalFormatting sqref="C90:K91">
    <cfRule type="expression" dxfId="67" priority="46">
      <formula>MOD(ROW(),2)=0</formula>
    </cfRule>
  </conditionalFormatting>
  <conditionalFormatting sqref="K92:K93">
    <cfRule type="expression" dxfId="66" priority="44">
      <formula>MOD(ROW(),2)=0</formula>
    </cfRule>
  </conditionalFormatting>
  <conditionalFormatting sqref="L92:R93">
    <cfRule type="expression" dxfId="65" priority="45">
      <formula>MOD(ROW(),2)=0</formula>
    </cfRule>
  </conditionalFormatting>
  <conditionalFormatting sqref="C92:C93">
    <cfRule type="expression" dxfId="64" priority="43">
      <formula>MOD(ROW(),2)=0</formula>
    </cfRule>
  </conditionalFormatting>
  <conditionalFormatting sqref="D92:J93">
    <cfRule type="expression" dxfId="63" priority="42">
      <formula>MOD(ROW(),2)=0</formula>
    </cfRule>
  </conditionalFormatting>
  <conditionalFormatting sqref="L94:AG99 AI95:AJ119 AL88:AO119 AC100:AG157 AI120:AO157">
    <cfRule type="expression" dxfId="62" priority="41">
      <formula>MOD(ROW(),2)=0</formula>
    </cfRule>
  </conditionalFormatting>
  <conditionalFormatting sqref="C94:K99">
    <cfRule type="expression" dxfId="61" priority="40">
      <formula>MOD(ROW(),2)=0</formula>
    </cfRule>
  </conditionalFormatting>
  <conditionalFormatting sqref="A90:B90 B89 A88:A89">
    <cfRule type="expression" dxfId="60" priority="39">
      <formula>MOD(ROW(),2)=0</formula>
    </cfRule>
  </conditionalFormatting>
  <conditionalFormatting sqref="B88">
    <cfRule type="expression" dxfId="59" priority="38">
      <formula>MOD(ROW(),2)=0</formula>
    </cfRule>
  </conditionalFormatting>
  <conditionalFormatting sqref="A93:B93 B92 A91:A92">
    <cfRule type="expression" dxfId="58" priority="37">
      <formula>MOD(ROW(),2)=0</formula>
    </cfRule>
  </conditionalFormatting>
  <conditionalFormatting sqref="B91">
    <cfRule type="expression" dxfId="57" priority="36">
      <formula>MOD(ROW(),2)=0</formula>
    </cfRule>
  </conditionalFormatting>
  <conditionalFormatting sqref="B95 B97 B99 A94:A99">
    <cfRule type="expression" dxfId="56" priority="35">
      <formula>MOD(ROW(),2)=0</formula>
    </cfRule>
  </conditionalFormatting>
  <conditionalFormatting sqref="B94 B96 B98">
    <cfRule type="expression" dxfId="55" priority="34">
      <formula>MOD(ROW(),2)=0</formula>
    </cfRule>
  </conditionalFormatting>
  <conditionalFormatting sqref="U88:U89 X88:Y89">
    <cfRule type="expression" dxfId="54" priority="33">
      <formula>MOD(ROW(),2)=0</formula>
    </cfRule>
  </conditionalFormatting>
  <conditionalFormatting sqref="S88:T89 V88:W89 Z88:AB89">
    <cfRule type="expression" dxfId="53" priority="32">
      <formula>MOD(ROW(),2)=0</formula>
    </cfRule>
  </conditionalFormatting>
  <conditionalFormatting sqref="S90:AB91">
    <cfRule type="expression" dxfId="52" priority="31">
      <formula>MOD(ROW(),2)=0</formula>
    </cfRule>
  </conditionalFormatting>
  <conditionalFormatting sqref="U92:U93 X92:Y93">
    <cfRule type="expression" dxfId="51" priority="30">
      <formula>MOD(ROW(),2)=0</formula>
    </cfRule>
  </conditionalFormatting>
  <conditionalFormatting sqref="S92:T93 V92:W93 Z92:AB93">
    <cfRule type="expression" dxfId="50" priority="29">
      <formula>MOD(ROW(),2)=0</formula>
    </cfRule>
  </conditionalFormatting>
  <conditionalFormatting sqref="AE88:AG89">
    <cfRule type="expression" dxfId="49" priority="27">
      <formula>MOD(ROW(),2)=0</formula>
    </cfRule>
  </conditionalFormatting>
  <conditionalFormatting sqref="AC88:AD89">
    <cfRule type="expression" dxfId="48" priority="26">
      <formula>MOD(ROW(),2)=0</formula>
    </cfRule>
  </conditionalFormatting>
  <conditionalFormatting sqref="AC90:AG91">
    <cfRule type="expression" dxfId="47" priority="25">
      <formula>MOD(ROW(),2)=0</formula>
    </cfRule>
  </conditionalFormatting>
  <conditionalFormatting sqref="AE92:AG93">
    <cfRule type="expression" dxfId="46" priority="24">
      <formula>MOD(ROW(),2)=0</formula>
    </cfRule>
  </conditionalFormatting>
  <conditionalFormatting sqref="AC92:AD93">
    <cfRule type="expression" dxfId="45" priority="23">
      <formula>MOD(ROW(),2)=0</formula>
    </cfRule>
  </conditionalFormatting>
  <conditionalFormatting sqref="AI94:AJ94">
    <cfRule type="expression" dxfId="44" priority="22">
      <formula>MOD(ROW(),2)=0</formula>
    </cfRule>
  </conditionalFormatting>
  <conditionalFormatting sqref="AH88:AJ89">
    <cfRule type="expression" dxfId="43" priority="21">
      <formula>MOD(ROW(),2)=0</formula>
    </cfRule>
  </conditionalFormatting>
  <conditionalFormatting sqref="AH90:AJ91">
    <cfRule type="expression" dxfId="42" priority="20">
      <formula>MOD(ROW(),2)=0</formula>
    </cfRule>
  </conditionalFormatting>
  <conditionalFormatting sqref="AH92:AJ93 AH94:AH157">
    <cfRule type="expression" dxfId="41" priority="19">
      <formula>MOD(ROW(),2)=0</formula>
    </cfRule>
  </conditionalFormatting>
  <conditionalFormatting sqref="AK57:AK61">
    <cfRule type="expression" dxfId="40" priority="17">
      <formula>MOD(ROW(),2)=0</formula>
    </cfRule>
  </conditionalFormatting>
  <conditionalFormatting sqref="AK62:AK63">
    <cfRule type="expression" dxfId="39" priority="16">
      <formula>MOD(ROW(),2)=0</formula>
    </cfRule>
  </conditionalFormatting>
  <conditionalFormatting sqref="AK88:AK92">
    <cfRule type="expression" dxfId="38" priority="15">
      <formula>MOD(ROW(),2)=0</formula>
    </cfRule>
  </conditionalFormatting>
  <conditionalFormatting sqref="B101 B103 B105:B112 A100:A112">
    <cfRule type="expression" dxfId="37" priority="13">
      <formula>MOD(ROW(),2)=0</formula>
    </cfRule>
  </conditionalFormatting>
  <conditionalFormatting sqref="B100 B102 B104">
    <cfRule type="expression" dxfId="36" priority="12">
      <formula>MOD(ROW(),2)=0</formula>
    </cfRule>
  </conditionalFormatting>
  <conditionalFormatting sqref="L100:R157">
    <cfRule type="expression" dxfId="35" priority="11">
      <formula>MOD(ROW(),2)=0</formula>
    </cfRule>
  </conditionalFormatting>
  <conditionalFormatting sqref="C100:K157">
    <cfRule type="expression" dxfId="34" priority="10">
      <formula>MOD(ROW(),2)=0</formula>
    </cfRule>
  </conditionalFormatting>
  <conditionalFormatting sqref="S100:AB112">
    <cfRule type="expression" dxfId="33" priority="9">
      <formula>MOD(ROW(),2)=0</formula>
    </cfRule>
  </conditionalFormatting>
  <conditionalFormatting sqref="S113:AB118">
    <cfRule type="expression" dxfId="32" priority="8">
      <formula>MOD(ROW(),2)=0</formula>
    </cfRule>
  </conditionalFormatting>
  <conditionalFormatting sqref="S119:AB131">
    <cfRule type="expression" dxfId="31" priority="7">
      <formula>MOD(ROW(),2)=0</formula>
    </cfRule>
  </conditionalFormatting>
  <conditionalFormatting sqref="S132:AB137">
    <cfRule type="expression" dxfId="30" priority="6">
      <formula>MOD(ROW(),2)=0</formula>
    </cfRule>
  </conditionalFormatting>
  <conditionalFormatting sqref="S138:AB143 S144:Z158 AA144:AB157">
    <cfRule type="expression" dxfId="29" priority="5">
      <formula>MOD(ROW(),2)=0</formula>
    </cfRule>
  </conditionalFormatting>
  <conditionalFormatting sqref="B114 B116 B118:B156 A113:A156 A157:B157">
    <cfRule type="expression" dxfId="28" priority="4">
      <formula>MOD(ROW(),2)=0</formula>
    </cfRule>
  </conditionalFormatting>
  <conditionalFormatting sqref="S47">
    <cfRule type="expression" dxfId="27" priority="2">
      <formula>MOD(ROW(),2)=0</formula>
    </cfRule>
  </conditionalFormatting>
  <conditionalFormatting sqref="K47:R47">
    <cfRule type="expression" dxfId="26"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workbookViewId="0">
      <pane xSplit="5" ySplit="2" topLeftCell="S159" activePane="bottomRight" state="frozen"/>
      <selection pane="topRight" activeCell="D1" sqref="D1"/>
      <selection pane="bottomLeft" activeCell="A2" sqref="A2"/>
      <selection pane="bottomRight" activeCell="AA18" sqref="AA1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367</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1">INDIRECT("Sheet1!"&amp;INDIRECT("R1C"&amp;COLUMN(),FALSE)&amp;INDIRECT("AC"&amp;ROW()))</f>
        <v>0</v>
      </c>
      <c r="L3" s="18">
        <f t="shared" ca="1" si="1"/>
        <v>0</v>
      </c>
      <c r="M3" s="18" t="str">
        <f ca="1">INDIRECT("Sheet1!"&amp;INDIRECT("R1C"&amp;COLUMN(),FALSE)&amp;INDIRECT("AC"&amp;ROW()))</f>
        <v>USD</v>
      </c>
      <c r="N3" s="13">
        <f t="shared" ref="N3:N21" ca="1" si="2">INDIRECT("Sheet1!"&amp;INDIRECT("R1C"&amp;COLUMN(),FALSE)&amp;INDIRECT("AC"&amp;ROW())) * INDIRECT("Sheet1!L"&amp; INDIRECT("AC"&amp;ROW()))</f>
        <v>2.3552</v>
      </c>
      <c r="O3" s="13">
        <f ca="1">INDIRECT("Sheet1!"&amp;INDIRECT("R1C"&amp;COLUMN(),FALSE)&amp;INDIRECT("AC"&amp;ROW())) * INDIRECT("Sheet1!D"&amp; INDIRECT("AC"&amp;ROW()))</f>
        <v>69.92</v>
      </c>
      <c r="P3" s="13" t="str">
        <f t="shared" ref="P3:AB19" ca="1" si="3">INDIRECT("Sheet1!"&amp;INDIRECT("R1C"&amp;COLUMN(),FALSE)&amp;INDIRECT("AC"&amp;ROW()))</f>
        <v>K80</v>
      </c>
      <c r="Q3" s="13">
        <f t="shared" ca="1" si="3"/>
        <v>8</v>
      </c>
      <c r="R3" s="13" t="str">
        <f t="shared" ca="1" si="3"/>
        <v>Xeon E5-2686 v4</v>
      </c>
      <c r="S3" s="13">
        <f t="shared" ca="1" si="3"/>
        <v>1.7777777777777777</v>
      </c>
      <c r="T3" s="13">
        <f t="shared" ca="1" si="3"/>
        <v>732</v>
      </c>
      <c r="U3" s="13">
        <f t="shared" ca="1" si="3"/>
        <v>0</v>
      </c>
      <c r="V3" s="13">
        <f t="shared" ca="1" si="3"/>
        <v>0</v>
      </c>
      <c r="W3" s="13">
        <f t="shared" ca="1" si="3"/>
        <v>0</v>
      </c>
      <c r="X3" s="13">
        <f t="shared" ca="1" si="3"/>
        <v>0</v>
      </c>
      <c r="Y3" s="13">
        <f t="shared" ca="1" si="3"/>
        <v>0</v>
      </c>
      <c r="Z3" s="13">
        <f t="shared" ca="1" si="3"/>
        <v>0</v>
      </c>
      <c r="AA3" s="13">
        <f t="shared" ca="1" si="3"/>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4">INDIRECT("Sheet1!"&amp;INDIRECT("R1C"&amp;COLUMN(),FALSE)&amp;INDIRECT("AC"&amp;ROW()))</f>
        <v>0</v>
      </c>
      <c r="G4" s="18">
        <f ca="1">INDIRECT("Sheet1!"&amp;INDIRECT("R1C"&amp;COLUMN(),FALSE)&amp;INDIRECT("AC"&amp;ROW()))</f>
        <v>7.2</v>
      </c>
      <c r="H4" s="18"/>
      <c r="I4" s="18"/>
      <c r="J4" s="18"/>
      <c r="K4" s="18">
        <f t="shared" ca="1" si="1"/>
        <v>0</v>
      </c>
      <c r="L4" s="18">
        <f t="shared" ref="L4:L14" ca="1" si="5">INDIRECT("Sheet1!"&amp;INDIRECT("R1C"&amp;COLUMN(),FALSE)&amp;INDIRECT("AC"&amp;ROW()))</f>
        <v>0</v>
      </c>
      <c r="M4" s="18" t="str">
        <f t="shared" ref="M4:M54" ca="1" si="6">INDIRECT("Sheet1!"&amp;INDIRECT("R1C"&amp;COLUMN(),FALSE)&amp;INDIRECT("AC"&amp;ROW()))</f>
        <v>USD</v>
      </c>
      <c r="N4" s="13">
        <f t="shared" ca="1" si="2"/>
        <v>1.1776</v>
      </c>
      <c r="O4" s="13">
        <f t="shared" ref="O4:O11" ca="1" si="7">INDIRECT("Sheet1!"&amp;INDIRECT("R1C"&amp;COLUMN(),FALSE)&amp;INDIRECT("AC"&amp;ROW())) * INDIRECT("Sheet1!D"&amp; INDIRECT("AC"&amp;ROW()))</f>
        <v>34.96</v>
      </c>
      <c r="P4" s="13" t="str">
        <f t="shared" ca="1" si="3"/>
        <v>K80</v>
      </c>
      <c r="Q4" s="13">
        <f t="shared" ca="1" si="3"/>
        <v>4</v>
      </c>
      <c r="R4" s="13" t="str">
        <f t="shared" ca="1" si="3"/>
        <v>Xeon E5-2686 v4</v>
      </c>
      <c r="S4" s="13">
        <f t="shared" ca="1" si="3"/>
        <v>0.88888888888888884</v>
      </c>
      <c r="T4" s="13">
        <f t="shared" ca="1" si="3"/>
        <v>488</v>
      </c>
      <c r="U4" s="13">
        <f t="shared" ca="1" si="3"/>
        <v>0</v>
      </c>
      <c r="V4" s="13">
        <f t="shared" ca="1" si="3"/>
        <v>0</v>
      </c>
      <c r="W4" s="13">
        <f t="shared" ca="1" si="3"/>
        <v>0</v>
      </c>
      <c r="X4" s="13">
        <f t="shared" ca="1" si="3"/>
        <v>0</v>
      </c>
      <c r="Y4" s="13">
        <f t="shared" ca="1" si="3"/>
        <v>0</v>
      </c>
      <c r="Z4" s="13">
        <f t="shared" ca="1" si="3"/>
        <v>0</v>
      </c>
      <c r="AA4" s="13">
        <f t="shared" ca="1" si="3"/>
        <v>0</v>
      </c>
      <c r="AB4" s="15" t="str">
        <f t="shared" ca="1" si="3"/>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4"/>
        <v>0</v>
      </c>
      <c r="G5" s="18">
        <f ca="1">INDIRECT("Sheet1!"&amp;INDIRECT("R1C"&amp;COLUMN(),FALSE)&amp;INDIRECT("AC"&amp;ROW()))</f>
        <v>0.9</v>
      </c>
      <c r="H5" s="18"/>
      <c r="I5" s="18"/>
      <c r="J5" s="18"/>
      <c r="K5" s="18">
        <f t="shared" ca="1" si="1"/>
        <v>0</v>
      </c>
      <c r="L5" s="18">
        <f t="shared" ca="1" si="5"/>
        <v>0</v>
      </c>
      <c r="M5" s="18" t="str">
        <f t="shared" ca="1" si="6"/>
        <v>USD</v>
      </c>
      <c r="N5" s="13">
        <f t="shared" ca="1" si="2"/>
        <v>0.1472</v>
      </c>
      <c r="O5" s="13">
        <f t="shared" ca="1" si="7"/>
        <v>4.37</v>
      </c>
      <c r="P5" s="13" t="str">
        <f t="shared" ca="1" si="3"/>
        <v>K80</v>
      </c>
      <c r="Q5" s="13">
        <f t="shared" ca="1" si="3"/>
        <v>0.5</v>
      </c>
      <c r="R5" s="13" t="str">
        <f t="shared" ca="1" si="3"/>
        <v>Xeon E5-2686 v4</v>
      </c>
      <c r="S5" s="13">
        <f t="shared" ca="1" si="3"/>
        <v>0.1111111111111111</v>
      </c>
      <c r="T5" s="13">
        <f t="shared" ca="1" si="3"/>
        <v>61</v>
      </c>
      <c r="U5" s="13">
        <f t="shared" ca="1" si="3"/>
        <v>0</v>
      </c>
      <c r="V5" s="13">
        <f t="shared" ca="1" si="3"/>
        <v>0</v>
      </c>
      <c r="W5" s="13">
        <f t="shared" ca="1" si="3"/>
        <v>0</v>
      </c>
      <c r="X5" s="13">
        <f t="shared" ca="1" si="3"/>
        <v>0</v>
      </c>
      <c r="Y5" s="13">
        <f t="shared" ca="1" si="3"/>
        <v>0</v>
      </c>
      <c r="Z5" s="13">
        <f t="shared" ca="1" si="3"/>
        <v>0</v>
      </c>
      <c r="AA5" s="13">
        <f t="shared" ca="1" si="3"/>
        <v>0</v>
      </c>
      <c r="AB5" s="15" t="str">
        <f t="shared" ca="1" si="3"/>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4"/>
        <v>0</v>
      </c>
      <c r="G6" s="18">
        <f ca="1">INDIRECT("Sheet1!"&amp;INDIRECT("R1C"&amp;COLUMN(),FALSE)&amp;INDIRECT("AC"&amp;ROW()))</f>
        <v>15.84</v>
      </c>
      <c r="H6" s="18"/>
      <c r="I6" s="18"/>
      <c r="J6" s="18"/>
      <c r="K6" s="18">
        <f t="shared" ca="1" si="1"/>
        <v>0</v>
      </c>
      <c r="L6" s="18">
        <f t="shared" ca="1" si="5"/>
        <v>0</v>
      </c>
      <c r="M6" s="18" t="str">
        <f t="shared" ca="1" si="6"/>
        <v>USD</v>
      </c>
      <c r="N6" s="13">
        <f t="shared" ca="1" si="2"/>
        <v>2.6496</v>
      </c>
      <c r="O6" s="13">
        <f t="shared" ca="1" si="7"/>
        <v>69.92</v>
      </c>
      <c r="P6" s="13" t="str">
        <f t="shared" ca="1" si="3"/>
        <v>K80</v>
      </c>
      <c r="Q6" s="13">
        <f t="shared" ca="1" si="3"/>
        <v>8</v>
      </c>
      <c r="R6" s="13" t="str">
        <f t="shared" ca="1" si="3"/>
        <v>Xeon E5-2686 v4</v>
      </c>
      <c r="S6" s="13">
        <f t="shared" ca="1" si="3"/>
        <v>2</v>
      </c>
      <c r="T6" s="13">
        <f t="shared" ca="1" si="3"/>
        <v>0</v>
      </c>
      <c r="U6" s="13">
        <f t="shared" ca="1" si="3"/>
        <v>0</v>
      </c>
      <c r="V6" s="13">
        <f t="shared" ca="1" si="3"/>
        <v>0</v>
      </c>
      <c r="W6" s="13">
        <f t="shared" ca="1" si="3"/>
        <v>0</v>
      </c>
      <c r="X6" s="13">
        <f t="shared" ca="1" si="3"/>
        <v>0</v>
      </c>
      <c r="Y6" s="13">
        <f t="shared" ca="1" si="3"/>
        <v>0</v>
      </c>
      <c r="Z6" s="13">
        <f t="shared" ca="1" si="3"/>
        <v>0</v>
      </c>
      <c r="AA6" s="13">
        <f t="shared" ca="1" si="3"/>
        <v>0</v>
      </c>
      <c r="AB6" s="15">
        <f t="shared" ref="AB6:AB21" ca="1" si="8">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4"/>
        <v>0</v>
      </c>
      <c r="G7" s="18"/>
      <c r="H7" s="18"/>
      <c r="I7" s="18">
        <f ca="1">INDIRECT("Sheet1!"&amp;INDIRECT("R1C"&amp;COLUMN(),FALSE)&amp;INDIRECT("AC"&amp;ROW()))</f>
        <v>7892.03</v>
      </c>
      <c r="J7" s="18">
        <f ca="1">INDIRECT("Sheet1!"&amp;INDIRECT("R1C"&amp;COLUMN(),FALSE)&amp;INDIRECT("AC"&amp;ROW()))</f>
        <v>0</v>
      </c>
      <c r="K7" s="18">
        <f t="shared" ca="1" si="1"/>
        <v>0</v>
      </c>
      <c r="L7" s="18">
        <f t="shared" ca="1" si="5"/>
        <v>0</v>
      </c>
      <c r="M7" s="18" t="str">
        <f t="shared" ca="1" si="6"/>
        <v>USD</v>
      </c>
      <c r="N7" s="13">
        <f t="shared" ca="1" si="2"/>
        <v>2.6496</v>
      </c>
      <c r="O7" s="13">
        <f t="shared" ca="1" si="7"/>
        <v>69.92</v>
      </c>
      <c r="P7" s="13" t="str">
        <f t="shared" ca="1" si="3"/>
        <v>K80</v>
      </c>
      <c r="Q7" s="13">
        <f t="shared" ca="1" si="3"/>
        <v>8</v>
      </c>
      <c r="R7" s="13" t="str">
        <f t="shared" ca="1" si="3"/>
        <v>Xeon E5-2686 v4</v>
      </c>
      <c r="S7" s="13">
        <f t="shared" ca="1" si="3"/>
        <v>2</v>
      </c>
      <c r="T7" s="13">
        <f t="shared" ca="1" si="3"/>
        <v>0</v>
      </c>
      <c r="U7" s="13">
        <f t="shared" ca="1" si="3"/>
        <v>0</v>
      </c>
      <c r="V7" s="13">
        <f t="shared" ca="1" si="3"/>
        <v>0</v>
      </c>
      <c r="W7" s="13">
        <f t="shared" ca="1" si="3"/>
        <v>0</v>
      </c>
      <c r="X7" s="13">
        <f t="shared" ca="1" si="3"/>
        <v>0</v>
      </c>
      <c r="Y7" s="13">
        <f t="shared" ca="1" si="3"/>
        <v>0</v>
      </c>
      <c r="Z7" s="13">
        <f t="shared" ca="1" si="3"/>
        <v>0</v>
      </c>
      <c r="AA7" s="13">
        <f t="shared" ca="1" si="3"/>
        <v>0</v>
      </c>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4"/>
        <v>0</v>
      </c>
      <c r="G8" s="18"/>
      <c r="H8" s="18"/>
      <c r="I8" s="18">
        <f t="shared" ref="I8:J10" ca="1" si="9">INDIRECT("Sheet1!"&amp;INDIRECT("R1C"&amp;COLUMN(),FALSE)&amp;INDIRECT("AC"&amp;ROW()))</f>
        <v>0</v>
      </c>
      <c r="J8" s="18">
        <f t="shared" ca="1" si="9"/>
        <v>88389</v>
      </c>
      <c r="K8" s="18">
        <f t="shared" ca="1" si="1"/>
        <v>0</v>
      </c>
      <c r="L8" s="18">
        <f t="shared" ca="1" si="5"/>
        <v>0</v>
      </c>
      <c r="M8" s="18" t="str">
        <f t="shared" ca="1" si="6"/>
        <v>USD</v>
      </c>
      <c r="N8" s="13">
        <f t="shared" ca="1" si="2"/>
        <v>2.6496</v>
      </c>
      <c r="O8" s="13">
        <f t="shared" ca="1" si="7"/>
        <v>69.92</v>
      </c>
      <c r="P8" s="13" t="str">
        <f t="shared" ca="1" si="3"/>
        <v>K80</v>
      </c>
      <c r="Q8" s="13">
        <f t="shared" ca="1" si="3"/>
        <v>8</v>
      </c>
      <c r="R8" s="13" t="str">
        <f t="shared" ca="1" si="3"/>
        <v>Xeon E5-2686 v4</v>
      </c>
      <c r="S8" s="13">
        <f t="shared" ca="1" si="3"/>
        <v>2</v>
      </c>
      <c r="T8" s="13">
        <f t="shared" ca="1" si="3"/>
        <v>0</v>
      </c>
      <c r="U8" s="13">
        <f t="shared" ca="1" si="3"/>
        <v>0</v>
      </c>
      <c r="V8" s="13">
        <f t="shared" ca="1" si="3"/>
        <v>0</v>
      </c>
      <c r="W8" s="13">
        <f t="shared" ca="1" si="3"/>
        <v>0</v>
      </c>
      <c r="X8" s="13">
        <f t="shared" ca="1" si="3"/>
        <v>0</v>
      </c>
      <c r="Y8" s="13">
        <f t="shared" ca="1" si="3"/>
        <v>0</v>
      </c>
      <c r="Z8" s="13">
        <f t="shared" ca="1" si="3"/>
        <v>0</v>
      </c>
      <c r="AA8" s="13">
        <f t="shared" ca="1" si="3"/>
        <v>0</v>
      </c>
      <c r="AB8" s="15">
        <f t="shared" ca="1" si="8"/>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4"/>
        <v>0</v>
      </c>
      <c r="G9" s="18"/>
      <c r="H9" s="18"/>
      <c r="I9" s="18">
        <f t="shared" ca="1" si="9"/>
        <v>5896.94</v>
      </c>
      <c r="J9" s="18">
        <f t="shared" ca="1" si="9"/>
        <v>0</v>
      </c>
      <c r="K9" s="18">
        <f t="shared" ca="1" si="1"/>
        <v>0</v>
      </c>
      <c r="L9" s="18"/>
      <c r="M9" s="18" t="str">
        <f t="shared" ca="1" si="6"/>
        <v>USD</v>
      </c>
      <c r="N9" s="13">
        <f t="shared" ca="1" si="2"/>
        <v>2.6496</v>
      </c>
      <c r="O9" s="13">
        <f t="shared" ca="1" si="7"/>
        <v>69.92</v>
      </c>
      <c r="P9" s="13" t="str">
        <f t="shared" ca="1" si="3"/>
        <v>K80</v>
      </c>
      <c r="Q9" s="13">
        <f t="shared" ca="1" si="3"/>
        <v>8</v>
      </c>
      <c r="R9" s="13" t="str">
        <f t="shared" ca="1" si="3"/>
        <v>Xeon E5-2686 v4</v>
      </c>
      <c r="S9" s="13">
        <f t="shared" ca="1" si="3"/>
        <v>2</v>
      </c>
      <c r="T9" s="13"/>
      <c r="U9" s="13"/>
      <c r="V9" s="13"/>
      <c r="W9" s="13"/>
      <c r="X9" s="13">
        <f t="shared" ca="1" si="3"/>
        <v>0</v>
      </c>
      <c r="Y9" s="13">
        <f t="shared" ca="1" si="3"/>
        <v>0</v>
      </c>
      <c r="Z9" s="13">
        <f t="shared" ca="1" si="3"/>
        <v>0</v>
      </c>
      <c r="AA9" s="13">
        <f t="shared" ca="1" si="3"/>
        <v>0</v>
      </c>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4"/>
        <v>0</v>
      </c>
      <c r="G10" s="18"/>
      <c r="H10" s="18"/>
      <c r="I10" s="18">
        <f t="shared" ca="1" si="9"/>
        <v>0</v>
      </c>
      <c r="J10" s="18">
        <f t="shared" ca="1" si="9"/>
        <v>184780</v>
      </c>
      <c r="K10" s="18">
        <f t="shared" ca="1" si="1"/>
        <v>0</v>
      </c>
      <c r="L10" s="18"/>
      <c r="M10" s="18" t="str">
        <f t="shared" ca="1" si="6"/>
        <v>USD</v>
      </c>
      <c r="N10" s="13">
        <f t="shared" ca="1" si="2"/>
        <v>2.6496</v>
      </c>
      <c r="O10" s="13">
        <f t="shared" ca="1" si="7"/>
        <v>69.92</v>
      </c>
      <c r="P10" s="13" t="str">
        <f t="shared" ca="1" si="3"/>
        <v>K80</v>
      </c>
      <c r="Q10" s="13">
        <f t="shared" ca="1" si="3"/>
        <v>8</v>
      </c>
      <c r="R10" s="13" t="str">
        <f t="shared" ca="1" si="3"/>
        <v>Xeon E5-2686 v4</v>
      </c>
      <c r="S10" s="13">
        <f t="shared" ca="1" si="3"/>
        <v>2</v>
      </c>
      <c r="T10" s="13"/>
      <c r="U10" s="13"/>
      <c r="V10" s="13"/>
      <c r="W10" s="13"/>
      <c r="X10" s="13">
        <f t="shared" ca="1" si="3"/>
        <v>0</v>
      </c>
      <c r="Y10" s="13">
        <f t="shared" ca="1" si="3"/>
        <v>0</v>
      </c>
      <c r="Z10" s="13">
        <f t="shared" ca="1" si="3"/>
        <v>0</v>
      </c>
      <c r="AA10" s="13">
        <f t="shared" ca="1" si="3"/>
        <v>0</v>
      </c>
      <c r="AB10" s="15">
        <f t="shared" ca="1" si="8"/>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4"/>
        <v>0</v>
      </c>
      <c r="G11" s="18">
        <f ca="1">INDIRECT("Sheet1!"&amp;INDIRECT("R1C"&amp;COLUMN(),FALSE)&amp;INDIRECT("AC"&amp;ROW()))</f>
        <v>0</v>
      </c>
      <c r="H11" s="18"/>
      <c r="I11" s="18">
        <f ca="1">INDIRECT("Sheet1!"&amp;INDIRECT("R1C"&amp;COLUMN(),FALSE)&amp;INDIRECT("AC"&amp;ROW()))</f>
        <v>1569</v>
      </c>
      <c r="J11" s="18">
        <f t="shared" ref="J11:K44" ca="1" si="10">INDIRECT("Sheet1!"&amp;INDIRECT("R1C"&amp;COLUMN(),FALSE)&amp;INDIRECT("AC"&amp;ROW()))</f>
        <v>0</v>
      </c>
      <c r="K11" s="18">
        <f t="shared" ca="1" si="1"/>
        <v>0</v>
      </c>
      <c r="L11" s="18">
        <f t="shared" ca="1" si="5"/>
        <v>0</v>
      </c>
      <c r="M11" s="18" t="str">
        <f t="shared" ca="1" si="6"/>
        <v>USD</v>
      </c>
      <c r="N11" s="13">
        <f t="shared" ca="1" si="2"/>
        <v>1.0752000000000002</v>
      </c>
      <c r="O11" s="13">
        <f t="shared" ca="1" si="7"/>
        <v>9.5</v>
      </c>
      <c r="P11" s="13" t="str">
        <f t="shared" ca="1" si="3"/>
        <v>P100</v>
      </c>
      <c r="Q11" s="13">
        <f t="shared" ca="1" si="3"/>
        <v>1</v>
      </c>
      <c r="R11" s="13" t="str">
        <f t="shared" ca="1" si="3"/>
        <v>Xeon E5-2620 v4</v>
      </c>
      <c r="S11" s="13">
        <f t="shared" ca="1" si="3"/>
        <v>2</v>
      </c>
      <c r="T11" s="13">
        <f t="shared" ca="1" si="3"/>
        <v>64</v>
      </c>
      <c r="U11" s="13" t="str">
        <f t="shared" ca="1" si="3"/>
        <v>SATA</v>
      </c>
      <c r="V11" s="13">
        <f t="shared" ca="1" si="3"/>
        <v>1000</v>
      </c>
      <c r="W11" s="13">
        <f t="shared" ca="1" si="3"/>
        <v>0</v>
      </c>
      <c r="X11" s="13">
        <f t="shared" ca="1" si="3"/>
        <v>0</v>
      </c>
      <c r="Y11" s="13" t="str">
        <f t="shared" ca="1" si="3"/>
        <v>0.1/0.1</v>
      </c>
      <c r="Z11" s="13">
        <f t="shared" ca="1" si="3"/>
        <v>0</v>
      </c>
      <c r="AA11" s="13">
        <f t="shared" ca="1" si="3"/>
        <v>0</v>
      </c>
      <c r="AB11" s="15" t="str">
        <f t="shared" ca="1" si="8"/>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1">"IBM "&amp;C12</f>
        <v>IBM P100 E5-2650v4</v>
      </c>
      <c r="F12" s="18">
        <f t="shared" ca="1" si="4"/>
        <v>0</v>
      </c>
      <c r="G12" s="18"/>
      <c r="H12" s="18"/>
      <c r="I12" s="18">
        <f ca="1">INDIRECT("Sheet1!"&amp;INDIRECT("R1C"&amp;COLUMN(),FALSE)&amp;INDIRECT("AC"&amp;ROW()))</f>
        <v>1649</v>
      </c>
      <c r="J12" s="18">
        <f t="shared" ca="1" si="10"/>
        <v>0</v>
      </c>
      <c r="K12" s="18">
        <f t="shared" ca="1" si="1"/>
        <v>0</v>
      </c>
      <c r="L12" s="18">
        <f t="shared" ca="1" si="5"/>
        <v>0</v>
      </c>
      <c r="M12" s="18" t="str">
        <f t="shared" ca="1" si="6"/>
        <v>USD</v>
      </c>
      <c r="N12" s="13">
        <f t="shared" ca="1" si="2"/>
        <v>1.6896000000000002</v>
      </c>
      <c r="O12" s="13">
        <f t="shared" ref="O12:O21" ca="1" si="12">INDIRECT("Sheet1!"&amp;INDIRECT("R1C"&amp;COLUMN(),FALSE)&amp;INDIRECT("AC"&amp;ROW())) * INDIRECT("Sheet1!D"&amp; INDIRECT("AC"&amp;ROW()))</f>
        <v>9.5</v>
      </c>
      <c r="P12" s="13" t="str">
        <f t="shared" ca="1" si="3"/>
        <v>P100</v>
      </c>
      <c r="Q12" s="13">
        <f t="shared" ca="1" si="3"/>
        <v>1</v>
      </c>
      <c r="R12" s="13" t="str">
        <f t="shared" ca="1" si="3"/>
        <v>Xeon E5-2650 v4</v>
      </c>
      <c r="S12" s="13">
        <f t="shared" ca="1" si="3"/>
        <v>2</v>
      </c>
      <c r="T12" s="13">
        <f t="shared" ca="1" si="3"/>
        <v>64</v>
      </c>
      <c r="U12" s="13" t="str">
        <f t="shared" ca="1" si="3"/>
        <v>SATA</v>
      </c>
      <c r="V12" s="13">
        <f t="shared" ca="1" si="3"/>
        <v>1000</v>
      </c>
      <c r="W12" s="13">
        <f t="shared" ca="1" si="3"/>
        <v>0</v>
      </c>
      <c r="X12" s="13">
        <f t="shared" ca="1" si="3"/>
        <v>0</v>
      </c>
      <c r="Y12" s="13" t="str">
        <f t="shared" ca="1" si="3"/>
        <v>0.1/0.1</v>
      </c>
      <c r="Z12" s="13">
        <f t="shared" ca="1" si="3"/>
        <v>0</v>
      </c>
      <c r="AA12" s="13">
        <f t="shared" ca="1" si="3"/>
        <v>0</v>
      </c>
      <c r="AB12" s="15" t="str">
        <f t="shared" ca="1" si="8"/>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1"/>
        <v>IBM 2xP100 E5-2690v4</v>
      </c>
      <c r="F13" s="18">
        <f t="shared" ca="1" si="4"/>
        <v>0</v>
      </c>
      <c r="G13" s="18"/>
      <c r="H13" s="18"/>
      <c r="I13" s="18">
        <f ca="1">INDIRECT("Sheet1!"&amp;INDIRECT("R1C"&amp;COLUMN(),FALSE)&amp;INDIRECT("AC"&amp;ROW()))</f>
        <v>2884</v>
      </c>
      <c r="J13" s="18">
        <f t="shared" ca="1" si="10"/>
        <v>0</v>
      </c>
      <c r="K13" s="18">
        <f t="shared" ca="1" si="1"/>
        <v>0</v>
      </c>
      <c r="L13" s="18">
        <f t="shared" ca="1" si="5"/>
        <v>0</v>
      </c>
      <c r="M13" s="18" t="str">
        <f t="shared" ca="1" si="6"/>
        <v>USD</v>
      </c>
      <c r="N13" s="13">
        <f t="shared" ca="1" si="2"/>
        <v>2.3296000000000001</v>
      </c>
      <c r="O13" s="13">
        <f t="shared" ca="1" si="12"/>
        <v>19</v>
      </c>
      <c r="P13" s="13" t="str">
        <f t="shared" ca="1" si="3"/>
        <v>P100</v>
      </c>
      <c r="Q13" s="13">
        <f t="shared" ca="1" si="3"/>
        <v>2</v>
      </c>
      <c r="R13" s="13" t="str">
        <f t="shared" ca="1" si="3"/>
        <v>Xeon E5-2690 v4</v>
      </c>
      <c r="S13" s="13">
        <f t="shared" ca="1" si="3"/>
        <v>2</v>
      </c>
      <c r="T13" s="13">
        <f t="shared" ca="1" si="3"/>
        <v>128</v>
      </c>
      <c r="U13" s="13" t="str">
        <f t="shared" ca="1" si="3"/>
        <v>SSD</v>
      </c>
      <c r="V13" s="13">
        <f t="shared" ca="1" si="3"/>
        <v>960</v>
      </c>
      <c r="W13" s="13">
        <f t="shared" ca="1" si="3"/>
        <v>0</v>
      </c>
      <c r="X13" s="13">
        <f t="shared" ca="1" si="3"/>
        <v>0</v>
      </c>
      <c r="Y13" s="13" t="str">
        <f t="shared" ca="1" si="3"/>
        <v>1/1</v>
      </c>
      <c r="Z13" s="13">
        <f t="shared" ca="1" si="3"/>
        <v>0</v>
      </c>
      <c r="AA13" s="13">
        <f t="shared" ca="1" si="3"/>
        <v>0</v>
      </c>
      <c r="AB13" s="15" t="str">
        <f t="shared" ca="1" si="8"/>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1"/>
        <v>IBM M60 E5-2690v4</v>
      </c>
      <c r="F14" s="18">
        <f t="shared" ca="1" si="4"/>
        <v>0</v>
      </c>
      <c r="G14" s="18">
        <f ca="1">INDIRECT("Sheet1!"&amp;INDIRECT("R1C"&amp;COLUMN(),FALSE)&amp;INDIRECT("AC"&amp;ROW()))</f>
        <v>6.0709999999999997</v>
      </c>
      <c r="H14" s="18"/>
      <c r="I14" s="18"/>
      <c r="J14" s="18">
        <f t="shared" ca="1" si="10"/>
        <v>0</v>
      </c>
      <c r="K14" s="18">
        <f t="shared" ca="1" si="1"/>
        <v>0</v>
      </c>
      <c r="L14" s="18">
        <f t="shared" ca="1" si="5"/>
        <v>0</v>
      </c>
      <c r="M14" s="18" t="str">
        <f t="shared" ca="1" si="6"/>
        <v>USD</v>
      </c>
      <c r="N14" s="13">
        <f t="shared" ca="1" si="2"/>
        <v>2.3296000000000001</v>
      </c>
      <c r="O14" s="13">
        <f t="shared" ca="1" si="12"/>
        <v>9.65</v>
      </c>
      <c r="P14" s="13" t="str">
        <f t="shared" ref="P14:W29" ca="1" si="13">INDIRECT("Sheet1!"&amp;INDIRECT("R1C"&amp;COLUMN(),FALSE)&amp;INDIRECT("AC"&amp;ROW()))</f>
        <v>M60</v>
      </c>
      <c r="Q14" s="13">
        <f t="shared" ca="1" si="13"/>
        <v>1</v>
      </c>
      <c r="R14" s="13" t="str">
        <f t="shared" ca="1" si="13"/>
        <v>Xeon E5-2690 v4</v>
      </c>
      <c r="S14" s="13">
        <f t="shared" ca="1" si="13"/>
        <v>2</v>
      </c>
      <c r="T14" s="13">
        <f t="shared" ca="1" si="13"/>
        <v>256</v>
      </c>
      <c r="U14" s="13" t="str">
        <f t="shared" ca="1" si="3"/>
        <v>SATA</v>
      </c>
      <c r="V14" s="13">
        <f t="shared" ca="1" si="3"/>
        <v>4000</v>
      </c>
      <c r="W14" s="13" t="str">
        <f t="shared" ca="1" si="3"/>
        <v>SATA</v>
      </c>
      <c r="X14" s="13">
        <f t="shared" ca="1" si="3"/>
        <v>4000</v>
      </c>
      <c r="Y14" s="13" t="str">
        <f t="shared" ca="1" si="3"/>
        <v>0.1/0.1</v>
      </c>
      <c r="Z14" s="13">
        <f t="shared" ca="1" si="3"/>
        <v>0</v>
      </c>
      <c r="AA14" s="13">
        <f t="shared" ca="1" si="3"/>
        <v>0</v>
      </c>
      <c r="AB14" s="15" t="str">
        <f t="shared" ca="1" si="8"/>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1"/>
        <v>IBM M60 E5-2620v3</v>
      </c>
      <c r="F15" s="18">
        <f t="shared" ca="1" si="4"/>
        <v>0</v>
      </c>
      <c r="G15" s="18">
        <f ca="1">INDIRECT("Sheet1!"&amp;INDIRECT("R1C"&amp;COLUMN(),FALSE)&amp;INDIRECT("AC"&amp;ROW()))</f>
        <v>0</v>
      </c>
      <c r="H15" s="18"/>
      <c r="I15" s="18"/>
      <c r="J15" s="18">
        <f t="shared" ca="1" si="10"/>
        <v>0</v>
      </c>
      <c r="K15" s="18">
        <f t="shared" ca="1" si="1"/>
        <v>0</v>
      </c>
      <c r="L15" s="18">
        <f t="shared" ref="L15:L80" ca="1" si="14">INDIRECT("Sheet1!"&amp;INDIRECT("R1C"&amp;COLUMN(),FALSE)&amp;INDIRECT("AC"&amp;ROW()))</f>
        <v>0</v>
      </c>
      <c r="M15" s="18" t="str">
        <f t="shared" ca="1" si="6"/>
        <v>USD</v>
      </c>
      <c r="N15" s="13">
        <f t="shared" ca="1" si="2"/>
        <v>0.92159999999999986</v>
      </c>
      <c r="O15" s="13">
        <f t="shared" ca="1" si="12"/>
        <v>9.65</v>
      </c>
      <c r="P15" s="13" t="str">
        <f t="shared" ca="1" si="13"/>
        <v>M60</v>
      </c>
      <c r="Q15" s="13">
        <f t="shared" ca="1" si="13"/>
        <v>1</v>
      </c>
      <c r="R15" s="13" t="str">
        <f t="shared" ca="1" si="13"/>
        <v>Xeon E5-2620 v3</v>
      </c>
      <c r="S15" s="13">
        <f t="shared" ca="1" si="13"/>
        <v>2</v>
      </c>
      <c r="T15" s="13">
        <f t="shared" ca="1" si="13"/>
        <v>64</v>
      </c>
      <c r="U15" s="13" t="str">
        <f t="shared" ca="1" si="3"/>
        <v>SATA</v>
      </c>
      <c r="V15" s="13">
        <f t="shared" ca="1" si="3"/>
        <v>1000</v>
      </c>
      <c r="W15" s="13">
        <f t="shared" ca="1" si="3"/>
        <v>0</v>
      </c>
      <c r="X15" s="13">
        <f t="shared" ca="1" si="3"/>
        <v>0</v>
      </c>
      <c r="Y15" s="13" t="str">
        <f t="shared" ca="1" si="3"/>
        <v>10/10</v>
      </c>
      <c r="Z15" s="13">
        <f t="shared" ca="1" si="3"/>
        <v>0</v>
      </c>
      <c r="AA15" s="13">
        <f t="shared" ca="1" si="3"/>
        <v>0</v>
      </c>
      <c r="AB15" s="15" t="str">
        <f t="shared" ca="1" si="8"/>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1"/>
        <v>IBM M60 E5-2650v3</v>
      </c>
      <c r="F16" s="18">
        <f t="shared" ca="1" si="4"/>
        <v>0</v>
      </c>
      <c r="G16" s="18">
        <f ca="1">INDIRECT("Sheet1!"&amp;INDIRECT("R1C"&amp;COLUMN(),FALSE)&amp;INDIRECT("AC"&amp;ROW()))</f>
        <v>0</v>
      </c>
      <c r="H16" s="18"/>
      <c r="I16" s="18"/>
      <c r="J16" s="18">
        <f t="shared" ca="1" si="10"/>
        <v>0</v>
      </c>
      <c r="K16" s="18">
        <f t="shared" ca="1" si="1"/>
        <v>0</v>
      </c>
      <c r="L16" s="18">
        <f t="shared" ca="1" si="14"/>
        <v>0</v>
      </c>
      <c r="M16" s="18" t="str">
        <f t="shared" ca="1" si="6"/>
        <v>USD</v>
      </c>
      <c r="N16" s="13">
        <f t="shared" ca="1" si="2"/>
        <v>1.472</v>
      </c>
      <c r="O16" s="13">
        <f t="shared" ca="1" si="12"/>
        <v>9.65</v>
      </c>
      <c r="P16" s="13" t="str">
        <f t="shared" ca="1" si="13"/>
        <v>M60</v>
      </c>
      <c r="Q16" s="13">
        <f t="shared" ca="1" si="13"/>
        <v>1</v>
      </c>
      <c r="R16" s="13" t="str">
        <f t="shared" ca="1" si="13"/>
        <v>Xeon E5-2650 v3</v>
      </c>
      <c r="S16" s="13">
        <f t="shared" ca="1" si="13"/>
        <v>2</v>
      </c>
      <c r="T16" s="13">
        <f t="shared" ca="1" si="13"/>
        <v>64</v>
      </c>
      <c r="U16" s="13" t="str">
        <f t="shared" ca="1" si="3"/>
        <v>SATA</v>
      </c>
      <c r="V16" s="13">
        <f t="shared" ca="1" si="3"/>
        <v>1000</v>
      </c>
      <c r="W16" s="13">
        <f t="shared" ca="1" si="3"/>
        <v>0</v>
      </c>
      <c r="X16" s="13">
        <f t="shared" ca="1" si="3"/>
        <v>0</v>
      </c>
      <c r="Y16" s="13" t="str">
        <f t="shared" ca="1" si="3"/>
        <v>10/10</v>
      </c>
      <c r="Z16" s="13">
        <f t="shared" ca="1" si="3"/>
        <v>0</v>
      </c>
      <c r="AA16" s="13">
        <f t="shared" ca="1" si="3"/>
        <v>0</v>
      </c>
      <c r="AB16" s="15" t="str">
        <f t="shared" ca="1" si="8"/>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1"/>
        <v>IBM 2xM60 E5-2620v4</v>
      </c>
      <c r="F17" s="18">
        <f t="shared" ca="1" si="4"/>
        <v>0</v>
      </c>
      <c r="G17" s="18">
        <f t="shared" ref="G17:G18" ca="1" si="15">INDIRECT("Sheet1!"&amp;INDIRECT("R1C"&amp;COLUMN(),FALSE)&amp;INDIRECT("AC"&amp;ROW()))</f>
        <v>0</v>
      </c>
      <c r="H17" s="18"/>
      <c r="I17" s="18"/>
      <c r="J17" s="18">
        <f t="shared" ca="1" si="10"/>
        <v>0</v>
      </c>
      <c r="K17" s="18">
        <f t="shared" ca="1" si="1"/>
        <v>0</v>
      </c>
      <c r="L17" s="18">
        <f t="shared" ca="1" si="14"/>
        <v>0</v>
      </c>
      <c r="M17" s="18" t="str">
        <f t="shared" ca="1" si="6"/>
        <v>USD</v>
      </c>
      <c r="N17" s="13">
        <f t="shared" ca="1" si="2"/>
        <v>1.0752000000000002</v>
      </c>
      <c r="O17" s="13">
        <f t="shared" ca="1" si="12"/>
        <v>19.3</v>
      </c>
      <c r="P17" s="13" t="str">
        <f t="shared" ca="1" si="13"/>
        <v>M60</v>
      </c>
      <c r="Q17" s="13">
        <f t="shared" ca="1" si="13"/>
        <v>2</v>
      </c>
      <c r="R17" s="13" t="str">
        <f t="shared" ca="1" si="13"/>
        <v>Xeon E5-2620 v4</v>
      </c>
      <c r="S17" s="13">
        <f t="shared" ca="1" si="13"/>
        <v>2</v>
      </c>
      <c r="T17" s="13">
        <f t="shared" ca="1" si="13"/>
        <v>128</v>
      </c>
      <c r="U17" s="13" t="str">
        <f t="shared" ca="1" si="3"/>
        <v>SSD</v>
      </c>
      <c r="V17" s="13">
        <f t="shared" ca="1" si="3"/>
        <v>960</v>
      </c>
      <c r="W17" s="13">
        <f t="shared" ca="1" si="3"/>
        <v>0</v>
      </c>
      <c r="X17" s="13">
        <f t="shared" ca="1" si="3"/>
        <v>0</v>
      </c>
      <c r="Y17" s="13" t="str">
        <f t="shared" ca="1" si="3"/>
        <v>0.1/0.1</v>
      </c>
      <c r="Z17" s="13">
        <f t="shared" ca="1" si="3"/>
        <v>0</v>
      </c>
      <c r="AA17" s="13">
        <f t="shared" ca="1" si="3"/>
        <v>0</v>
      </c>
      <c r="AB17" s="15" t="str">
        <f t="shared" ca="1" si="8"/>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1"/>
        <v>IBM 2xM60 E5-2690v4</v>
      </c>
      <c r="F18" s="18">
        <f t="shared" ca="1" si="4"/>
        <v>0</v>
      </c>
      <c r="G18" s="18">
        <f t="shared" ca="1" si="15"/>
        <v>0</v>
      </c>
      <c r="H18" s="18"/>
      <c r="I18" s="18"/>
      <c r="J18" s="18">
        <f t="shared" ca="1" si="10"/>
        <v>0</v>
      </c>
      <c r="K18" s="18">
        <f t="shared" ca="1" si="1"/>
        <v>0</v>
      </c>
      <c r="L18" s="18">
        <f t="shared" ca="1" si="14"/>
        <v>0</v>
      </c>
      <c r="M18" s="18" t="str">
        <f t="shared" ca="1" si="6"/>
        <v>USD</v>
      </c>
      <c r="N18" s="13">
        <f t="shared" ca="1" si="2"/>
        <v>2.3296000000000001</v>
      </c>
      <c r="O18" s="13">
        <f t="shared" ca="1" si="12"/>
        <v>19.3</v>
      </c>
      <c r="P18" s="13" t="str">
        <f t="shared" ca="1" si="13"/>
        <v>M60</v>
      </c>
      <c r="Q18" s="13">
        <f t="shared" ca="1" si="13"/>
        <v>2</v>
      </c>
      <c r="R18" s="13" t="str">
        <f t="shared" ca="1" si="13"/>
        <v>Xeon E5-2690 v4</v>
      </c>
      <c r="S18" s="13">
        <f t="shared" ca="1" si="13"/>
        <v>2</v>
      </c>
      <c r="T18" s="13">
        <f t="shared" ca="1" si="13"/>
        <v>256</v>
      </c>
      <c r="U18" s="13" t="str">
        <f t="shared" ca="1" si="3"/>
        <v>SSD</v>
      </c>
      <c r="V18" s="13">
        <f t="shared" ca="1" si="3"/>
        <v>960</v>
      </c>
      <c r="W18" s="13">
        <f t="shared" ca="1" si="3"/>
        <v>0</v>
      </c>
      <c r="X18" s="13">
        <f t="shared" ca="1" si="3"/>
        <v>0</v>
      </c>
      <c r="Y18" s="13" t="str">
        <f t="shared" ca="1" si="3"/>
        <v>0.1/0.1</v>
      </c>
      <c r="Z18" s="13">
        <f t="shared" ca="1" si="3"/>
        <v>0</v>
      </c>
      <c r="AA18" s="13">
        <f t="shared" ca="1" si="3"/>
        <v>0</v>
      </c>
      <c r="AB18" s="15" t="str">
        <f t="shared" ca="1" si="8"/>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1"/>
        <v>IBM 2xK80 E5-2620v4</v>
      </c>
      <c r="F19" s="18"/>
      <c r="G19" s="18"/>
      <c r="H19" s="18"/>
      <c r="I19" s="18"/>
      <c r="J19" s="18"/>
      <c r="K19" s="18"/>
      <c r="L19" s="18"/>
      <c r="M19" s="18" t="str">
        <f t="shared" ca="1" si="6"/>
        <v>USD</v>
      </c>
      <c r="N19" s="13">
        <f t="shared" ca="1" si="2"/>
        <v>1.0752000000000002</v>
      </c>
      <c r="O19" s="13">
        <f t="shared" ca="1" si="12"/>
        <v>17.48</v>
      </c>
      <c r="P19" s="13" t="str">
        <f t="shared" ca="1" si="13"/>
        <v>K80</v>
      </c>
      <c r="Q19" s="13">
        <f t="shared" ca="1" si="13"/>
        <v>2</v>
      </c>
      <c r="R19" s="13" t="str">
        <f t="shared" ca="1" si="13"/>
        <v>Xeon E5-2620 v4</v>
      </c>
      <c r="S19" s="13">
        <f t="shared" ca="1" si="13"/>
        <v>2</v>
      </c>
      <c r="T19" s="13">
        <f t="shared" ca="1" si="13"/>
        <v>128</v>
      </c>
      <c r="U19" s="13" t="str">
        <f t="shared" ca="1" si="3"/>
        <v>SSD</v>
      </c>
      <c r="V19" s="13">
        <f t="shared" ca="1" si="3"/>
        <v>800</v>
      </c>
      <c r="W19" s="13" t="str">
        <f t="shared" ca="1" si="3"/>
        <v>SSD</v>
      </c>
      <c r="X19" s="13">
        <f t="shared" ref="X19:AA34" ca="1" si="16">INDIRECT("Sheet1!"&amp;INDIRECT("R1C"&amp;COLUMN(),FALSE)&amp;INDIRECT("AC"&amp;ROW()))</f>
        <v>800</v>
      </c>
      <c r="Y19" s="13" t="str">
        <f t="shared" ca="1" si="16"/>
        <v>0.1/0.1</v>
      </c>
      <c r="Z19" s="13">
        <f t="shared" ca="1" si="16"/>
        <v>0</v>
      </c>
      <c r="AA19" s="13">
        <f t="shared" ca="1" si="16"/>
        <v>0</v>
      </c>
      <c r="AB19" s="15" t="str">
        <f t="shared" ca="1" si="8"/>
        <v>No Internet traffic included.</v>
      </c>
      <c r="AC19" s="33">
        <v>32</v>
      </c>
    </row>
    <row r="20" spans="1:30" s="12" customFormat="1" ht="19">
      <c r="A20" s="38"/>
      <c r="B20" s="42"/>
      <c r="C20" s="21" t="str">
        <f t="shared" ref="C20:D40" ca="1" si="17">INDIRECT("Sheet1!"&amp;INDIRECT("R1C"&amp;COLUMN(),FALSE)&amp;INDIRECT("AC"&amp;ROW()))</f>
        <v>K80 E5-2690v3</v>
      </c>
      <c r="D20" s="15" t="str">
        <f t="shared" ca="1" si="17"/>
        <v>https://www.softlayer.com/cloud-computing/bluemix/Store/configureOrder/251/47057%2C46480%2C2397?language=en&amp;cm_mc_uid=85839695048713933876447&amp;cm_mc_sid_50200000=1496127251&amp;cm_mc_sid_52640000=1496127251</v>
      </c>
      <c r="E20" s="21" t="str">
        <f t="shared" ca="1" si="11"/>
        <v>IBM K80 E5-2690v3</v>
      </c>
      <c r="F20" s="18"/>
      <c r="G20" s="18"/>
      <c r="H20" s="18"/>
      <c r="I20" s="18"/>
      <c r="J20" s="18"/>
      <c r="K20" s="18"/>
      <c r="L20" s="18"/>
      <c r="M20" s="18" t="str">
        <f t="shared" ca="1" si="6"/>
        <v>USD</v>
      </c>
      <c r="N20" s="13">
        <f t="shared" ca="1" si="2"/>
        <v>1.9968000000000001</v>
      </c>
      <c r="O20" s="13">
        <f t="shared" ca="1" si="12"/>
        <v>8.74</v>
      </c>
      <c r="P20" s="13" t="str">
        <f t="shared" ca="1" si="13"/>
        <v>K80</v>
      </c>
      <c r="Q20" s="13">
        <f t="shared" ca="1" si="13"/>
        <v>1</v>
      </c>
      <c r="R20" s="13" t="str">
        <f t="shared" ca="1" si="13"/>
        <v>Xeon E5-2690 v3</v>
      </c>
      <c r="S20" s="13">
        <f t="shared" ca="1" si="13"/>
        <v>2</v>
      </c>
      <c r="T20" s="13">
        <f t="shared" ca="1" si="13"/>
        <v>64</v>
      </c>
      <c r="U20" s="13" t="str">
        <f t="shared" ca="1" si="13"/>
        <v>SATA</v>
      </c>
      <c r="V20" s="13">
        <f t="shared" ca="1" si="13"/>
        <v>1000</v>
      </c>
      <c r="W20" s="13">
        <f t="shared" ca="1" si="13"/>
        <v>0</v>
      </c>
      <c r="X20" s="13">
        <f t="shared" ca="1" si="16"/>
        <v>0</v>
      </c>
      <c r="Y20" s="13" t="str">
        <f t="shared" ca="1" si="16"/>
        <v>10/10</v>
      </c>
      <c r="Z20" s="13">
        <f t="shared" ca="1" si="16"/>
        <v>0</v>
      </c>
      <c r="AA20" s="13">
        <f t="shared" ca="1" si="16"/>
        <v>0</v>
      </c>
      <c r="AB20" s="15" t="str">
        <f t="shared" ca="1" si="8"/>
        <v>500 GB of Internet traffic included.</v>
      </c>
      <c r="AC20" s="33">
        <v>33</v>
      </c>
    </row>
    <row r="21" spans="1:30" s="12" customFormat="1" ht="19">
      <c r="A21" s="38"/>
      <c r="B21" s="42"/>
      <c r="C21" s="21" t="str">
        <f t="shared" ca="1" si="17"/>
        <v>2xK2 E5-2690v4</v>
      </c>
      <c r="D21" s="15" t="str">
        <f t="shared" ca="1" si="17"/>
        <v>https://www.softlayer.com/cloud-computing/bluemix/Store/orderHourlyBareMetalInstance/178055/157?language=en&amp;cm_mc_uid=85839695048713933876447&amp;cm_mc_sid_50200000=1496127251&amp;cm_mc_sid_52640000=1496127251</v>
      </c>
      <c r="E21" s="21" t="str">
        <f t="shared" ca="1" si="11"/>
        <v>IBM 2xK2 E5-2690v4</v>
      </c>
      <c r="F21" s="18"/>
      <c r="G21" s="18"/>
      <c r="H21" s="18"/>
      <c r="I21" s="18"/>
      <c r="J21" s="18"/>
      <c r="K21" s="18"/>
      <c r="L21" s="18"/>
      <c r="M21" s="18" t="str">
        <f t="shared" ca="1" si="6"/>
        <v>USD</v>
      </c>
      <c r="N21" s="13">
        <f t="shared" ca="1" si="2"/>
        <v>2.3296000000000001</v>
      </c>
      <c r="O21" s="13">
        <f t="shared" ca="1" si="12"/>
        <v>9.15456</v>
      </c>
      <c r="P21" s="13" t="str">
        <f t="shared" ca="1" si="13"/>
        <v>Grid K2</v>
      </c>
      <c r="Q21" s="13">
        <f t="shared" ca="1" si="13"/>
        <v>2</v>
      </c>
      <c r="R21" s="13" t="str">
        <f t="shared" ca="1" si="13"/>
        <v>Xeon E5-2690 v4</v>
      </c>
      <c r="S21" s="13">
        <f t="shared" ca="1" si="13"/>
        <v>2</v>
      </c>
      <c r="T21" s="13">
        <f t="shared" ca="1" si="13"/>
        <v>128</v>
      </c>
      <c r="U21" s="13" t="str">
        <f t="shared" ca="1" si="13"/>
        <v>SATA</v>
      </c>
      <c r="V21" s="13">
        <f t="shared" ca="1" si="13"/>
        <v>4000</v>
      </c>
      <c r="W21" s="13" t="str">
        <f t="shared" ca="1" si="13"/>
        <v>SATA</v>
      </c>
      <c r="X21" s="13">
        <f t="shared" ca="1" si="16"/>
        <v>4000</v>
      </c>
      <c r="Y21" s="13" t="str">
        <f t="shared" ca="1" si="16"/>
        <v>0.1/0.1</v>
      </c>
      <c r="Z21" s="13">
        <f t="shared" ca="1" si="16"/>
        <v>0</v>
      </c>
      <c r="AA21" s="13">
        <f t="shared" ca="1" si="16"/>
        <v>0</v>
      </c>
      <c r="AB21" s="15" t="str">
        <f t="shared" ca="1" si="8"/>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7"/>
        <v>K2 E5-2620v3</v>
      </c>
      <c r="D22" s="15" t="str">
        <f t="shared" ca="1" si="17"/>
        <v>https://www.softlayer.com/cloud-computing/bluemix/Store/configureOrder/251/141695%2C2739?language=en&amp;cm_mc_uid=85839695048713933876447&amp;cm_mc_sid_50200000=1496127251&amp;cm_mc_sid_52640000=1496127251</v>
      </c>
      <c r="E22" s="21" t="str">
        <f t="shared" ca="1" si="11"/>
        <v>IBM K2 E5-2620v3</v>
      </c>
      <c r="F22" s="18">
        <f t="shared" ca="1" si="4"/>
        <v>0</v>
      </c>
      <c r="G22" s="18"/>
      <c r="H22" s="18">
        <f t="shared" ref="H22:I25" ca="1" si="18">INDIRECT("Sheet1!"&amp;INDIRECT("R1C"&amp;COLUMN(),FALSE)&amp;INDIRECT("AC"&amp;ROW()))</f>
        <v>0</v>
      </c>
      <c r="I22" s="18">
        <f t="shared" ca="1" si="18"/>
        <v>1054</v>
      </c>
      <c r="J22" s="18">
        <f t="shared" ca="1" si="10"/>
        <v>0</v>
      </c>
      <c r="K22" s="18">
        <f t="shared" ca="1" si="10"/>
        <v>0</v>
      </c>
      <c r="L22" s="18">
        <f t="shared" ca="1" si="14"/>
        <v>0</v>
      </c>
      <c r="M22" s="18" t="str">
        <f t="shared" ca="1" si="6"/>
        <v>USD</v>
      </c>
      <c r="N22" s="13">
        <f t="shared" ref="N22:N23" ca="1" si="19">INDIRECT("Sheet1!"&amp;INDIRECT("R1C"&amp;COLUMN(),FALSE)&amp;INDIRECT("AC"&amp;ROW())) * INDIRECT("Sheet1!L"&amp; INDIRECT("AC"&amp;ROW()))</f>
        <v>0.92159999999999986</v>
      </c>
      <c r="O22" s="13">
        <f t="shared" ref="O22:O28" ca="1" si="20">INDIRECT("Sheet1!"&amp;INDIRECT("R1C"&amp;COLUMN(),FALSE)&amp;INDIRECT("AC"&amp;ROW())) * INDIRECT("Sheet1!D"&amp; INDIRECT("AC"&amp;ROW()))</f>
        <v>4.57728</v>
      </c>
      <c r="P22" s="13" t="str">
        <f t="shared" ca="1" si="13"/>
        <v>Grid K2</v>
      </c>
      <c r="Q22" s="13">
        <f t="shared" ca="1" si="13"/>
        <v>1</v>
      </c>
      <c r="R22" s="13" t="str">
        <f t="shared" ca="1" si="13"/>
        <v>Xeon E5-2620 v3</v>
      </c>
      <c r="S22" s="13">
        <f t="shared" ca="1" si="13"/>
        <v>2</v>
      </c>
      <c r="T22" s="13">
        <f t="shared" ca="1" si="13"/>
        <v>64</v>
      </c>
      <c r="U22" s="13" t="str">
        <f t="shared" ref="U22:AB27" ca="1" si="21">INDIRECT("Sheet1!"&amp;INDIRECT("R1C"&amp;COLUMN(),FALSE)&amp;INDIRECT("AC"&amp;ROW()))</f>
        <v>SATA</v>
      </c>
      <c r="V22" s="13">
        <f t="shared" ca="1" si="21"/>
        <v>1000</v>
      </c>
      <c r="W22" s="13">
        <f t="shared" ca="1" si="13"/>
        <v>0</v>
      </c>
      <c r="X22" s="13">
        <f t="shared" ca="1" si="16"/>
        <v>0</v>
      </c>
      <c r="Y22" s="13" t="str">
        <f t="shared" ca="1" si="16"/>
        <v>0.1/0.1</v>
      </c>
      <c r="Z22" s="13">
        <f t="shared" ca="1" si="16"/>
        <v>0</v>
      </c>
      <c r="AA22" s="13">
        <f t="shared" ca="1" si="16"/>
        <v>0</v>
      </c>
      <c r="AB22" s="15" t="str">
        <f t="shared" ca="1" si="21"/>
        <v>500 GB of Internet traffic included.</v>
      </c>
      <c r="AC22" s="33">
        <v>35</v>
      </c>
    </row>
    <row r="23" spans="1:30" ht="20" customHeight="1">
      <c r="A23" s="41"/>
      <c r="B23" s="42"/>
      <c r="C23" s="21" t="str">
        <f t="shared" ca="1" si="17"/>
        <v>K2 E5-2690v3</v>
      </c>
      <c r="D23" s="15" t="str">
        <f t="shared" ca="1" si="17"/>
        <v>https://www.softlayer.com/cloud-computing/bluemix/Store/configureOrder/251/141695%2C47061%2C279?language=en&amp;cm_mc_uid=85839695048713933876447&amp;cm_mc_sid_50200000=1496127251&amp;cm_mc_sid_52640000=1496127251#category-disk0-title</v>
      </c>
      <c r="E23" s="21" t="str">
        <f t="shared" ca="1" si="11"/>
        <v>IBM K2 E5-2690v3</v>
      </c>
      <c r="F23" s="18">
        <f t="shared" ca="1" si="4"/>
        <v>0</v>
      </c>
      <c r="G23" s="18"/>
      <c r="H23" s="18">
        <f t="shared" ca="1" si="18"/>
        <v>0</v>
      </c>
      <c r="I23" s="18">
        <f t="shared" ca="1" si="18"/>
        <v>1224</v>
      </c>
      <c r="J23" s="18">
        <f t="shared" ca="1" si="10"/>
        <v>0</v>
      </c>
      <c r="K23" s="18">
        <f t="shared" ca="1" si="10"/>
        <v>0</v>
      </c>
      <c r="L23" s="18">
        <f t="shared" ca="1" si="14"/>
        <v>0</v>
      </c>
      <c r="M23" s="18" t="str">
        <f t="shared" ca="1" si="6"/>
        <v>USD</v>
      </c>
      <c r="N23" s="13">
        <f t="shared" ca="1" si="19"/>
        <v>1.9968000000000001</v>
      </c>
      <c r="O23" s="13">
        <f t="shared" ca="1" si="20"/>
        <v>4.57728</v>
      </c>
      <c r="P23" s="13" t="str">
        <f t="shared" ca="1" si="13"/>
        <v>Grid K2</v>
      </c>
      <c r="Q23" s="13">
        <f t="shared" ca="1" si="13"/>
        <v>1</v>
      </c>
      <c r="R23" s="13" t="str">
        <f t="shared" ca="1" si="13"/>
        <v>Xeon E5-2690 v3</v>
      </c>
      <c r="S23" s="13">
        <f t="shared" ca="1" si="13"/>
        <v>2</v>
      </c>
      <c r="T23" s="13">
        <f t="shared" ca="1" si="13"/>
        <v>64</v>
      </c>
      <c r="U23" s="13" t="str">
        <f t="shared" ca="1" si="21"/>
        <v>SATA</v>
      </c>
      <c r="V23" s="13">
        <f t="shared" ca="1" si="21"/>
        <v>1000</v>
      </c>
      <c r="W23" s="13">
        <f t="shared" ca="1" si="13"/>
        <v>0</v>
      </c>
      <c r="X23" s="13">
        <f t="shared" ca="1" si="16"/>
        <v>0</v>
      </c>
      <c r="Y23" s="13" t="str">
        <f t="shared" ca="1" si="16"/>
        <v>0.1/0.1</v>
      </c>
      <c r="Z23" s="13">
        <f t="shared" ca="1" si="16"/>
        <v>0</v>
      </c>
      <c r="AA23" s="13">
        <f t="shared" ca="1" si="16"/>
        <v>0</v>
      </c>
      <c r="AB23" s="15" t="str">
        <f t="shared" ca="1" si="21"/>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7"/>
        <v>K2 E5-2620v3</v>
      </c>
      <c r="D24" s="15" t="str">
        <f t="shared" ca="1" si="17"/>
        <v>https://www.softlayer.com/cloud-computing/bluemix/Store/configureOrder/251/141695%2C2739?language=en&amp;cm_mc_uid=85839695048713933876447&amp;cm_mc_sid_50200000=1496127251&amp;cm_mc_sid_52640000=1496127251</v>
      </c>
      <c r="E24" s="21" t="str">
        <f t="shared" ca="1" si="11"/>
        <v>IBM K2 E5-2620v3</v>
      </c>
      <c r="F24" s="18">
        <f t="shared" ca="1" si="4"/>
        <v>0</v>
      </c>
      <c r="G24" s="18"/>
      <c r="H24" s="18">
        <f t="shared" ca="1" si="18"/>
        <v>0</v>
      </c>
      <c r="I24" s="18">
        <f t="shared" ca="1" si="18"/>
        <v>1054</v>
      </c>
      <c r="J24" s="18">
        <f t="shared" ca="1" si="10"/>
        <v>0</v>
      </c>
      <c r="K24" s="18">
        <f t="shared" ca="1" si="10"/>
        <v>0</v>
      </c>
      <c r="L24" s="18">
        <f t="shared" ca="1" si="14"/>
        <v>0</v>
      </c>
      <c r="M24" s="18" t="str">
        <f t="shared" ca="1" si="6"/>
        <v>USD</v>
      </c>
      <c r="N24" s="13">
        <f t="shared" ref="N24:N37" ca="1" si="22">INDIRECT("Sheet1!"&amp;INDIRECT("R1C"&amp;COLUMN(),FALSE)&amp;INDIRECT("AC"&amp;ROW())) * INDIRECT("Sheet1!L"&amp; INDIRECT("AC"&amp;ROW()))</f>
        <v>0.92159999999999986</v>
      </c>
      <c r="O24" s="13">
        <f t="shared" ca="1" si="20"/>
        <v>4.57728</v>
      </c>
      <c r="P24" s="13" t="str">
        <f t="shared" ca="1" si="13"/>
        <v>Grid K2</v>
      </c>
      <c r="Q24" s="13">
        <f t="shared" ca="1" si="13"/>
        <v>1</v>
      </c>
      <c r="R24" s="13" t="str">
        <f t="shared" ca="1" si="13"/>
        <v>Xeon E5-2620 v3</v>
      </c>
      <c r="S24" s="13">
        <f t="shared" ca="1" si="13"/>
        <v>2</v>
      </c>
      <c r="T24" s="13">
        <f t="shared" ca="1" si="13"/>
        <v>64</v>
      </c>
      <c r="U24" s="13" t="str">
        <f t="shared" ca="1" si="21"/>
        <v>SATA</v>
      </c>
      <c r="V24" s="13">
        <f t="shared" ca="1" si="21"/>
        <v>1000</v>
      </c>
      <c r="W24" s="13">
        <f t="shared" ca="1" si="13"/>
        <v>0</v>
      </c>
      <c r="X24" s="13">
        <f t="shared" ca="1" si="16"/>
        <v>0</v>
      </c>
      <c r="Y24" s="13" t="str">
        <f t="shared" ca="1" si="16"/>
        <v>0.1/0.1</v>
      </c>
      <c r="Z24" s="13">
        <f t="shared" ca="1" si="16"/>
        <v>0</v>
      </c>
      <c r="AA24" s="13">
        <f t="shared" ca="1" si="16"/>
        <v>0</v>
      </c>
      <c r="AB24" s="15" t="str">
        <f t="shared" ca="1" si="21"/>
        <v>500 GB of Internet traffic included.</v>
      </c>
      <c r="AC24" s="33">
        <v>35</v>
      </c>
    </row>
    <row r="25" spans="1:30" s="12" customFormat="1" ht="20" customHeight="1">
      <c r="A25" s="41"/>
      <c r="B25" s="42"/>
      <c r="C25" s="21" t="str">
        <f t="shared" ca="1" si="17"/>
        <v>K2 E5-2690v3</v>
      </c>
      <c r="D25" s="15" t="str">
        <f t="shared" ca="1" si="17"/>
        <v>https://www.softlayer.com/cloud-computing/bluemix/Store/configureOrder/251/141695%2C47061%2C279?language=en&amp;cm_mc_uid=85839695048713933876447&amp;cm_mc_sid_50200000=1496127251&amp;cm_mc_sid_52640000=1496127251#category-disk0-title</v>
      </c>
      <c r="E25" s="21" t="str">
        <f t="shared" ca="1" si="11"/>
        <v>IBM K2 E5-2690v3</v>
      </c>
      <c r="F25" s="18">
        <f t="shared" ca="1" si="4"/>
        <v>0</v>
      </c>
      <c r="G25" s="18"/>
      <c r="H25" s="18">
        <f t="shared" ca="1" si="18"/>
        <v>0</v>
      </c>
      <c r="I25" s="18">
        <f t="shared" ca="1" si="18"/>
        <v>1224</v>
      </c>
      <c r="J25" s="18">
        <f t="shared" ca="1" si="10"/>
        <v>0</v>
      </c>
      <c r="K25" s="18">
        <f t="shared" ca="1" si="10"/>
        <v>0</v>
      </c>
      <c r="L25" s="18">
        <f t="shared" ca="1" si="14"/>
        <v>0</v>
      </c>
      <c r="M25" s="18" t="str">
        <f t="shared" ca="1" si="6"/>
        <v>USD</v>
      </c>
      <c r="N25" s="13">
        <f t="shared" ca="1" si="22"/>
        <v>1.9968000000000001</v>
      </c>
      <c r="O25" s="13">
        <f t="shared" ca="1" si="20"/>
        <v>4.57728</v>
      </c>
      <c r="P25" s="13" t="str">
        <f t="shared" ca="1" si="13"/>
        <v>Grid K2</v>
      </c>
      <c r="Q25" s="13">
        <f t="shared" ca="1" si="13"/>
        <v>1</v>
      </c>
      <c r="R25" s="13" t="str">
        <f t="shared" ca="1" si="13"/>
        <v>Xeon E5-2690 v3</v>
      </c>
      <c r="S25" s="13">
        <f t="shared" ca="1" si="13"/>
        <v>2</v>
      </c>
      <c r="T25" s="13">
        <f t="shared" ca="1" si="13"/>
        <v>64</v>
      </c>
      <c r="U25" s="13" t="str">
        <f t="shared" ca="1" si="21"/>
        <v>SATA</v>
      </c>
      <c r="V25" s="13">
        <f t="shared" ca="1" si="21"/>
        <v>1000</v>
      </c>
      <c r="W25" s="13">
        <f t="shared" ca="1" si="13"/>
        <v>0</v>
      </c>
      <c r="X25" s="13">
        <f t="shared" ca="1" si="16"/>
        <v>0</v>
      </c>
      <c r="Y25" s="13" t="str">
        <f t="shared" ca="1" si="16"/>
        <v>0.1/0.1</v>
      </c>
      <c r="Z25" s="13">
        <f t="shared" ca="1" si="16"/>
        <v>0</v>
      </c>
      <c r="AA25" s="13">
        <f t="shared" ca="1" si="16"/>
        <v>0</v>
      </c>
      <c r="AB25" s="15" t="str">
        <f t="shared" ca="1" si="21"/>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7"/>
        <v>NGD4</v>
      </c>
      <c r="D26" s="15">
        <f t="shared" ca="1" si="17"/>
        <v>0</v>
      </c>
      <c r="E26" s="21" t="str">
        <f ca="1">"NM "&amp;C26</f>
        <v>NM NGD4</v>
      </c>
      <c r="F26" s="18">
        <f t="shared" ca="1" si="4"/>
        <v>0</v>
      </c>
      <c r="G26" s="18">
        <f t="shared" ca="1" si="4"/>
        <v>3.5</v>
      </c>
      <c r="H26" s="18">
        <f t="shared" ca="1" si="4"/>
        <v>0</v>
      </c>
      <c r="I26" s="18">
        <f t="shared" ca="1" si="4"/>
        <v>0</v>
      </c>
      <c r="J26" s="18">
        <f t="shared" ca="1" si="10"/>
        <v>0</v>
      </c>
      <c r="K26" s="18">
        <f t="shared" ca="1" si="10"/>
        <v>0</v>
      </c>
      <c r="L26" s="18">
        <f t="shared" ca="1" si="14"/>
        <v>0</v>
      </c>
      <c r="M26" s="18" t="str">
        <f t="shared" ca="1" si="6"/>
        <v>USD</v>
      </c>
      <c r="N26" s="13">
        <f t="shared" ca="1" si="22"/>
        <v>0.83199999999999996</v>
      </c>
      <c r="O26" s="13">
        <f t="shared" ca="1" si="20"/>
        <v>10.08</v>
      </c>
      <c r="P26" s="13" t="str">
        <f t="shared" ref="P26:T34" ca="1" si="23">INDIRECT("Sheet1!"&amp;INDIRECT("R1C"&amp;COLUMN(),FALSE)&amp;INDIRECT("AC"&amp;ROW()))</f>
        <v>K40</v>
      </c>
      <c r="Q26" s="13">
        <f t="shared" ca="1" si="23"/>
        <v>2</v>
      </c>
      <c r="R26" s="13" t="str">
        <f t="shared" ca="1" si="23"/>
        <v>POWER8</v>
      </c>
      <c r="S26" s="13">
        <f t="shared" ca="1" si="23"/>
        <v>2</v>
      </c>
      <c r="T26" s="13">
        <f t="shared" ca="1" si="23"/>
        <v>128</v>
      </c>
      <c r="U26" s="13">
        <f t="shared" ca="1" si="21"/>
        <v>0</v>
      </c>
      <c r="V26" s="13">
        <f t="shared" ca="1" si="21"/>
        <v>0</v>
      </c>
      <c r="W26" s="13">
        <f t="shared" ca="1" si="13"/>
        <v>0</v>
      </c>
      <c r="X26" s="13">
        <f t="shared" ca="1" si="16"/>
        <v>0</v>
      </c>
      <c r="Y26" s="13" t="str">
        <f t="shared" ca="1" si="16"/>
        <v>56/</v>
      </c>
      <c r="Z26" s="13">
        <f t="shared" ca="1" si="16"/>
        <v>0</v>
      </c>
      <c r="AA26" s="13">
        <f t="shared" ca="1" si="16"/>
        <v>0</v>
      </c>
      <c r="AB26" s="15" t="str">
        <f t="shared" ca="1" si="21"/>
        <v xml:space="preserve"> http://www-01.ibm.com/common/ssi/cgi-bin/ssialias?htmlfid=POB03046USEN</v>
      </c>
      <c r="AC26" s="33">
        <v>44</v>
      </c>
      <c r="AD26" s="12">
        <v>2</v>
      </c>
    </row>
    <row r="27" spans="1:30" s="12" customFormat="1" ht="20" customHeight="1">
      <c r="A27" s="41"/>
      <c r="B27" s="42"/>
      <c r="C27" s="21" t="str">
        <f t="shared" ca="1" si="17"/>
        <v>NGD5</v>
      </c>
      <c r="D27" s="15">
        <f t="shared" ca="1" si="17"/>
        <v>0</v>
      </c>
      <c r="E27" s="21" t="str">
        <f t="shared" ref="E27:E30" ca="1" si="24">"NM "&amp;C27</f>
        <v>NM NGD5</v>
      </c>
      <c r="F27" s="18">
        <f t="shared" ca="1" si="4"/>
        <v>0</v>
      </c>
      <c r="G27" s="18">
        <f t="shared" ca="1" si="4"/>
        <v>4.8499999999999996</v>
      </c>
      <c r="H27" s="18">
        <f t="shared" ca="1" si="4"/>
        <v>0</v>
      </c>
      <c r="I27" s="18">
        <f t="shared" ca="1" si="4"/>
        <v>0</v>
      </c>
      <c r="J27" s="18">
        <f t="shared" ca="1" si="10"/>
        <v>0</v>
      </c>
      <c r="K27" s="18">
        <f t="shared" ca="1" si="10"/>
        <v>0</v>
      </c>
      <c r="L27" s="18">
        <f t="shared" ca="1" si="14"/>
        <v>0</v>
      </c>
      <c r="M27" s="18" t="str">
        <f t="shared" ca="1" si="6"/>
        <v>USD</v>
      </c>
      <c r="N27" s="13">
        <f t="shared" ca="1" si="22"/>
        <v>0.83199999999999996</v>
      </c>
      <c r="O27" s="13">
        <f t="shared" ca="1" si="20"/>
        <v>34.96</v>
      </c>
      <c r="P27" s="13" t="str">
        <f t="shared" ca="1" si="23"/>
        <v>K80</v>
      </c>
      <c r="Q27" s="13">
        <f t="shared" ca="1" si="23"/>
        <v>4</v>
      </c>
      <c r="R27" s="13" t="str">
        <f t="shared" ca="1" si="23"/>
        <v>POWER8</v>
      </c>
      <c r="S27" s="13">
        <f t="shared" ca="1" si="23"/>
        <v>2</v>
      </c>
      <c r="T27" s="13">
        <f t="shared" ca="1" si="23"/>
        <v>128</v>
      </c>
      <c r="U27" s="13">
        <f t="shared" ca="1" si="21"/>
        <v>0</v>
      </c>
      <c r="V27" s="13">
        <f t="shared" ca="1" si="21"/>
        <v>0</v>
      </c>
      <c r="W27" s="13">
        <f t="shared" ca="1" si="13"/>
        <v>0</v>
      </c>
      <c r="X27" s="13">
        <f t="shared" ca="1" si="16"/>
        <v>0</v>
      </c>
      <c r="Y27" s="13" t="str">
        <f t="shared" ca="1" si="16"/>
        <v>56/</v>
      </c>
      <c r="Z27" s="13">
        <f t="shared" ca="1" si="16"/>
        <v>0</v>
      </c>
      <c r="AA27" s="13">
        <f t="shared" ca="1" si="16"/>
        <v>0</v>
      </c>
      <c r="AB27" s="15" t="str">
        <f t="shared" ca="1" si="21"/>
        <v xml:space="preserve"> http://www-01.ibm.com/common/ssi/cgi-bin/ssialias?htmlfid=POB03046USEN</v>
      </c>
      <c r="AC27" s="33">
        <v>45</v>
      </c>
    </row>
    <row r="28" spans="1:30" s="12" customFormat="1" ht="20" customHeight="1">
      <c r="A28" s="41"/>
      <c r="B28" s="42"/>
      <c r="C28" s="21" t="str">
        <f t="shared" ca="1" si="17"/>
        <v>NGQ7</v>
      </c>
      <c r="D28" s="15">
        <f t="shared" ca="1" si="17"/>
        <v>0</v>
      </c>
      <c r="E28" s="21" t="str">
        <f t="shared" ca="1" si="24"/>
        <v>NM NGQ7</v>
      </c>
      <c r="F28" s="18">
        <f t="shared" ca="1" si="4"/>
        <v>0</v>
      </c>
      <c r="G28" s="18">
        <f t="shared" ca="1" si="4"/>
        <v>7.4</v>
      </c>
      <c r="H28" s="18">
        <f t="shared" ca="1" si="4"/>
        <v>0</v>
      </c>
      <c r="I28" s="18">
        <f t="shared" ca="1" si="4"/>
        <v>0</v>
      </c>
      <c r="J28" s="18">
        <f t="shared" ca="1" si="10"/>
        <v>0</v>
      </c>
      <c r="K28" s="18">
        <f t="shared" ca="1" si="10"/>
        <v>0</v>
      </c>
      <c r="L28" s="18">
        <f t="shared" ca="1" si="14"/>
        <v>0</v>
      </c>
      <c r="M28" s="18" t="str">
        <f ca="1">INDIRECT("Sheet1!"&amp;INDIRECT("R1C"&amp;COLUMN(),FALSE)&amp;INDIRECT("AC"&amp;ROW()))</f>
        <v>USD</v>
      </c>
      <c r="N28" s="13">
        <f t="shared" ca="1" si="22"/>
        <v>0.83199999999999996</v>
      </c>
      <c r="O28" s="13">
        <f t="shared" ca="1" si="20"/>
        <v>27.376000000000001</v>
      </c>
      <c r="P28" s="13" t="str">
        <f t="shared" ca="1" si="23"/>
        <v>M40</v>
      </c>
      <c r="Q28" s="13">
        <f t="shared" ca="1" si="23"/>
        <v>4</v>
      </c>
      <c r="R28" s="13" t="str">
        <f t="shared" ca="1" si="23"/>
        <v>POWER8</v>
      </c>
      <c r="S28" s="13">
        <f t="shared" ca="1" si="23"/>
        <v>2</v>
      </c>
      <c r="T28" s="13">
        <f t="shared" ca="1" si="23"/>
        <v>128</v>
      </c>
      <c r="U28" s="13">
        <f t="shared" ref="U28:AA43" ca="1" si="25">INDIRECT("Sheet1!"&amp;INDIRECT("R1C"&amp;COLUMN(),FALSE)&amp;INDIRECT("AC"&amp;ROW()))</f>
        <v>0</v>
      </c>
      <c r="V28" s="13">
        <f t="shared" ca="1" si="25"/>
        <v>0</v>
      </c>
      <c r="W28" s="13">
        <f t="shared" ca="1" si="13"/>
        <v>0</v>
      </c>
      <c r="X28" s="13">
        <f t="shared" ca="1" si="16"/>
        <v>0</v>
      </c>
      <c r="Y28" s="13" t="str">
        <f t="shared" ca="1" si="16"/>
        <v>56/</v>
      </c>
      <c r="Z28" s="13">
        <f t="shared" ca="1" si="16"/>
        <v>0</v>
      </c>
      <c r="AA28" s="13">
        <f t="shared" ca="1" si="16"/>
        <v>0</v>
      </c>
      <c r="AB28" s="15" t="str">
        <f t="shared" ref="AB28:AB58" ca="1" si="26">INDIRECT("Sheet1!"&amp;INDIRECT("R1C"&amp;COLUMN(),FALSE)&amp;INDIRECT("AC"&amp;ROW()))</f>
        <v xml:space="preserve"> http://www-01.ibm.com/common/ssi/cgi-bin/ssialias?htmlfid=POB03046USEN</v>
      </c>
      <c r="AC28" s="33">
        <v>46</v>
      </c>
    </row>
    <row r="29" spans="1:30" ht="20" customHeight="1">
      <c r="A29" s="41"/>
      <c r="B29" s="12"/>
      <c r="C29" s="21" t="str">
        <f t="shared" ca="1" si="17"/>
        <v>NG08</v>
      </c>
      <c r="D29" s="15">
        <f t="shared" ca="1" si="17"/>
        <v>0</v>
      </c>
      <c r="E29" s="21" t="str">
        <f t="shared" ca="1" si="24"/>
        <v>NM NG08</v>
      </c>
      <c r="F29" s="18">
        <f t="shared" ca="1" si="4"/>
        <v>0</v>
      </c>
      <c r="G29" s="18">
        <f t="shared" ca="1" si="4"/>
        <v>29.5</v>
      </c>
      <c r="H29" s="18">
        <f t="shared" ca="1" si="4"/>
        <v>0</v>
      </c>
      <c r="I29" s="18">
        <f t="shared" ca="1" si="4"/>
        <v>0</v>
      </c>
      <c r="J29" s="18">
        <f t="shared" ca="1" si="10"/>
        <v>0</v>
      </c>
      <c r="K29" s="18">
        <f t="shared" ca="1" si="10"/>
        <v>0</v>
      </c>
      <c r="L29" s="18">
        <f t="shared" ca="1" si="14"/>
        <v>0</v>
      </c>
      <c r="M29" s="18" t="str">
        <f t="shared" ca="1" si="6"/>
        <v>USD</v>
      </c>
      <c r="N29" s="13">
        <f t="shared" ca="1" si="22"/>
        <v>0.83199999999999996</v>
      </c>
      <c r="O29" s="13">
        <f ca="1">INDIRECT("Sheet1!"&amp;INDIRECT("R1C"&amp;COLUMN(),FALSE)&amp;INDIRECT("AC"&amp;ROW())) * INDIRECT("Sheet1!D"&amp; INDIRECT("AC"&amp;ROW()))</f>
        <v>76</v>
      </c>
      <c r="P29" s="13" t="str">
        <f t="shared" ca="1" si="23"/>
        <v>P100</v>
      </c>
      <c r="Q29" s="13">
        <f t="shared" ca="1" si="23"/>
        <v>8</v>
      </c>
      <c r="R29" s="13" t="str">
        <f t="shared" ca="1" si="23"/>
        <v>POWER8</v>
      </c>
      <c r="S29" s="13">
        <f t="shared" ca="1" si="23"/>
        <v>2</v>
      </c>
      <c r="T29" s="13">
        <f t="shared" ca="1" si="23"/>
        <v>512</v>
      </c>
      <c r="U29" s="13">
        <f t="shared" ca="1" si="25"/>
        <v>0</v>
      </c>
      <c r="V29" s="13">
        <f t="shared" ca="1" si="25"/>
        <v>0</v>
      </c>
      <c r="W29" s="13">
        <f t="shared" ca="1" si="13"/>
        <v>0</v>
      </c>
      <c r="X29" s="13">
        <f t="shared" ca="1" si="16"/>
        <v>0</v>
      </c>
      <c r="Y29" s="13" t="str">
        <f t="shared" ca="1" si="16"/>
        <v>100/</v>
      </c>
      <c r="Z29" s="13">
        <f t="shared" ca="1" si="16"/>
        <v>0</v>
      </c>
      <c r="AA29" s="13">
        <f t="shared" ca="1" si="16"/>
        <v>0</v>
      </c>
      <c r="AB29" s="15" t="str">
        <f t="shared" ca="1" si="26"/>
        <v xml:space="preserve"> http://www-01.ibm.com/common/ssi/cgi-bin/ssialias?htmlfid=POB03046USEN</v>
      </c>
      <c r="AC29" s="33">
        <v>47</v>
      </c>
    </row>
    <row r="30" spans="1:30">
      <c r="C30" s="21" t="str">
        <f t="shared" ca="1" si="17"/>
        <v>NP8G1</v>
      </c>
      <c r="D30" s="15">
        <f t="shared" ca="1" si="17"/>
        <v>0</v>
      </c>
      <c r="E30" s="21" t="str">
        <f t="shared" ca="1" si="24"/>
        <v>NM NP8G1</v>
      </c>
      <c r="F30" s="18">
        <f t="shared" ca="1" si="4"/>
        <v>0</v>
      </c>
      <c r="G30" s="18">
        <f t="shared" ca="1" si="4"/>
        <v>4.95</v>
      </c>
      <c r="H30" s="18">
        <f t="shared" ca="1" si="4"/>
        <v>0</v>
      </c>
      <c r="I30" s="18">
        <f t="shared" ca="1" si="4"/>
        <v>0</v>
      </c>
      <c r="J30" s="18">
        <f t="shared" ca="1" si="10"/>
        <v>0</v>
      </c>
      <c r="K30" s="18">
        <f t="shared" ca="1" si="10"/>
        <v>0</v>
      </c>
      <c r="L30" s="18">
        <f t="shared" ca="1" si="14"/>
        <v>0</v>
      </c>
      <c r="M30" s="18" t="str">
        <f t="shared" ca="1" si="6"/>
        <v>USD</v>
      </c>
      <c r="N30" s="13">
        <f t="shared" ca="1" si="22"/>
        <v>0.20799999999999999</v>
      </c>
      <c r="O30" s="13">
        <f ca="1">INDIRECT("Sheet1!"&amp;INDIRECT("R1C"&amp;COLUMN(),FALSE)&amp;INDIRECT("AC"&amp;ROW())) * INDIRECT("Sheet1!D"&amp; INDIRECT("AC"&amp;ROW()))</f>
        <v>9.5</v>
      </c>
      <c r="P30" s="13" t="str">
        <f t="shared" ca="1" si="23"/>
        <v>P100</v>
      </c>
      <c r="Q30" s="13">
        <f t="shared" ca="1" si="23"/>
        <v>1</v>
      </c>
      <c r="R30" s="13" t="str">
        <f t="shared" ca="1" si="23"/>
        <v>POWER8</v>
      </c>
      <c r="S30" s="13">
        <f t="shared" ca="1" si="23"/>
        <v>0.5</v>
      </c>
      <c r="T30" s="13">
        <f t="shared" ca="1" si="23"/>
        <v>128</v>
      </c>
      <c r="U30" s="13">
        <f t="shared" ca="1" si="25"/>
        <v>0</v>
      </c>
      <c r="V30" s="13">
        <f t="shared" ca="1" si="25"/>
        <v>0</v>
      </c>
      <c r="W30" s="13">
        <f t="shared" ca="1" si="25"/>
        <v>0</v>
      </c>
      <c r="X30" s="13">
        <f t="shared" ca="1" si="16"/>
        <v>0</v>
      </c>
      <c r="Y30" s="13" t="str">
        <f t="shared" ca="1" si="16"/>
        <v>56/</v>
      </c>
      <c r="Z30" s="13">
        <f t="shared" ca="1" si="16"/>
        <v>0</v>
      </c>
      <c r="AA30" s="13">
        <f t="shared" ca="1" si="16"/>
        <v>0</v>
      </c>
      <c r="AB30" s="15" t="str">
        <f t="shared" ca="1" si="26"/>
        <v>Provider web site mentions 32 threads, and Wikipedia says each core has 8 thread, while 1 CPU has 8 cores. That gives 64 threads per 1 CPU, thus 0.5 CPUs.</v>
      </c>
      <c r="AC30" s="33">
        <v>48</v>
      </c>
    </row>
    <row r="31" spans="1:30" s="12" customFormat="1">
      <c r="C31" s="21" t="str">
        <f t="shared" ca="1" si="17"/>
        <v>NP8G4</v>
      </c>
      <c r="D31" s="15">
        <f t="shared" ca="1" si="17"/>
        <v>0</v>
      </c>
      <c r="E31" s="21" t="str">
        <f t="shared" ref="E31" ca="1" si="27">"NM "&amp;C31</f>
        <v>NM NP8G4</v>
      </c>
      <c r="F31" s="18">
        <f t="shared" ca="1" si="4"/>
        <v>0</v>
      </c>
      <c r="G31" s="18">
        <f t="shared" ca="1" si="4"/>
        <v>14.2</v>
      </c>
      <c r="H31" s="18">
        <f t="shared" ca="1" si="4"/>
        <v>0</v>
      </c>
      <c r="I31" s="18">
        <f t="shared" ca="1" si="4"/>
        <v>0</v>
      </c>
      <c r="J31" s="18">
        <f t="shared" ca="1" si="10"/>
        <v>0</v>
      </c>
      <c r="K31" s="18">
        <f t="shared" ca="1" si="10"/>
        <v>0</v>
      </c>
      <c r="L31" s="18">
        <f t="shared" ca="1" si="14"/>
        <v>0</v>
      </c>
      <c r="M31" s="18" t="str">
        <f t="shared" ca="1" si="6"/>
        <v>USD</v>
      </c>
      <c r="N31" s="13">
        <f t="shared" ca="1" si="22"/>
        <v>0.83199999999999996</v>
      </c>
      <c r="O31" s="13">
        <f ca="1">INDIRECT("Sheet1!"&amp;INDIRECT("R1C"&amp;COLUMN(),FALSE)&amp;INDIRECT("AC"&amp;ROW())) * INDIRECT("Sheet1!D"&amp; INDIRECT("AC"&amp;ROW()))</f>
        <v>38</v>
      </c>
      <c r="P31" s="13" t="str">
        <f t="shared" ca="1" si="23"/>
        <v>P100</v>
      </c>
      <c r="Q31" s="13">
        <f t="shared" ca="1" si="23"/>
        <v>4</v>
      </c>
      <c r="R31" s="13" t="str">
        <f t="shared" ca="1" si="23"/>
        <v>POWER8</v>
      </c>
      <c r="S31" s="13">
        <f t="shared" ca="1" si="23"/>
        <v>2</v>
      </c>
      <c r="T31" s="13">
        <f t="shared" ca="1" si="23"/>
        <v>512</v>
      </c>
      <c r="U31" s="13">
        <f t="shared" ca="1" si="25"/>
        <v>0</v>
      </c>
      <c r="V31" s="13">
        <f t="shared" ca="1" si="25"/>
        <v>0</v>
      </c>
      <c r="W31" s="13">
        <f t="shared" ca="1" si="25"/>
        <v>0</v>
      </c>
      <c r="X31" s="13">
        <f t="shared" ca="1" si="16"/>
        <v>0</v>
      </c>
      <c r="Y31" s="13" t="str">
        <f t="shared" ca="1" si="16"/>
        <v>56/</v>
      </c>
      <c r="Z31" s="13">
        <f t="shared" ca="1" si="16"/>
        <v>0</v>
      </c>
      <c r="AA31" s="13">
        <f t="shared" ca="1" si="16"/>
        <v>0</v>
      </c>
      <c r="AB31" s="15" t="str">
        <f t="shared" ca="1" si="26"/>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7"/>
        <v>16-GPU x86 K80 ltd.</v>
      </c>
      <c r="D32" s="15">
        <f t="shared" ca="1" si="17"/>
        <v>0</v>
      </c>
      <c r="E32" s="21" t="s">
        <v>415</v>
      </c>
      <c r="F32" s="18">
        <f t="shared" ca="1" si="4"/>
        <v>0</v>
      </c>
      <c r="G32" s="18"/>
      <c r="H32" s="18">
        <f t="shared" ref="H32:I44" ca="1" si="28">INDIRECT("Sheet1!"&amp;INDIRECT("R1C"&amp;COLUMN(),FALSE)&amp;INDIRECT("AC"&amp;ROW()))</f>
        <v>1499</v>
      </c>
      <c r="I32" s="18">
        <f t="shared" ref="I32:I43" ca="1" si="29">INDIRECT("Sheet1!"&amp;INDIRECT("R1C"&amp;COLUMN(),FALSE)&amp;INDIRECT("AC"&amp;ROW()))</f>
        <v>4999</v>
      </c>
      <c r="J32" s="18">
        <f t="shared" ca="1" si="10"/>
        <v>0</v>
      </c>
      <c r="K32" s="18">
        <f t="shared" ca="1" si="10"/>
        <v>0</v>
      </c>
      <c r="L32" s="18">
        <f t="shared" ca="1" si="14"/>
        <v>0</v>
      </c>
      <c r="M32" s="18" t="str">
        <f t="shared" ca="1" si="6"/>
        <v>USD</v>
      </c>
      <c r="N32" s="13">
        <f t="shared" ca="1" si="22"/>
        <v>1.6384000000000001</v>
      </c>
      <c r="O32" s="13">
        <f t="shared" ref="O32:O37" ca="1" si="30">INDIRECT("Sheet1!"&amp;INDIRECT("R1C"&amp;COLUMN(),FALSE)&amp;INDIRECT("AC"&amp;ROW())) * INDIRECT("Sheet1!D"&amp; INDIRECT("AC"&amp;ROW()))</f>
        <v>69.92</v>
      </c>
      <c r="P32" s="13" t="str">
        <f t="shared" ca="1" si="23"/>
        <v>K80</v>
      </c>
      <c r="Q32" s="13">
        <f t="shared" ca="1" si="23"/>
        <v>8</v>
      </c>
      <c r="R32" s="13" t="str">
        <f t="shared" ca="1" si="23"/>
        <v>Xeon E5-2667 v3</v>
      </c>
      <c r="S32" s="13">
        <f t="shared" ca="1" si="23"/>
        <v>2</v>
      </c>
      <c r="T32" s="13">
        <f t="shared" ca="1" si="23"/>
        <v>512</v>
      </c>
      <c r="U32" s="13" t="str">
        <f t="shared" ca="1" si="25"/>
        <v>SSD</v>
      </c>
      <c r="V32" s="13">
        <f t="shared" ca="1" si="25"/>
        <v>1000</v>
      </c>
      <c r="W32" s="13" t="str">
        <f t="shared" ca="1" si="25"/>
        <v>SATA</v>
      </c>
      <c r="X32" s="13">
        <f t="shared" ca="1" si="16"/>
        <v>4000</v>
      </c>
      <c r="Y32" s="13">
        <f t="shared" ca="1" si="16"/>
        <v>0</v>
      </c>
      <c r="Z32" s="13">
        <f t="shared" ca="1" si="16"/>
        <v>0</v>
      </c>
      <c r="AA32" s="13">
        <f t="shared" ca="1" si="16"/>
        <v>0</v>
      </c>
      <c r="AB32" s="15" t="str">
        <f t="shared" ca="1" si="26"/>
        <v>Limited quantity available at this price</v>
      </c>
      <c r="AC32" s="33">
        <v>58</v>
      </c>
    </row>
    <row r="33" spans="1:29" s="12" customFormat="1">
      <c r="C33" s="21" t="str">
        <f t="shared" ca="1" si="17"/>
        <v>8-GPU x86 M40 ltd.</v>
      </c>
      <c r="D33" s="15">
        <f t="shared" ca="1" si="17"/>
        <v>0</v>
      </c>
      <c r="E33" s="21" t="s">
        <v>416</v>
      </c>
      <c r="F33" s="18">
        <f t="shared" ca="1" si="4"/>
        <v>0</v>
      </c>
      <c r="G33" s="18"/>
      <c r="H33" s="18">
        <f t="shared" ca="1" si="28"/>
        <v>1499</v>
      </c>
      <c r="I33" s="18">
        <f t="shared" ca="1" si="29"/>
        <v>4999</v>
      </c>
      <c r="J33" s="18">
        <f t="shared" ca="1" si="10"/>
        <v>0</v>
      </c>
      <c r="K33" s="18">
        <f t="shared" ca="1" si="10"/>
        <v>0</v>
      </c>
      <c r="L33" s="18">
        <f t="shared" ca="1" si="14"/>
        <v>0</v>
      </c>
      <c r="M33" s="18" t="str">
        <f t="shared" ca="1" si="6"/>
        <v>USD</v>
      </c>
      <c r="N33" s="13">
        <f t="shared" ca="1" si="22"/>
        <v>1.2287999999999999</v>
      </c>
      <c r="O33" s="13">
        <f t="shared" ca="1" si="30"/>
        <v>54.752000000000002</v>
      </c>
      <c r="P33" s="13" t="str">
        <f t="shared" ca="1" si="23"/>
        <v>M40</v>
      </c>
      <c r="Q33" s="13">
        <f t="shared" ca="1" si="23"/>
        <v>8</v>
      </c>
      <c r="R33" s="13" t="str">
        <f t="shared" ca="1" si="23"/>
        <v>Xeon E5-2630 v3</v>
      </c>
      <c r="S33" s="13">
        <f t="shared" ca="1" si="23"/>
        <v>2</v>
      </c>
      <c r="T33" s="13">
        <f t="shared" ca="1" si="23"/>
        <v>256</v>
      </c>
      <c r="U33" s="13" t="str">
        <f t="shared" ca="1" si="25"/>
        <v>SSD</v>
      </c>
      <c r="V33" s="13">
        <f t="shared" ca="1" si="25"/>
        <v>1000</v>
      </c>
      <c r="W33" s="13" t="str">
        <f t="shared" ca="1" si="25"/>
        <v>SATA</v>
      </c>
      <c r="X33" s="13">
        <f t="shared" ca="1" si="16"/>
        <v>4000</v>
      </c>
      <c r="Y33" s="13">
        <f t="shared" ca="1" si="16"/>
        <v>0</v>
      </c>
      <c r="Z33" s="13">
        <f t="shared" ca="1" si="16"/>
        <v>0</v>
      </c>
      <c r="AA33" s="13">
        <f t="shared" ca="1" si="16"/>
        <v>0</v>
      </c>
      <c r="AB33" s="15" t="str">
        <f t="shared" ca="1" si="26"/>
        <v>Limited quantity available at this price</v>
      </c>
      <c r="AC33" s="33">
        <v>59</v>
      </c>
    </row>
    <row r="34" spans="1:29" s="12" customFormat="1" ht="20">
      <c r="A34" s="20"/>
      <c r="C34" s="21" t="str">
        <f t="shared" ca="1" si="17"/>
        <v>8-GPU x86 P40</v>
      </c>
      <c r="D34" s="15">
        <f t="shared" ca="1" si="17"/>
        <v>0</v>
      </c>
      <c r="E34" s="21" t="s">
        <v>215</v>
      </c>
      <c r="F34" s="18">
        <f t="shared" ca="1" si="4"/>
        <v>0</v>
      </c>
      <c r="G34" s="18">
        <f ca="1">INDIRECT("Sheet1!"&amp;INDIRECT("R1C"&amp;COLUMN(),FALSE)&amp;INDIRECT("AC"&amp;ROW()))</f>
        <v>0</v>
      </c>
      <c r="H34" s="18">
        <f t="shared" ca="1" si="28"/>
        <v>2369</v>
      </c>
      <c r="I34" s="18">
        <f t="shared" ca="1" si="29"/>
        <v>7899</v>
      </c>
      <c r="J34" s="18">
        <f t="shared" ca="1" si="10"/>
        <v>0</v>
      </c>
      <c r="K34" s="18">
        <f t="shared" ca="1" si="10"/>
        <v>0</v>
      </c>
      <c r="L34" s="18">
        <f t="shared" ca="1" si="14"/>
        <v>0</v>
      </c>
      <c r="M34" s="18" t="str">
        <f t="shared" ca="1" si="6"/>
        <v>USD</v>
      </c>
      <c r="N34" s="13">
        <f t="shared" ca="1" si="22"/>
        <v>1.2287999999999999</v>
      </c>
      <c r="O34" s="13">
        <f t="shared" ca="1" si="30"/>
        <v>94.063999999999993</v>
      </c>
      <c r="P34" s="13" t="str">
        <f t="shared" ca="1" si="23"/>
        <v>P40</v>
      </c>
      <c r="Q34" s="13">
        <f t="shared" ca="1" si="23"/>
        <v>8</v>
      </c>
      <c r="R34" s="13" t="str">
        <f t="shared" ca="1" si="23"/>
        <v>Xeon E5-2630 v3</v>
      </c>
      <c r="S34" s="13">
        <f t="shared" ca="1" si="23"/>
        <v>2</v>
      </c>
      <c r="T34" s="13">
        <f t="shared" ca="1" si="23"/>
        <v>256</v>
      </c>
      <c r="U34" s="13" t="str">
        <f t="shared" ca="1" si="25"/>
        <v>SSD</v>
      </c>
      <c r="V34" s="13">
        <f t="shared" ca="1" si="25"/>
        <v>1000</v>
      </c>
      <c r="W34" s="13" t="str">
        <f t="shared" ca="1" si="25"/>
        <v>SATA</v>
      </c>
      <c r="X34" s="13">
        <f t="shared" ca="1" si="16"/>
        <v>4000</v>
      </c>
      <c r="Y34" s="13">
        <f t="shared" ca="1" si="16"/>
        <v>0</v>
      </c>
      <c r="Z34" s="13">
        <f t="shared" ca="1" si="16"/>
        <v>0</v>
      </c>
      <c r="AA34" s="13">
        <f t="shared" ca="1" si="16"/>
        <v>0</v>
      </c>
      <c r="AB34" s="15">
        <f t="shared" ca="1" si="26"/>
        <v>0</v>
      </c>
      <c r="AC34" s="33">
        <v>60</v>
      </c>
    </row>
    <row r="35" spans="1:29" s="12" customFormat="1">
      <c r="C35" s="21" t="str">
        <f t="shared" ca="1" si="17"/>
        <v>8-GPU x86 P100</v>
      </c>
      <c r="D35" s="15">
        <f t="shared" ca="1" si="17"/>
        <v>0</v>
      </c>
      <c r="E35" s="21" t="s">
        <v>405</v>
      </c>
      <c r="F35" s="18">
        <f t="shared" ca="1" si="4"/>
        <v>0</v>
      </c>
      <c r="G35" s="18">
        <f t="shared" ref="G35:G53" ca="1" si="31">INDIRECT("Sheet1!"&amp;INDIRECT("R1C"&amp;COLUMN(),FALSE)&amp;INDIRECT("AC"&amp;ROW()))</f>
        <v>0</v>
      </c>
      <c r="H35" s="18">
        <f t="shared" ca="1" si="28"/>
        <v>2369</v>
      </c>
      <c r="I35" s="18">
        <f t="shared" ca="1" si="29"/>
        <v>7899</v>
      </c>
      <c r="J35" s="18">
        <f t="shared" ca="1" si="10"/>
        <v>0</v>
      </c>
      <c r="K35" s="18">
        <f t="shared" ca="1" si="10"/>
        <v>0</v>
      </c>
      <c r="L35" s="18">
        <f t="shared" ca="1" si="14"/>
        <v>0</v>
      </c>
      <c r="M35" s="18" t="str">
        <f t="shared" ca="1" si="6"/>
        <v>USD</v>
      </c>
      <c r="N35" s="13">
        <f t="shared" ca="1" si="22"/>
        <v>1.2287999999999999</v>
      </c>
      <c r="O35" s="13">
        <f t="shared" ca="1" si="30"/>
        <v>76</v>
      </c>
      <c r="P35" s="13" t="str">
        <f t="shared" ref="P35:T37" ca="1" si="32">INDIRECT("Sheet1!"&amp;INDIRECT("R1C"&amp;COLUMN(),FALSE)&amp;INDIRECT("AC"&amp;ROW()))</f>
        <v>P100</v>
      </c>
      <c r="Q35" s="13">
        <f t="shared" ca="1" si="32"/>
        <v>8</v>
      </c>
      <c r="R35" s="13" t="str">
        <f t="shared" ca="1" si="32"/>
        <v>Xeon E5-2630 v3</v>
      </c>
      <c r="S35" s="13">
        <f t="shared" ca="1" si="32"/>
        <v>2</v>
      </c>
      <c r="T35" s="13">
        <f t="shared" ca="1" si="32"/>
        <v>256</v>
      </c>
      <c r="U35" s="13" t="str">
        <f t="shared" ca="1" si="25"/>
        <v>SSD</v>
      </c>
      <c r="V35" s="13">
        <f t="shared" ca="1" si="25"/>
        <v>1000</v>
      </c>
      <c r="W35" s="13" t="str">
        <f t="shared" ca="1" si="25"/>
        <v>SATA</v>
      </c>
      <c r="X35" s="13">
        <f t="shared" ca="1" si="25"/>
        <v>4000</v>
      </c>
      <c r="Y35" s="13">
        <f t="shared" ca="1" si="25"/>
        <v>0</v>
      </c>
      <c r="Z35" s="13">
        <f t="shared" ca="1" si="25"/>
        <v>0</v>
      </c>
      <c r="AA35" s="13">
        <f t="shared" ca="1" si="25"/>
        <v>0</v>
      </c>
      <c r="AB35" s="15">
        <f t="shared" ca="1" si="26"/>
        <v>0</v>
      </c>
      <c r="AC35" s="33">
        <v>61</v>
      </c>
    </row>
    <row r="36" spans="1:29" s="12" customFormat="1">
      <c r="C36" s="21" t="str">
        <f t="shared" ca="1" si="17"/>
        <v>8-GPU x86 Quadro P6000</v>
      </c>
      <c r="D36" s="15">
        <f t="shared" ca="1" si="17"/>
        <v>0</v>
      </c>
      <c r="E36" s="21" t="s">
        <v>406</v>
      </c>
      <c r="F36" s="18">
        <f t="shared" ca="1" si="4"/>
        <v>0</v>
      </c>
      <c r="G36" s="18">
        <f t="shared" ca="1" si="31"/>
        <v>0</v>
      </c>
      <c r="H36" s="18">
        <f t="shared" ca="1" si="28"/>
        <v>2059</v>
      </c>
      <c r="I36" s="18">
        <f t="shared" ca="1" si="29"/>
        <v>6429</v>
      </c>
      <c r="J36" s="18">
        <f t="shared" ca="1" si="10"/>
        <v>0</v>
      </c>
      <c r="K36" s="18">
        <f t="shared" ca="1" si="10"/>
        <v>0</v>
      </c>
      <c r="L36" s="18">
        <f t="shared" ca="1" si="14"/>
        <v>0</v>
      </c>
      <c r="M36" s="18" t="str">
        <f t="shared" ca="1" si="6"/>
        <v>USD</v>
      </c>
      <c r="N36" s="13">
        <f t="shared" ca="1" si="22"/>
        <v>1.2287999999999999</v>
      </c>
      <c r="O36" s="13">
        <f t="shared" ca="1" si="30"/>
        <v>87.055999999999997</v>
      </c>
      <c r="P36" s="13" t="str">
        <f t="shared" ca="1" si="32"/>
        <v>Quadro P6000</v>
      </c>
      <c r="Q36" s="13">
        <f t="shared" ca="1" si="32"/>
        <v>8</v>
      </c>
      <c r="R36" s="13" t="str">
        <f t="shared" ca="1" si="32"/>
        <v>Xeon E5-2630 v3</v>
      </c>
      <c r="S36" s="13">
        <f t="shared" ca="1" si="32"/>
        <v>2</v>
      </c>
      <c r="T36" s="13">
        <f t="shared" ca="1" si="32"/>
        <v>256</v>
      </c>
      <c r="U36" s="13" t="str">
        <f t="shared" ca="1" si="25"/>
        <v>SSD</v>
      </c>
      <c r="V36" s="13">
        <f t="shared" ca="1" si="25"/>
        <v>1000</v>
      </c>
      <c r="W36" s="13" t="str">
        <f t="shared" ca="1" si="25"/>
        <v>SATA</v>
      </c>
      <c r="X36" s="13">
        <f t="shared" ca="1" si="25"/>
        <v>4000</v>
      </c>
      <c r="Y36" s="13">
        <f t="shared" ca="1" si="25"/>
        <v>0</v>
      </c>
      <c r="Z36" s="13">
        <f t="shared" ca="1" si="25"/>
        <v>0</v>
      </c>
      <c r="AA36" s="13">
        <f t="shared" ca="1" si="25"/>
        <v>0</v>
      </c>
      <c r="AB36" s="15">
        <f t="shared" ca="1" si="26"/>
        <v>0</v>
      </c>
      <c r="AC36" s="33">
        <v>62</v>
      </c>
    </row>
    <row r="37" spans="1:29" s="12" customFormat="1">
      <c r="C37" s="21" t="str">
        <f t="shared" ca="1" si="17"/>
        <v>4-GPU x86 P40</v>
      </c>
      <c r="D37" s="15">
        <f t="shared" ca="1" si="17"/>
        <v>0</v>
      </c>
      <c r="E37" s="21" t="s">
        <v>407</v>
      </c>
      <c r="F37" s="18">
        <f t="shared" ca="1" si="4"/>
        <v>0</v>
      </c>
      <c r="G37" s="13">
        <f t="shared" ca="1" si="31"/>
        <v>0</v>
      </c>
      <c r="H37" s="18">
        <f t="shared" ca="1" si="28"/>
        <v>1199</v>
      </c>
      <c r="I37" s="18">
        <f t="shared" ca="1" si="29"/>
        <v>3999</v>
      </c>
      <c r="J37" s="18">
        <f t="shared" ca="1" si="10"/>
        <v>0</v>
      </c>
      <c r="K37" s="18">
        <f t="shared" ca="1" si="10"/>
        <v>0</v>
      </c>
      <c r="L37" s="18">
        <f t="shared" ca="1" si="14"/>
        <v>0</v>
      </c>
      <c r="M37" s="18" t="str">
        <f t="shared" ca="1" si="6"/>
        <v>USD</v>
      </c>
      <c r="N37" s="13">
        <f t="shared" ca="1" si="22"/>
        <v>0.69120000000000004</v>
      </c>
      <c r="O37" s="13">
        <f t="shared" ca="1" si="30"/>
        <v>47.031999999999996</v>
      </c>
      <c r="P37" s="13" t="str">
        <f t="shared" ca="1" si="32"/>
        <v>P40</v>
      </c>
      <c r="Q37" s="13">
        <f t="shared" ca="1" si="32"/>
        <v>4</v>
      </c>
      <c r="R37" s="13" t="str">
        <f t="shared" ca="1" si="32"/>
        <v>Xeon E5-1650 v4</v>
      </c>
      <c r="S37" s="13">
        <f t="shared" ca="1" si="32"/>
        <v>1</v>
      </c>
      <c r="T37" s="13">
        <f t="shared" ca="1" si="32"/>
        <v>128</v>
      </c>
      <c r="U37" s="13" t="str">
        <f t="shared" ca="1" si="25"/>
        <v>SSD</v>
      </c>
      <c r="V37" s="13">
        <f t="shared" ca="1" si="25"/>
        <v>1000</v>
      </c>
      <c r="W37" s="13" t="str">
        <f t="shared" ca="1" si="25"/>
        <v>SATA</v>
      </c>
      <c r="X37" s="13">
        <f t="shared" ca="1" si="25"/>
        <v>4000</v>
      </c>
      <c r="Y37" s="13">
        <f t="shared" ca="1" si="25"/>
        <v>0</v>
      </c>
      <c r="Z37" s="13">
        <f t="shared" ca="1" si="25"/>
        <v>0</v>
      </c>
      <c r="AA37" s="13">
        <f t="shared" ca="1" si="25"/>
        <v>0</v>
      </c>
      <c r="AB37" s="15">
        <f t="shared" ca="1" si="26"/>
        <v>0</v>
      </c>
      <c r="AC37" s="33">
        <v>63</v>
      </c>
    </row>
    <row r="38" spans="1:29" ht="20">
      <c r="A38" s="20">
        <f ca="1">INDIRECT("Sheet1!" &amp; INDIRECT("R1C"&amp;COLUMN(),FALSE) &amp; INDIRECT("AC" &amp; ROW()))</f>
        <v>0</v>
      </c>
      <c r="B38" s="12">
        <f ca="1">INDIRECT("Sheet1!" &amp; INDIRECT("R1C1",FALSE) &amp; (INDIRECT("AC" &amp; ROW())+1))</f>
        <v>0</v>
      </c>
      <c r="C38" s="21" t="str">
        <f t="shared" ca="1" si="17"/>
        <v>4-GPU x86 P100</v>
      </c>
      <c r="D38" s="15">
        <f t="shared" ca="1" si="17"/>
        <v>0</v>
      </c>
      <c r="E38" s="21" t="s">
        <v>216</v>
      </c>
      <c r="F38" s="18">
        <f t="shared" ca="1" si="4"/>
        <v>0</v>
      </c>
      <c r="G38" s="13">
        <f t="shared" ca="1" si="31"/>
        <v>0</v>
      </c>
      <c r="H38" s="18">
        <f t="shared" ca="1" si="28"/>
        <v>1199</v>
      </c>
      <c r="I38" s="18">
        <f t="shared" ca="1" si="29"/>
        <v>3999</v>
      </c>
      <c r="J38" s="18">
        <f t="shared" ca="1" si="10"/>
        <v>0</v>
      </c>
      <c r="K38" s="18">
        <f t="shared" ca="1" si="10"/>
        <v>0</v>
      </c>
      <c r="L38" s="18">
        <f t="shared" ca="1" si="14"/>
        <v>0</v>
      </c>
      <c r="M38" s="18" t="str">
        <f t="shared" ca="1" si="6"/>
        <v>USD</v>
      </c>
      <c r="N38" s="13">
        <f t="shared" ref="N38:N85" ca="1" si="33">INDIRECT("Sheet1!"&amp;INDIRECT("R1C"&amp;COLUMN(),FALSE)&amp;INDIRECT("AC"&amp;ROW())) * INDIRECT("Sheet1!L"&amp; INDIRECT("AC"&amp;ROW()))</f>
        <v>0.69120000000000004</v>
      </c>
      <c r="O38" s="13">
        <f t="shared" ref="O38:O56" ca="1" si="34">INDIRECT("Sheet1!"&amp;INDIRECT("R1C"&amp;COLUMN(),FALSE)&amp;INDIRECT("AC"&amp;ROW())) * INDIRECT("Sheet1!D"&amp; INDIRECT("AC"&amp;ROW()))</f>
        <v>38</v>
      </c>
      <c r="P38" s="13" t="str">
        <f t="shared" ref="P38:Y56" ca="1" si="35">INDIRECT("Sheet1!"&amp;INDIRECT("R1C"&amp;COLUMN(),FALSE)&amp;INDIRECT("AC"&amp;ROW()))</f>
        <v>P100</v>
      </c>
      <c r="Q38" s="13">
        <f t="shared" ca="1" si="35"/>
        <v>4</v>
      </c>
      <c r="R38" s="13" t="str">
        <f t="shared" ca="1" si="35"/>
        <v>Xeon E5-1650 v4</v>
      </c>
      <c r="S38" s="13">
        <f t="shared" ca="1" si="35"/>
        <v>1</v>
      </c>
      <c r="T38" s="13">
        <f t="shared" ca="1" si="35"/>
        <v>128</v>
      </c>
      <c r="U38" s="13" t="str">
        <f t="shared" ca="1" si="35"/>
        <v>SSD</v>
      </c>
      <c r="V38" s="13">
        <f t="shared" ca="1" si="35"/>
        <v>1000</v>
      </c>
      <c r="W38" s="13" t="str">
        <f t="shared" ca="1" si="35"/>
        <v>SATA</v>
      </c>
      <c r="X38" s="13">
        <f t="shared" ca="1" si="35"/>
        <v>4000</v>
      </c>
      <c r="Y38" s="13">
        <f t="shared" ca="1" si="35"/>
        <v>0</v>
      </c>
      <c r="Z38" s="13">
        <f t="shared" ca="1" si="25"/>
        <v>0</v>
      </c>
      <c r="AA38" s="13">
        <f t="shared" ca="1" si="25"/>
        <v>0</v>
      </c>
      <c r="AB38" s="15">
        <f t="shared" ca="1" si="26"/>
        <v>0</v>
      </c>
      <c r="AC38" s="33">
        <v>64</v>
      </c>
    </row>
    <row r="39" spans="1:29">
      <c r="C39" s="21" t="str">
        <f t="shared" ca="1" si="17"/>
        <v>4-GPU x86 Quadro P6000</v>
      </c>
      <c r="D39" s="15">
        <f t="shared" ca="1" si="17"/>
        <v>0</v>
      </c>
      <c r="E39" s="21" t="s">
        <v>247</v>
      </c>
      <c r="F39" s="18">
        <f t="shared" ca="1" si="4"/>
        <v>0</v>
      </c>
      <c r="G39" s="13">
        <f t="shared" ca="1" si="31"/>
        <v>0</v>
      </c>
      <c r="H39" s="18">
        <f t="shared" ca="1" si="28"/>
        <v>989</v>
      </c>
      <c r="I39" s="18">
        <f t="shared" ca="1" si="29"/>
        <v>3299</v>
      </c>
      <c r="J39" s="18">
        <f t="shared" ca="1" si="10"/>
        <v>0</v>
      </c>
      <c r="K39" s="18">
        <f t="shared" ca="1" si="10"/>
        <v>0</v>
      </c>
      <c r="L39" s="18">
        <f t="shared" ca="1" si="14"/>
        <v>0</v>
      </c>
      <c r="M39" s="18" t="str">
        <f t="shared" ca="1" si="6"/>
        <v>USD</v>
      </c>
      <c r="N39" s="13">
        <f t="shared" ca="1" si="33"/>
        <v>0.69120000000000004</v>
      </c>
      <c r="O39" s="13">
        <f t="shared" ca="1" si="34"/>
        <v>43.527999999999999</v>
      </c>
      <c r="P39" s="13" t="str">
        <f t="shared" ca="1" si="35"/>
        <v>Quadro P6000</v>
      </c>
      <c r="Q39" s="13">
        <f t="shared" ca="1" si="35"/>
        <v>4</v>
      </c>
      <c r="R39" s="13" t="str">
        <f t="shared" ca="1" si="35"/>
        <v>Xeon E5-1650 v4</v>
      </c>
      <c r="S39" s="13">
        <f t="shared" ca="1" si="35"/>
        <v>1</v>
      </c>
      <c r="T39" s="13">
        <f t="shared" ca="1" si="35"/>
        <v>128</v>
      </c>
      <c r="U39" s="13" t="str">
        <f t="shared" ca="1" si="35"/>
        <v>SSD</v>
      </c>
      <c r="V39" s="13">
        <f t="shared" ca="1" si="35"/>
        <v>1000</v>
      </c>
      <c r="W39" s="13" t="str">
        <f t="shared" ca="1" si="35"/>
        <v>SATA</v>
      </c>
      <c r="X39" s="13">
        <f t="shared" ca="1" si="35"/>
        <v>4000</v>
      </c>
      <c r="Y39" s="13">
        <f t="shared" ca="1" si="35"/>
        <v>0</v>
      </c>
      <c r="Z39" s="13">
        <f t="shared" ca="1" si="25"/>
        <v>0</v>
      </c>
      <c r="AA39" s="13">
        <f t="shared" ca="1" si="25"/>
        <v>0</v>
      </c>
      <c r="AB39" s="15">
        <f t="shared" ca="1" si="26"/>
        <v>0</v>
      </c>
      <c r="AC39" s="33">
        <v>65</v>
      </c>
    </row>
    <row r="40" spans="1:29" ht="19">
      <c r="A40" s="41"/>
      <c r="B40" s="12"/>
      <c r="C40" s="21" t="str">
        <f t="shared" ca="1" si="17"/>
        <v xml:space="preserve">4-GPU POWER8/10 </v>
      </c>
      <c r="D40" s="15">
        <f t="shared" ca="1" si="17"/>
        <v>0</v>
      </c>
      <c r="E40" s="21" t="s">
        <v>217</v>
      </c>
      <c r="F40" s="18">
        <f t="shared" ca="1" si="4"/>
        <v>0</v>
      </c>
      <c r="G40" s="13">
        <f t="shared" ca="1" si="31"/>
        <v>0</v>
      </c>
      <c r="H40" s="18">
        <f t="shared" ca="1" si="28"/>
        <v>2259</v>
      </c>
      <c r="I40" s="18">
        <f t="shared" ca="1" si="29"/>
        <v>7449</v>
      </c>
      <c r="J40" s="18">
        <f t="shared" ca="1" si="10"/>
        <v>0</v>
      </c>
      <c r="K40" s="18">
        <f t="shared" ca="1" si="10"/>
        <v>0</v>
      </c>
      <c r="L40" s="18">
        <f t="shared" ca="1" si="14"/>
        <v>0</v>
      </c>
      <c r="M40" s="18" t="str">
        <f t="shared" ca="1" si="6"/>
        <v>USD</v>
      </c>
      <c r="N40" s="13">
        <f t="shared" ca="1" si="33"/>
        <v>0.9151999999999999</v>
      </c>
      <c r="O40" s="13">
        <f t="shared" ca="1" si="34"/>
        <v>38</v>
      </c>
      <c r="P40" s="13" t="str">
        <f t="shared" ca="1" si="35"/>
        <v>P100</v>
      </c>
      <c r="Q40" s="13">
        <f t="shared" ca="1" si="35"/>
        <v>4</v>
      </c>
      <c r="R40" s="13" t="str">
        <f t="shared" ca="1" si="35"/>
        <v>POWER8</v>
      </c>
      <c r="S40" s="13">
        <f t="shared" ca="1" si="35"/>
        <v>2</v>
      </c>
      <c r="T40" s="13">
        <f t="shared" ca="1" si="35"/>
        <v>1000</v>
      </c>
      <c r="U40" s="13" t="str">
        <f t="shared" ca="1" si="35"/>
        <v>SSD</v>
      </c>
      <c r="V40" s="13" t="str">
        <f t="shared" ca="1" si="35"/>
        <v>2 x 960</v>
      </c>
      <c r="W40" s="13" t="str">
        <f t="shared" ca="1" si="35"/>
        <v>SSD</v>
      </c>
      <c r="X40" s="13" t="str">
        <f t="shared" ca="1" si="35"/>
        <v>2 x 960</v>
      </c>
      <c r="Y40" s="13" t="str">
        <f t="shared" ca="1" si="35"/>
        <v>24.24/</v>
      </c>
      <c r="Z40" s="13">
        <f t="shared" ca="1" si="25"/>
        <v>0</v>
      </c>
      <c r="AA40" s="13">
        <f t="shared" ca="1" si="25"/>
        <v>0</v>
      </c>
      <c r="AB40" s="15" t="str">
        <f t="shared" ca="1" si="26"/>
        <v>Infiniband EDR (24.24Gb/s)</v>
      </c>
      <c r="AC40" s="33">
        <v>66</v>
      </c>
    </row>
    <row r="41" spans="1:29" s="12" customFormat="1" ht="20">
      <c r="A41" s="20"/>
      <c r="B41" s="12">
        <f ca="1">INDIRECT("Sheet1!" &amp; INDIRECT("R1C1",FALSE) &amp; (INDIRECT("AC" &amp; ROW())+1))</f>
        <v>0</v>
      </c>
      <c r="C41" s="21" t="str">
        <f t="shared" ref="C41:D57" ca="1" si="36">INDIRECT("Sheet1!"&amp;INDIRECT("R1C"&amp;COLUMN(),FALSE)&amp;INDIRECT("AC"&amp;ROW()))</f>
        <v xml:space="preserve">4-GPU POWER8/8 </v>
      </c>
      <c r="D41" s="15">
        <f t="shared" ca="1" si="36"/>
        <v>0</v>
      </c>
      <c r="E41" s="21" t="s">
        <v>218</v>
      </c>
      <c r="F41" s="18">
        <f t="shared" ca="1" si="4"/>
        <v>0</v>
      </c>
      <c r="G41" s="13">
        <f t="shared" ca="1" si="31"/>
        <v>0</v>
      </c>
      <c r="H41" s="18">
        <f t="shared" ca="1" si="28"/>
        <v>1999</v>
      </c>
      <c r="I41" s="18">
        <f t="shared" ca="1" si="29"/>
        <v>6679</v>
      </c>
      <c r="J41" s="18">
        <f t="shared" ca="1" si="10"/>
        <v>0</v>
      </c>
      <c r="K41" s="18">
        <f t="shared" ca="1" si="10"/>
        <v>0</v>
      </c>
      <c r="L41" s="18">
        <f t="shared" ca="1" si="14"/>
        <v>0</v>
      </c>
      <c r="M41" s="18" t="str">
        <f t="shared" ca="1" si="6"/>
        <v>USD</v>
      </c>
      <c r="N41" s="13">
        <f t="shared" ca="1" si="33"/>
        <v>0.83199999999999996</v>
      </c>
      <c r="O41" s="13">
        <f t="shared" ca="1" si="34"/>
        <v>38</v>
      </c>
      <c r="P41" s="13" t="str">
        <f t="shared" ca="1" si="35"/>
        <v>P100</v>
      </c>
      <c r="Q41" s="13">
        <f t="shared" ca="1" si="35"/>
        <v>4</v>
      </c>
      <c r="R41" s="13" t="str">
        <f t="shared" ca="1" si="35"/>
        <v>POWER8</v>
      </c>
      <c r="S41" s="13">
        <f t="shared" ca="1" si="35"/>
        <v>2</v>
      </c>
      <c r="T41" s="13">
        <f t="shared" ca="1" si="35"/>
        <v>512</v>
      </c>
      <c r="U41" s="13" t="str">
        <f t="shared" ca="1" si="35"/>
        <v>SSD</v>
      </c>
      <c r="V41" s="13">
        <f t="shared" ca="1" si="35"/>
        <v>960</v>
      </c>
      <c r="W41" s="13" t="str">
        <f t="shared" ca="1" si="35"/>
        <v>SSD</v>
      </c>
      <c r="X41" s="13">
        <f t="shared" ca="1" si="35"/>
        <v>960</v>
      </c>
      <c r="Y41" s="13">
        <f t="shared" ca="1" si="35"/>
        <v>0</v>
      </c>
      <c r="Z41" s="13">
        <f t="shared" ca="1" si="25"/>
        <v>0</v>
      </c>
      <c r="AA41" s="13">
        <f t="shared" ca="1" si="25"/>
        <v>0</v>
      </c>
      <c r="AB41" s="15">
        <f t="shared" ca="1" si="26"/>
        <v>0</v>
      </c>
      <c r="AC41" s="33">
        <v>67</v>
      </c>
    </row>
    <row r="42" spans="1:29" ht="20">
      <c r="A42" s="43"/>
      <c r="C42" s="21" t="str">
        <f t="shared" ca="1" si="36"/>
        <v xml:space="preserve">2-GPU POWER8/8 </v>
      </c>
      <c r="D42" s="15">
        <f t="shared" ca="1" si="36"/>
        <v>0</v>
      </c>
      <c r="E42" s="21" t="s">
        <v>219</v>
      </c>
      <c r="F42" s="18">
        <f t="shared" ca="1" si="4"/>
        <v>0</v>
      </c>
      <c r="G42" s="13">
        <f t="shared" ca="1" si="31"/>
        <v>0</v>
      </c>
      <c r="H42" s="18">
        <f t="shared" ca="1" si="28"/>
        <v>1269</v>
      </c>
      <c r="I42" s="18">
        <f t="shared" ca="1" si="29"/>
        <v>4229</v>
      </c>
      <c r="J42" s="18">
        <f t="shared" ca="1" si="10"/>
        <v>0</v>
      </c>
      <c r="K42" s="18">
        <f t="shared" ca="1" si="10"/>
        <v>0</v>
      </c>
      <c r="L42" s="18">
        <f t="shared" ca="1" si="14"/>
        <v>0</v>
      </c>
      <c r="M42" s="18" t="str">
        <f t="shared" ca="1" si="6"/>
        <v>USD</v>
      </c>
      <c r="N42" s="13">
        <f t="shared" ca="1" si="33"/>
        <v>0.83199999999999996</v>
      </c>
      <c r="O42" s="13">
        <f t="shared" ca="1" si="34"/>
        <v>19</v>
      </c>
      <c r="P42" s="13" t="str">
        <f t="shared" ref="P42:AA60" ca="1" si="37">INDIRECT("Sheet1!"&amp;INDIRECT("R1C"&amp;COLUMN(),FALSE)&amp;INDIRECT("AC"&amp;ROW()))</f>
        <v>P100</v>
      </c>
      <c r="Q42" s="13">
        <f t="shared" ca="1" si="37"/>
        <v>2</v>
      </c>
      <c r="R42" s="13" t="str">
        <f t="shared" ca="1" si="37"/>
        <v>POWER8</v>
      </c>
      <c r="S42" s="13">
        <f t="shared" ca="1" si="37"/>
        <v>2</v>
      </c>
      <c r="T42" s="13">
        <f t="shared" ca="1" si="37"/>
        <v>128</v>
      </c>
      <c r="U42" s="13" t="str">
        <f t="shared" ca="1" si="37"/>
        <v>SSD</v>
      </c>
      <c r="V42" s="13">
        <f t="shared" ca="1" si="37"/>
        <v>960</v>
      </c>
      <c r="W42" s="13">
        <f t="shared" ca="1" si="35"/>
        <v>0</v>
      </c>
      <c r="X42" s="13">
        <f t="shared" ca="1" si="35"/>
        <v>0</v>
      </c>
      <c r="Y42" s="13">
        <f t="shared" ca="1" si="37"/>
        <v>0</v>
      </c>
      <c r="Z42" s="13">
        <f t="shared" ca="1" si="25"/>
        <v>0</v>
      </c>
      <c r="AA42" s="13">
        <f t="shared" ca="1" si="25"/>
        <v>0</v>
      </c>
      <c r="AB42" s="15">
        <f t="shared" ca="1" si="26"/>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6"/>
        <v xml:space="preserve">Quad GPU Maxwell </v>
      </c>
      <c r="D43" s="15">
        <f t="shared" ca="1" si="36"/>
        <v>0</v>
      </c>
      <c r="E43" s="21" t="s">
        <v>243</v>
      </c>
      <c r="F43" s="18">
        <f t="shared" ca="1" si="4"/>
        <v>0</v>
      </c>
      <c r="G43" s="13">
        <f t="shared" ca="1" si="31"/>
        <v>267</v>
      </c>
      <c r="H43" s="18">
        <f t="shared" ca="1" si="28"/>
        <v>0</v>
      </c>
      <c r="I43" s="18">
        <f t="shared" ca="1" si="29"/>
        <v>0</v>
      </c>
      <c r="J43" s="18">
        <f t="shared" ca="1" si="10"/>
        <v>0</v>
      </c>
      <c r="K43" s="18">
        <f t="shared" ca="1" si="10"/>
        <v>0</v>
      </c>
      <c r="L43" s="18">
        <f t="shared" ca="1" si="14"/>
        <v>0</v>
      </c>
      <c r="M43" s="18" t="str">
        <f t="shared" ca="1" si="6"/>
        <v>JPY</v>
      </c>
      <c r="N43" s="13">
        <f t="shared" ca="1" si="33"/>
        <v>0.76800000000000002</v>
      </c>
      <c r="O43" s="13">
        <f t="shared" ca="1" si="34"/>
        <v>24.576000000000001</v>
      </c>
      <c r="P43" s="13" t="str">
        <f t="shared" ca="1" si="37"/>
        <v>GTX Titan X</v>
      </c>
      <c r="Q43" s="13">
        <f t="shared" ca="1" si="37"/>
        <v>4</v>
      </c>
      <c r="R43" s="13" t="str">
        <f t="shared" ca="1" si="37"/>
        <v>Xeon E5-2623 v3</v>
      </c>
      <c r="S43" s="13">
        <f t="shared" ca="1" si="37"/>
        <v>2</v>
      </c>
      <c r="T43" s="13">
        <f t="shared" ca="1" si="37"/>
        <v>128</v>
      </c>
      <c r="U43" s="13" t="str">
        <f t="shared" ca="1" si="37"/>
        <v>SSD</v>
      </c>
      <c r="V43" s="13">
        <f t="shared" ca="1" si="37"/>
        <v>480</v>
      </c>
      <c r="W43" s="13" t="str">
        <f t="shared" ca="1" si="35"/>
        <v>SSD</v>
      </c>
      <c r="X43" s="13">
        <f t="shared" ca="1" si="35"/>
        <v>480</v>
      </c>
      <c r="Y43" s="13" t="str">
        <f t="shared" ca="1" si="37"/>
        <v>10/0.1</v>
      </c>
      <c r="Z43" s="13">
        <f t="shared" ca="1" si="25"/>
        <v>0</v>
      </c>
      <c r="AA43" s="13">
        <f t="shared" ca="1" si="25"/>
        <v>0</v>
      </c>
      <c r="AB43" s="15">
        <f t="shared" ca="1" si="26"/>
        <v>0</v>
      </c>
      <c r="AC43" s="33">
        <v>77</v>
      </c>
    </row>
    <row r="44" spans="1:29" s="12" customFormat="1" ht="20">
      <c r="A44" s="43"/>
      <c r="C44" s="21" t="str">
        <f t="shared" ca="1" si="36"/>
        <v xml:space="preserve">Quad GPU Pascal </v>
      </c>
      <c r="D44" s="15">
        <f t="shared" ca="1" si="36"/>
        <v>0</v>
      </c>
      <c r="E44" s="21" t="s">
        <v>240</v>
      </c>
      <c r="F44" s="18">
        <f t="shared" ca="1" si="4"/>
        <v>0</v>
      </c>
      <c r="G44" s="13">
        <f t="shared" ca="1" si="31"/>
        <v>294</v>
      </c>
      <c r="H44" s="18">
        <f t="shared" ca="1" si="28"/>
        <v>0</v>
      </c>
      <c r="I44" s="18">
        <f t="shared" ca="1" si="28"/>
        <v>0</v>
      </c>
      <c r="J44" s="18">
        <f t="shared" ca="1" si="10"/>
        <v>0</v>
      </c>
      <c r="K44" s="18">
        <f t="shared" ca="1" si="10"/>
        <v>0</v>
      </c>
      <c r="L44" s="18">
        <f t="shared" ca="1" si="14"/>
        <v>0</v>
      </c>
      <c r="M44" s="18" t="str">
        <f t="shared" ca="1" si="6"/>
        <v>JPY</v>
      </c>
      <c r="N44" s="13">
        <f t="shared" ca="1" si="33"/>
        <v>0.76800000000000002</v>
      </c>
      <c r="O44" s="13">
        <f t="shared" ca="1" si="34"/>
        <v>40.628</v>
      </c>
      <c r="P44" s="13" t="str">
        <f t="shared" ca="1" si="37"/>
        <v>Titan X</v>
      </c>
      <c r="Q44" s="13">
        <f t="shared" ca="1" si="37"/>
        <v>4</v>
      </c>
      <c r="R44" s="13" t="str">
        <f t="shared" ca="1" si="37"/>
        <v>Xeon E5-2623 v3</v>
      </c>
      <c r="S44" s="13">
        <f t="shared" ca="1" si="37"/>
        <v>2</v>
      </c>
      <c r="T44" s="13">
        <f t="shared" ca="1" si="37"/>
        <v>128</v>
      </c>
      <c r="U44" s="13" t="str">
        <f t="shared" ca="1" si="37"/>
        <v>SSD</v>
      </c>
      <c r="V44" s="13">
        <f t="shared" ca="1" si="37"/>
        <v>480</v>
      </c>
      <c r="W44" s="13" t="str">
        <f t="shared" ca="1" si="35"/>
        <v>SSD</v>
      </c>
      <c r="X44" s="13">
        <f t="shared" ca="1" si="35"/>
        <v>480</v>
      </c>
      <c r="Y44" s="13" t="str">
        <f t="shared" ca="1" si="37"/>
        <v>10/0.1</v>
      </c>
      <c r="Z44" s="13">
        <f t="shared" ref="Z44:AA59" ca="1" si="38">INDIRECT("Sheet1!"&amp;INDIRECT("R1C"&amp;COLUMN(),FALSE)&amp;INDIRECT("AC"&amp;ROW()))</f>
        <v>0</v>
      </c>
      <c r="AA44" s="13">
        <f t="shared" ca="1" si="38"/>
        <v>0</v>
      </c>
      <c r="AB44" s="15">
        <f t="shared" ca="1" si="26"/>
        <v>0</v>
      </c>
      <c r="AC44" s="33">
        <v>78</v>
      </c>
    </row>
    <row r="45" spans="1:29" s="12" customFormat="1" ht="20">
      <c r="A45" s="43">
        <f ca="1">INDIRECT("Sheet1!" &amp; INDIRECT("R1C"&amp;COLUMN(),FALSE) &amp; INDIRECT("AC" &amp; ROW()))</f>
        <v>0</v>
      </c>
      <c r="C45" s="21" t="str">
        <f t="shared" ca="1" si="36"/>
        <v xml:space="preserve">Tesla P40 model </v>
      </c>
      <c r="D45" s="15">
        <f t="shared" ca="1" si="36"/>
        <v>0</v>
      </c>
      <c r="E45" s="21" t="s">
        <v>241</v>
      </c>
      <c r="F45" s="18">
        <f t="shared" ca="1" si="4"/>
        <v>0</v>
      </c>
      <c r="G45" s="13">
        <f t="shared" ca="1" si="31"/>
        <v>349</v>
      </c>
      <c r="H45" s="18">
        <f t="shared" ref="H45:I57" ca="1" si="39">INDIRECT("Sheet1!"&amp;INDIRECT("R1C"&amp;COLUMN(),FALSE)&amp;INDIRECT("AC"&amp;ROW()))</f>
        <v>0</v>
      </c>
      <c r="I45" s="18">
        <f t="shared" ca="1" si="39"/>
        <v>0</v>
      </c>
      <c r="J45" s="18">
        <f t="shared" ref="J45:K63" ca="1" si="40">INDIRECT("Sheet1!"&amp;INDIRECT("R1C"&amp;COLUMN(),FALSE)&amp;INDIRECT("AC"&amp;ROW()))</f>
        <v>0</v>
      </c>
      <c r="K45" s="18">
        <f t="shared" ca="1" si="40"/>
        <v>0</v>
      </c>
      <c r="L45" s="18">
        <f t="shared" ca="1" si="14"/>
        <v>0</v>
      </c>
      <c r="M45" s="18" t="str">
        <f t="shared" ca="1" si="6"/>
        <v>JPY</v>
      </c>
      <c r="N45" s="13">
        <f t="shared" ca="1" si="33"/>
        <v>0.76800000000000002</v>
      </c>
      <c r="O45" s="13">
        <f t="shared" ca="1" si="34"/>
        <v>11.757999999999999</v>
      </c>
      <c r="P45" s="13" t="str">
        <f t="shared" ca="1" si="37"/>
        <v>P40</v>
      </c>
      <c r="Q45" s="13">
        <f t="shared" ca="1" si="37"/>
        <v>1</v>
      </c>
      <c r="R45" s="13" t="str">
        <f t="shared" ca="1" si="37"/>
        <v>Xeon E5-2623 v3</v>
      </c>
      <c r="S45" s="13">
        <f t="shared" ca="1" si="37"/>
        <v>2</v>
      </c>
      <c r="T45" s="13">
        <f t="shared" ca="1" si="37"/>
        <v>128</v>
      </c>
      <c r="U45" s="13" t="str">
        <f t="shared" ca="1" si="37"/>
        <v>SSD</v>
      </c>
      <c r="V45" s="13">
        <f t="shared" ca="1" si="37"/>
        <v>480</v>
      </c>
      <c r="W45" s="13" t="str">
        <f t="shared" ca="1" si="35"/>
        <v>SSD</v>
      </c>
      <c r="X45" s="13">
        <f t="shared" ca="1" si="35"/>
        <v>480</v>
      </c>
      <c r="Y45" s="13" t="str">
        <f t="shared" ca="1" si="37"/>
        <v>10/0.1</v>
      </c>
      <c r="Z45" s="13">
        <f t="shared" ca="1" si="38"/>
        <v>0</v>
      </c>
      <c r="AA45" s="13">
        <f t="shared" ca="1" si="38"/>
        <v>0</v>
      </c>
      <c r="AB45" s="15">
        <f t="shared" ca="1" si="26"/>
        <v>0</v>
      </c>
      <c r="AC45" s="33">
        <v>79</v>
      </c>
    </row>
    <row r="46" spans="1:29" s="12" customFormat="1">
      <c r="C46" s="21" t="str">
        <f t="shared" ca="1" si="36"/>
        <v xml:space="preserve">Tesla P100 model </v>
      </c>
      <c r="D46" s="15">
        <f t="shared" ca="1" si="36"/>
        <v>0</v>
      </c>
      <c r="E46" s="21" t="s">
        <v>242</v>
      </c>
      <c r="F46" s="18">
        <f t="shared" ca="1" si="4"/>
        <v>0</v>
      </c>
      <c r="G46" s="13">
        <f t="shared" ca="1" si="31"/>
        <v>357</v>
      </c>
      <c r="H46" s="18">
        <f t="shared" ca="1" si="39"/>
        <v>0</v>
      </c>
      <c r="I46" s="18">
        <f t="shared" ca="1" si="39"/>
        <v>0</v>
      </c>
      <c r="J46" s="18">
        <f t="shared" ca="1" si="40"/>
        <v>0</v>
      </c>
      <c r="K46" s="18">
        <f t="shared" ca="1" si="40"/>
        <v>0</v>
      </c>
      <c r="L46" s="18">
        <f t="shared" ca="1" si="14"/>
        <v>0</v>
      </c>
      <c r="M46" s="18" t="str">
        <f t="shared" ca="1" si="6"/>
        <v>JPY</v>
      </c>
      <c r="N46" s="13">
        <f t="shared" ca="1" si="33"/>
        <v>0.76800000000000002</v>
      </c>
      <c r="O46" s="13">
        <f t="shared" ca="1" si="34"/>
        <v>9.5</v>
      </c>
      <c r="P46" s="13" t="str">
        <f t="shared" ca="1" si="37"/>
        <v>P100</v>
      </c>
      <c r="Q46" s="13">
        <f t="shared" ca="1" si="37"/>
        <v>1</v>
      </c>
      <c r="R46" s="13" t="str">
        <f t="shared" ca="1" si="37"/>
        <v>Xeon E5-2623 v3</v>
      </c>
      <c r="S46" s="13">
        <f t="shared" ca="1" si="37"/>
        <v>2</v>
      </c>
      <c r="T46" s="13">
        <f t="shared" ca="1" si="37"/>
        <v>128</v>
      </c>
      <c r="U46" s="13" t="str">
        <f t="shared" ca="1" si="37"/>
        <v>SSD</v>
      </c>
      <c r="V46" s="13">
        <f t="shared" ca="1" si="37"/>
        <v>480</v>
      </c>
      <c r="W46" s="13" t="str">
        <f t="shared" ca="1" si="35"/>
        <v>SSD</v>
      </c>
      <c r="X46" s="13">
        <f t="shared" ca="1" si="35"/>
        <v>480</v>
      </c>
      <c r="Y46" s="13" t="str">
        <f t="shared" ca="1" si="37"/>
        <v>10/0.1</v>
      </c>
      <c r="Z46" s="13">
        <f t="shared" ca="1" si="38"/>
        <v>0</v>
      </c>
      <c r="AA46" s="13">
        <f t="shared" ca="1" si="38"/>
        <v>0</v>
      </c>
      <c r="AB46" s="15">
        <f t="shared" ca="1" si="26"/>
        <v>0</v>
      </c>
      <c r="AC46" s="33">
        <v>80</v>
      </c>
    </row>
    <row r="47" spans="1:29" ht="20">
      <c r="A47" s="43">
        <f ca="1">INDIRECT("Sheet1!" &amp; INDIRECT("R1C"&amp;COLUMN(),FALSE) &amp; INDIRECT("AC" &amp; ROW()))</f>
        <v>0</v>
      </c>
      <c r="C47" s="21" t="str">
        <f t="shared" ca="1" si="36"/>
        <v>Quad GPU Pascal</v>
      </c>
      <c r="D47" s="15">
        <f t="shared" ca="1" si="36"/>
        <v>0</v>
      </c>
      <c r="E47" s="21" t="s">
        <v>232</v>
      </c>
      <c r="F47" s="18">
        <f t="shared" ca="1" si="4"/>
        <v>0</v>
      </c>
      <c r="G47" s="13">
        <f t="shared" ca="1" si="31"/>
        <v>0</v>
      </c>
      <c r="H47" s="18">
        <f t="shared" ca="1" si="39"/>
        <v>0</v>
      </c>
      <c r="I47" s="18">
        <f t="shared" ca="1" si="39"/>
        <v>93000</v>
      </c>
      <c r="J47" s="18">
        <f t="shared" ca="1" si="40"/>
        <v>0</v>
      </c>
      <c r="K47" s="18">
        <f t="shared" ca="1" si="40"/>
        <v>0</v>
      </c>
      <c r="L47" s="18">
        <f t="shared" ca="1" si="14"/>
        <v>815000</v>
      </c>
      <c r="M47" s="18" t="str">
        <f t="shared" ca="1" si="6"/>
        <v>JPY</v>
      </c>
      <c r="N47" s="13">
        <f t="shared" ca="1" si="33"/>
        <v>0.76800000000000002</v>
      </c>
      <c r="O47" s="13">
        <f t="shared" ca="1" si="34"/>
        <v>40.628</v>
      </c>
      <c r="P47" s="13" t="str">
        <f t="shared" ref="P47:X66" ca="1" si="41">INDIRECT("Sheet1!"&amp;INDIRECT("R1C"&amp;COLUMN(),FALSE)&amp;INDIRECT("AC"&amp;ROW()))</f>
        <v>Titan X</v>
      </c>
      <c r="Q47" s="13">
        <f t="shared" ca="1" si="41"/>
        <v>4</v>
      </c>
      <c r="R47" s="13" t="str">
        <f t="shared" ca="1" si="41"/>
        <v>Xeon E5-2623 v3</v>
      </c>
      <c r="S47" s="13">
        <f t="shared" ca="1" si="41"/>
        <v>2</v>
      </c>
      <c r="T47" s="13">
        <f t="shared" ca="1" si="41"/>
        <v>128</v>
      </c>
      <c r="U47" s="13" t="str">
        <f t="shared" ca="1" si="41"/>
        <v>SSD</v>
      </c>
      <c r="V47" s="13">
        <f t="shared" ca="1" si="41"/>
        <v>480</v>
      </c>
      <c r="W47" s="13" t="str">
        <f t="shared" ca="1" si="35"/>
        <v>SSD</v>
      </c>
      <c r="X47" s="13">
        <f t="shared" ca="1" si="35"/>
        <v>480</v>
      </c>
      <c r="Y47" s="13" t="str">
        <f t="shared" ca="1" si="37"/>
        <v>10/0.1</v>
      </c>
      <c r="Z47" s="13">
        <f t="shared" ca="1" si="38"/>
        <v>0</v>
      </c>
      <c r="AA47" s="13">
        <f t="shared" ca="1" si="38"/>
        <v>0</v>
      </c>
      <c r="AB47" s="15">
        <f t="shared" ca="1" si="26"/>
        <v>0</v>
      </c>
      <c r="AC47" s="33">
        <v>81</v>
      </c>
    </row>
    <row r="48" spans="1:29" ht="20">
      <c r="A48" s="20">
        <f ca="1">INDIRECT("Sheet1!" &amp; INDIRECT("R1C"&amp;COLUMN(),FALSE) &amp; INDIRECT("AC" &amp; ROW()))</f>
        <v>0</v>
      </c>
      <c r="B48" s="12">
        <f ca="1">INDIRECT("Sheet1!" &amp; INDIRECT("R1C1",FALSE) &amp; (INDIRECT("AC" &amp; ROW())+1))</f>
        <v>0</v>
      </c>
      <c r="C48" s="21" t="str">
        <f t="shared" ca="1" si="36"/>
        <v>Tesla P40 model</v>
      </c>
      <c r="D48" s="15">
        <f t="shared" ca="1" si="36"/>
        <v>0</v>
      </c>
      <c r="E48" s="21" t="s">
        <v>220</v>
      </c>
      <c r="F48" s="18">
        <f t="shared" ca="1" si="4"/>
        <v>0</v>
      </c>
      <c r="G48" s="13">
        <f t="shared" ca="1" si="31"/>
        <v>0</v>
      </c>
      <c r="H48" s="18">
        <f t="shared" ca="1" si="39"/>
        <v>0</v>
      </c>
      <c r="I48" s="18">
        <f t="shared" ca="1" si="39"/>
        <v>97000</v>
      </c>
      <c r="J48" s="18">
        <f t="shared" ca="1" si="40"/>
        <v>0</v>
      </c>
      <c r="K48" s="18">
        <f t="shared" ca="1" si="40"/>
        <v>0</v>
      </c>
      <c r="L48" s="18">
        <f t="shared" ca="1" si="14"/>
        <v>875000</v>
      </c>
      <c r="M48" s="18" t="str">
        <f t="shared" ca="1" si="6"/>
        <v>JPY</v>
      </c>
      <c r="N48" s="13">
        <f t="shared" ca="1" si="33"/>
        <v>0.76800000000000002</v>
      </c>
      <c r="O48" s="13">
        <f t="shared" ca="1" si="34"/>
        <v>11.757999999999999</v>
      </c>
      <c r="P48" s="13" t="str">
        <f t="shared" ca="1" si="41"/>
        <v>P40</v>
      </c>
      <c r="Q48" s="13">
        <f t="shared" ca="1" si="41"/>
        <v>1</v>
      </c>
      <c r="R48" s="13" t="str">
        <f t="shared" ca="1" si="41"/>
        <v>Xeon E5-2623 v3</v>
      </c>
      <c r="S48" s="13">
        <f t="shared" ca="1" si="41"/>
        <v>2</v>
      </c>
      <c r="T48" s="13">
        <f t="shared" ca="1" si="41"/>
        <v>128</v>
      </c>
      <c r="U48" s="13" t="str">
        <f t="shared" ca="1" si="41"/>
        <v>SSD</v>
      </c>
      <c r="V48" s="13">
        <f t="shared" ca="1" si="41"/>
        <v>480</v>
      </c>
      <c r="W48" s="13" t="str">
        <f t="shared" ca="1" si="35"/>
        <v>SSD</v>
      </c>
      <c r="X48" s="13">
        <f t="shared" ca="1" si="35"/>
        <v>480</v>
      </c>
      <c r="Y48" s="13" t="str">
        <f t="shared" ref="Y48:AA67" ca="1" si="42">INDIRECT("Sheet1!"&amp;INDIRECT("R1C"&amp;COLUMN(),FALSE)&amp;INDIRECT("AC"&amp;ROW()))</f>
        <v>10/0.1</v>
      </c>
      <c r="Z48" s="13">
        <f t="shared" ca="1" si="38"/>
        <v>0</v>
      </c>
      <c r="AA48" s="13">
        <f t="shared" ca="1" si="38"/>
        <v>0</v>
      </c>
      <c r="AB48" s="15">
        <f t="shared" ca="1" si="26"/>
        <v>0</v>
      </c>
      <c r="AC48" s="33">
        <v>82</v>
      </c>
    </row>
    <row r="49" spans="1:29" s="12" customFormat="1" ht="20">
      <c r="A49" s="20"/>
      <c r="C49" s="21" t="str">
        <f t="shared" ca="1" si="36"/>
        <v>Tesla P100 model</v>
      </c>
      <c r="D49" s="15">
        <f t="shared" ca="1" si="36"/>
        <v>0</v>
      </c>
      <c r="E49" s="21" t="s">
        <v>221</v>
      </c>
      <c r="F49" s="18">
        <f t="shared" ca="1" si="4"/>
        <v>0</v>
      </c>
      <c r="G49" s="13">
        <f t="shared" ca="1" si="31"/>
        <v>0</v>
      </c>
      <c r="H49" s="18">
        <f t="shared" ca="1" si="39"/>
        <v>0</v>
      </c>
      <c r="I49" s="18">
        <f t="shared" ca="1" si="39"/>
        <v>99000</v>
      </c>
      <c r="J49" s="18">
        <f t="shared" ca="1" si="40"/>
        <v>0</v>
      </c>
      <c r="K49" s="18">
        <f t="shared" ca="1" si="40"/>
        <v>0</v>
      </c>
      <c r="L49" s="18">
        <f t="shared" ca="1" si="14"/>
        <v>895000</v>
      </c>
      <c r="M49" s="18" t="str">
        <f t="shared" ca="1" si="6"/>
        <v>JPY</v>
      </c>
      <c r="N49" s="13">
        <f t="shared" ca="1" si="33"/>
        <v>0.76800000000000002</v>
      </c>
      <c r="O49" s="13">
        <f t="shared" ca="1" si="34"/>
        <v>9.5</v>
      </c>
      <c r="P49" s="13" t="str">
        <f t="shared" ca="1" si="41"/>
        <v>P100</v>
      </c>
      <c r="Q49" s="13">
        <f t="shared" ca="1" si="41"/>
        <v>1</v>
      </c>
      <c r="R49" s="13" t="str">
        <f t="shared" ca="1" si="41"/>
        <v>Xeon E5-2623 v3</v>
      </c>
      <c r="S49" s="13">
        <f t="shared" ca="1" si="41"/>
        <v>2</v>
      </c>
      <c r="T49" s="13">
        <f t="shared" ca="1" si="41"/>
        <v>128</v>
      </c>
      <c r="U49" s="13" t="str">
        <f t="shared" ca="1" si="41"/>
        <v>SSD</v>
      </c>
      <c r="V49" s="13">
        <f t="shared" ca="1" si="41"/>
        <v>480</v>
      </c>
      <c r="W49" s="13" t="str">
        <f t="shared" ca="1" si="35"/>
        <v>SSD</v>
      </c>
      <c r="X49" s="13">
        <f t="shared" ca="1" si="35"/>
        <v>480</v>
      </c>
      <c r="Y49" s="13" t="str">
        <f t="shared" ca="1" si="42"/>
        <v>10/0.1</v>
      </c>
      <c r="Z49" s="13">
        <f t="shared" ca="1" si="38"/>
        <v>0</v>
      </c>
      <c r="AA49" s="13">
        <f t="shared" ca="1" si="38"/>
        <v>0</v>
      </c>
      <c r="AB49" s="15">
        <f t="shared" ca="1" si="26"/>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6"/>
        <v>2 x GeForce GTX 1080</v>
      </c>
      <c r="D50" s="15">
        <f t="shared" ca="1" si="36"/>
        <v>0</v>
      </c>
      <c r="E50" s="21" t="s">
        <v>222</v>
      </c>
      <c r="F50" s="18">
        <f t="shared" ca="1" si="4"/>
        <v>0.02</v>
      </c>
      <c r="G50" s="13">
        <f t="shared" ca="1" si="31"/>
        <v>0</v>
      </c>
      <c r="H50" s="18">
        <f t="shared" ca="1" si="39"/>
        <v>91.11</v>
      </c>
      <c r="I50" s="18">
        <f t="shared" ca="1" si="39"/>
        <v>364.45</v>
      </c>
      <c r="J50" s="18">
        <f t="shared" ca="1" si="40"/>
        <v>0</v>
      </c>
      <c r="K50" s="18">
        <f t="shared" ca="1" si="40"/>
        <v>0</v>
      </c>
      <c r="L50" s="18">
        <f t="shared" ca="1" si="14"/>
        <v>0</v>
      </c>
      <c r="M50" s="18" t="str">
        <f t="shared" ca="1" si="6"/>
        <v>EUR</v>
      </c>
      <c r="N50" s="13">
        <f t="shared" ca="1" si="33"/>
        <v>0.87039999999999995</v>
      </c>
      <c r="O50" s="13">
        <f t="shared" ca="1" si="34"/>
        <v>16.456</v>
      </c>
      <c r="P50" s="13" t="str">
        <f t="shared" ca="1" si="41"/>
        <v>GeForce GTX 1080</v>
      </c>
      <c r="Q50" s="13">
        <f t="shared" ca="1" si="41"/>
        <v>2</v>
      </c>
      <c r="R50" s="13" t="str">
        <f t="shared" ca="1" si="41"/>
        <v>Xeon E5-2609 v4</v>
      </c>
      <c r="S50" s="13">
        <f t="shared" ca="1" si="41"/>
        <v>2</v>
      </c>
      <c r="T50" s="13">
        <f t="shared" ca="1" si="41"/>
        <v>32</v>
      </c>
      <c r="U50" s="13" t="str">
        <f t="shared" ca="1" si="41"/>
        <v>SSD</v>
      </c>
      <c r="V50" s="13">
        <f t="shared" ca="1" si="41"/>
        <v>480</v>
      </c>
      <c r="W50" s="13">
        <f t="shared" ca="1" si="35"/>
        <v>0</v>
      </c>
      <c r="X50" s="13">
        <f t="shared" ca="1" si="35"/>
        <v>0</v>
      </c>
      <c r="Y50" s="13" t="str">
        <f t="shared" ca="1" si="42"/>
        <v>40/1</v>
      </c>
      <c r="Z50" s="13">
        <f t="shared" ca="1" si="38"/>
        <v>0</v>
      </c>
      <c r="AA50" s="13">
        <f t="shared" ca="1" si="38"/>
        <v>0</v>
      </c>
      <c r="AB50" s="15" t="str">
        <f t="shared" ca="1" si="26"/>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6"/>
        <v>4 x GeForce GTX 1080 ltd.</v>
      </c>
      <c r="D51" s="15">
        <f t="shared" ca="1" si="36"/>
        <v>0</v>
      </c>
      <c r="E51" s="21" t="s">
        <v>412</v>
      </c>
      <c r="F51" s="18">
        <f t="shared" ca="1" si="4"/>
        <v>0.03</v>
      </c>
      <c r="G51" s="13">
        <f t="shared" ca="1" si="31"/>
        <v>0</v>
      </c>
      <c r="H51" s="18">
        <f t="shared" ca="1" si="39"/>
        <v>240</v>
      </c>
      <c r="I51" s="18">
        <f t="shared" ca="1" si="39"/>
        <v>848.65</v>
      </c>
      <c r="J51" s="18">
        <f t="shared" ca="1" si="40"/>
        <v>0</v>
      </c>
      <c r="K51" s="18">
        <f t="shared" ca="1" si="40"/>
        <v>0</v>
      </c>
      <c r="L51" s="18">
        <f t="shared" ca="1" si="14"/>
        <v>0</v>
      </c>
      <c r="M51" s="18" t="str">
        <f t="shared" ca="1" si="6"/>
        <v>EUR</v>
      </c>
      <c r="N51" s="13">
        <f t="shared" ca="1" si="33"/>
        <v>0.87039999999999995</v>
      </c>
      <c r="O51" s="13">
        <f t="shared" ca="1" si="34"/>
        <v>32.911999999999999</v>
      </c>
      <c r="P51" s="13" t="str">
        <f t="shared" ca="1" si="41"/>
        <v>GeForce GTX 1080</v>
      </c>
      <c r="Q51" s="13">
        <f t="shared" ca="1" si="41"/>
        <v>4</v>
      </c>
      <c r="R51" s="13" t="str">
        <f t="shared" ca="1" si="41"/>
        <v>Xeon E5-2609 v4</v>
      </c>
      <c r="S51" s="13">
        <f t="shared" ca="1" si="41"/>
        <v>2</v>
      </c>
      <c r="T51" s="13">
        <f t="shared" ca="1" si="41"/>
        <v>64</v>
      </c>
      <c r="U51" s="13" t="str">
        <f t="shared" ca="1" si="41"/>
        <v>SSD</v>
      </c>
      <c r="V51" s="13">
        <f t="shared" ca="1" si="41"/>
        <v>480</v>
      </c>
      <c r="W51" s="13">
        <f t="shared" ca="1" si="35"/>
        <v>0</v>
      </c>
      <c r="X51" s="13">
        <f t="shared" ca="1" si="35"/>
        <v>0</v>
      </c>
      <c r="Y51" s="13" t="str">
        <f t="shared" ca="1" si="42"/>
        <v>40/1</v>
      </c>
      <c r="Z51" s="13">
        <f t="shared" ca="1" si="38"/>
        <v>0</v>
      </c>
      <c r="AA51" s="13">
        <f t="shared" ca="1" si="38"/>
        <v>0</v>
      </c>
      <c r="AB51" s="15" t="str">
        <f t="shared" ca="1" si="26"/>
        <v>InternetIncluded  traffic for monthly based payments: 10 Tb/month; weekly based payments: 2.5 Tb/week; minute/hourly based payments: 0 Gb. Additional 1Gb (not included): 0,10 &amp;euro;/Gb. Special price till end of May 2017.</v>
      </c>
      <c r="AC51" s="33">
        <v>89</v>
      </c>
    </row>
    <row r="52" spans="1:29" ht="20">
      <c r="A52" s="43">
        <f ca="1">INDIRECT("Sheet1!" &amp; INDIRECT("R1C"&amp;COLUMN(),FALSE) &amp; INDIRECT("AC" &amp; ROW()))</f>
        <v>0</v>
      </c>
      <c r="B52" s="12">
        <f ca="1">INDIRECT("Sheet1!" &amp; INDIRECT("R1C1",FALSE) &amp; (INDIRECT("AC" &amp; ROW())+1))</f>
        <v>0</v>
      </c>
      <c r="C52" s="21" t="str">
        <f t="shared" ca="1" si="36"/>
        <v>8 x GeForce GTX 1080</v>
      </c>
      <c r="D52" s="15">
        <f t="shared" ca="1" si="36"/>
        <v>0</v>
      </c>
      <c r="E52" s="21" t="s">
        <v>410</v>
      </c>
      <c r="F52" s="18">
        <f t="shared" ca="1" si="4"/>
        <v>0.09</v>
      </c>
      <c r="G52" s="13">
        <f t="shared" ca="1" si="31"/>
        <v>0</v>
      </c>
      <c r="H52" s="18">
        <f t="shared" ca="1" si="39"/>
        <v>504.25</v>
      </c>
      <c r="I52" s="18">
        <f t="shared" ca="1" si="39"/>
        <v>2017</v>
      </c>
      <c r="J52" s="18">
        <f t="shared" ca="1" si="40"/>
        <v>0</v>
      </c>
      <c r="K52" s="18">
        <f t="shared" ca="1" si="40"/>
        <v>0</v>
      </c>
      <c r="L52" s="18">
        <f t="shared" ca="1" si="14"/>
        <v>0</v>
      </c>
      <c r="M52" s="18" t="str">
        <f t="shared" ca="1" si="6"/>
        <v>EUR</v>
      </c>
      <c r="N52" s="13">
        <f t="shared" ca="1" si="33"/>
        <v>1.4079999999999999</v>
      </c>
      <c r="O52" s="13">
        <f t="shared" ca="1" si="34"/>
        <v>65.823999999999998</v>
      </c>
      <c r="P52" s="13" t="str">
        <f t="shared" ca="1" si="41"/>
        <v>GeForce GTX 1080</v>
      </c>
      <c r="Q52" s="13">
        <f t="shared" ca="1" si="41"/>
        <v>8</v>
      </c>
      <c r="R52" s="13" t="str">
        <f t="shared" ca="1" si="41"/>
        <v>Xeon E5-2630 v4</v>
      </c>
      <c r="S52" s="13">
        <f t="shared" ca="1" si="41"/>
        <v>2</v>
      </c>
      <c r="T52" s="13">
        <f t="shared" ca="1" si="41"/>
        <v>32</v>
      </c>
      <c r="U52" s="13" t="str">
        <f t="shared" ca="1" si="41"/>
        <v>SSD</v>
      </c>
      <c r="V52" s="13">
        <f t="shared" ca="1" si="41"/>
        <v>480</v>
      </c>
      <c r="W52" s="13">
        <f t="shared" ca="1" si="35"/>
        <v>0</v>
      </c>
      <c r="X52" s="13">
        <f t="shared" ca="1" si="35"/>
        <v>0</v>
      </c>
      <c r="Y52" s="13" t="str">
        <f t="shared" ca="1" si="42"/>
        <v>40/1</v>
      </c>
      <c r="Z52" s="13">
        <f t="shared" ca="1" si="38"/>
        <v>0</v>
      </c>
      <c r="AA52" s="13">
        <f t="shared" ca="1" si="38"/>
        <v>0</v>
      </c>
      <c r="AB52" s="15" t="str">
        <f t="shared" ca="1" si="26"/>
        <v>InternetIncluded  traffic for monthly based payments: 10 Tb/month; weekly based payments: 2.5 Tb/week; minute/hourly based payments: 0 Gb. Additional 1Gb (not included): 0,11 &amp;euro;/Gb.</v>
      </c>
      <c r="AC52" s="33">
        <v>90</v>
      </c>
    </row>
    <row r="53" spans="1:29">
      <c r="C53" s="21" t="str">
        <f t="shared" ca="1" si="36"/>
        <v>2 x P100</v>
      </c>
      <c r="D53" s="15">
        <f t="shared" ca="1" si="36"/>
        <v>0</v>
      </c>
      <c r="E53" s="21" t="s">
        <v>411</v>
      </c>
      <c r="F53" s="18">
        <f t="shared" ca="1" si="4"/>
        <v>0.08</v>
      </c>
      <c r="G53" s="13">
        <f t="shared" ca="1" si="31"/>
        <v>0</v>
      </c>
      <c r="H53" s="18">
        <f t="shared" ca="1" si="39"/>
        <v>439.68</v>
      </c>
      <c r="I53" s="18">
        <f t="shared" ca="1" si="39"/>
        <v>1768.7</v>
      </c>
      <c r="J53" s="18">
        <f t="shared" ca="1" si="40"/>
        <v>0</v>
      </c>
      <c r="K53" s="18">
        <f t="shared" ca="1" si="40"/>
        <v>0</v>
      </c>
      <c r="L53" s="18">
        <f t="shared" ca="1" si="14"/>
        <v>0</v>
      </c>
      <c r="M53" s="18" t="str">
        <f t="shared" ca="1" si="6"/>
        <v>EUR</v>
      </c>
      <c r="N53" s="13">
        <f t="shared" ca="1" si="33"/>
        <v>1.4079999999999999</v>
      </c>
      <c r="O53" s="13">
        <f t="shared" ca="1" si="34"/>
        <v>19</v>
      </c>
      <c r="P53" s="13" t="str">
        <f t="shared" ca="1" si="41"/>
        <v>P100</v>
      </c>
      <c r="Q53" s="13">
        <f t="shared" ca="1" si="41"/>
        <v>2</v>
      </c>
      <c r="R53" s="13" t="str">
        <f t="shared" ca="1" si="41"/>
        <v>Xeon E5-2630 v4</v>
      </c>
      <c r="S53" s="13">
        <f t="shared" ca="1" si="41"/>
        <v>2</v>
      </c>
      <c r="T53" s="13">
        <f t="shared" ca="1" si="41"/>
        <v>32</v>
      </c>
      <c r="U53" s="13" t="str">
        <f t="shared" ca="1" si="41"/>
        <v>SSD</v>
      </c>
      <c r="V53" s="13">
        <f t="shared" ca="1" si="41"/>
        <v>480</v>
      </c>
      <c r="W53" s="13">
        <f t="shared" ca="1" si="35"/>
        <v>0</v>
      </c>
      <c r="X53" s="13">
        <f t="shared" ca="1" si="35"/>
        <v>0</v>
      </c>
      <c r="Y53" s="13" t="str">
        <f t="shared" ca="1" si="42"/>
        <v>40/1</v>
      </c>
      <c r="Z53" s="13">
        <f t="shared" ca="1" si="38"/>
        <v>0</v>
      </c>
      <c r="AA53" s="13">
        <f t="shared" ca="1" si="38"/>
        <v>0</v>
      </c>
      <c r="AB53" s="15" t="str">
        <f t="shared" ca="1" si="26"/>
        <v>InternetIncluded  traffic for monthly based payments: 10 Tb/month; weekly based payments: 2.5 Tb/week; minute/hourly based payments: 0 Gb. Additional 1Gb (not included): 0,12 &amp;euro;/Gb.</v>
      </c>
      <c r="AC53" s="33">
        <v>91</v>
      </c>
    </row>
    <row r="54" spans="1:29">
      <c r="C54" s="21" t="str">
        <f t="shared" ca="1" si="36"/>
        <v>2 x GTX 1080 Ti</v>
      </c>
      <c r="D54" s="15">
        <f t="shared" ca="1" si="36"/>
        <v>0</v>
      </c>
      <c r="E54" s="21" t="s">
        <v>413</v>
      </c>
      <c r="F54" s="18">
        <f t="shared" ca="1" si="4"/>
        <v>0.02</v>
      </c>
      <c r="G54" s="13">
        <f t="shared" ref="G54:K76" ca="1" si="43">INDIRECT("Sheet1!"&amp;INDIRECT("R1C"&amp;COLUMN(),FALSE)&amp;INDIRECT("AC"&amp;ROW()))</f>
        <v>0</v>
      </c>
      <c r="H54" s="18">
        <f t="shared" ca="1" si="39"/>
        <v>109.33</v>
      </c>
      <c r="I54" s="18">
        <f t="shared" ca="1" si="39"/>
        <v>437.34</v>
      </c>
      <c r="J54" s="18">
        <f t="shared" ca="1" si="40"/>
        <v>0</v>
      </c>
      <c r="K54" s="18">
        <f t="shared" ca="1" si="40"/>
        <v>0</v>
      </c>
      <c r="L54" s="18">
        <f t="shared" ca="1" si="14"/>
        <v>0</v>
      </c>
      <c r="M54" s="18" t="str">
        <f t="shared" ca="1" si="6"/>
        <v>EUR</v>
      </c>
      <c r="N54" s="13">
        <f t="shared" ca="1" si="33"/>
        <v>0.87039999999999995</v>
      </c>
      <c r="O54" s="13">
        <f t="shared" ca="1" si="34"/>
        <v>21.218</v>
      </c>
      <c r="P54" s="13" t="str">
        <f t="shared" ca="1" si="41"/>
        <v>GTX 1080 Ti</v>
      </c>
      <c r="Q54" s="13">
        <f t="shared" ca="1" si="41"/>
        <v>2</v>
      </c>
      <c r="R54" s="13" t="str">
        <f t="shared" ca="1" si="41"/>
        <v>Xeon E5-2609 v4</v>
      </c>
      <c r="S54" s="13">
        <f t="shared" ca="1" si="41"/>
        <v>2</v>
      </c>
      <c r="T54" s="13">
        <f t="shared" ca="1" si="41"/>
        <v>32</v>
      </c>
      <c r="U54" s="13" t="str">
        <f t="shared" ca="1" si="41"/>
        <v>SSD</v>
      </c>
      <c r="V54" s="13">
        <f t="shared" ca="1" si="41"/>
        <v>480</v>
      </c>
      <c r="W54" s="13">
        <f t="shared" ca="1" si="35"/>
        <v>0</v>
      </c>
      <c r="X54" s="13">
        <f t="shared" ca="1" si="35"/>
        <v>0</v>
      </c>
      <c r="Y54" s="13" t="str">
        <f t="shared" ca="1" si="42"/>
        <v>40/1</v>
      </c>
      <c r="Z54" s="13">
        <f t="shared" ca="1" si="38"/>
        <v>0</v>
      </c>
      <c r="AA54" s="13">
        <f t="shared" ca="1" si="38"/>
        <v>0</v>
      </c>
      <c r="AB54" s="15" t="str">
        <f t="shared" ca="1" si="26"/>
        <v>InternetIncluded  traffic for monthly based payments: 10 Tb/month; weekly based payments: 2.5 Tb/week; minute/hourly based payments: 0 Gb. Additional 1Gb (not included): 0,13 &amp;euro;/Gb.</v>
      </c>
      <c r="AC54" s="33">
        <v>92</v>
      </c>
    </row>
    <row r="55" spans="1:29" ht="20">
      <c r="A55" s="43">
        <f t="shared" ref="A55" ca="1" si="44">INDIRECT("Sheet1!" &amp; INDIRECT("R1C"&amp;COLUMN(),FALSE) &amp; INDIRECT("AC" &amp; ROW()))</f>
        <v>0</v>
      </c>
      <c r="C55" s="21" t="str">
        <f t="shared" ca="1" si="36"/>
        <v>4 x GTX 1080 Ti ltd.</v>
      </c>
      <c r="D55" s="15">
        <f t="shared" ca="1" si="36"/>
        <v>0</v>
      </c>
      <c r="E55" s="21" t="s">
        <v>414</v>
      </c>
      <c r="F55" s="18">
        <f t="shared" ca="1" si="4"/>
        <v>0.04</v>
      </c>
      <c r="G55" s="13">
        <f t="shared" ca="1" si="43"/>
        <v>0</v>
      </c>
      <c r="H55" s="18">
        <f t="shared" ca="1" si="39"/>
        <v>288</v>
      </c>
      <c r="I55" s="18">
        <f t="shared" ca="1" si="39"/>
        <v>1018.38</v>
      </c>
      <c r="J55" s="18">
        <f t="shared" ca="1" si="40"/>
        <v>0</v>
      </c>
      <c r="K55" s="18">
        <f t="shared" ca="1" si="40"/>
        <v>0</v>
      </c>
      <c r="L55" s="18">
        <f t="shared" ca="1" si="14"/>
        <v>0</v>
      </c>
      <c r="M55" s="18" t="str">
        <f t="shared" ref="M55:M56" ca="1" si="45">INDIRECT("Sheet1!"&amp;INDIRECT("R1C"&amp;COLUMN(),FALSE)&amp;INDIRECT("AC"&amp;ROW()))</f>
        <v>EUR</v>
      </c>
      <c r="N55" s="13">
        <f t="shared" ca="1" si="33"/>
        <v>0.87039999999999995</v>
      </c>
      <c r="O55" s="13">
        <f t="shared" ca="1" si="34"/>
        <v>42.436</v>
      </c>
      <c r="P55" s="13" t="str">
        <f t="shared" ca="1" si="41"/>
        <v>GTX 1080 Ti</v>
      </c>
      <c r="Q55" s="13">
        <f t="shared" ca="1" si="41"/>
        <v>4</v>
      </c>
      <c r="R55" s="13" t="str">
        <f t="shared" ca="1" si="41"/>
        <v>Xeon E5-2609 v4</v>
      </c>
      <c r="S55" s="13">
        <f t="shared" ca="1" si="41"/>
        <v>2</v>
      </c>
      <c r="T55" s="13">
        <f t="shared" ca="1" si="41"/>
        <v>64</v>
      </c>
      <c r="U55" s="13" t="str">
        <f t="shared" ca="1" si="41"/>
        <v>SSD</v>
      </c>
      <c r="V55" s="13">
        <f t="shared" ca="1" si="41"/>
        <v>480</v>
      </c>
      <c r="W55" s="13">
        <f t="shared" ca="1" si="35"/>
        <v>0</v>
      </c>
      <c r="X55" s="13">
        <f t="shared" ca="1" si="35"/>
        <v>0</v>
      </c>
      <c r="Y55" s="13" t="str">
        <f t="shared" ca="1" si="42"/>
        <v>40/1</v>
      </c>
      <c r="Z55" s="13">
        <f t="shared" ca="1" si="38"/>
        <v>0</v>
      </c>
      <c r="AA55" s="13">
        <f t="shared" ca="1" si="38"/>
        <v>0</v>
      </c>
      <c r="AB55" s="15" t="str">
        <f t="shared" ca="1" si="26"/>
        <v>InternetIncluded  traffic for monthly based payments: 10 Tb/month; weekly based payments: 2.5 Tb/week; minute/hourly based payments: 0 Gb. Additional 1Gb (not included): 0,14 &amp;euro;/Gb. Special price till end of May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6"/>
        <v>Reedbush-H Personal (educational)</v>
      </c>
      <c r="D56" s="15">
        <f t="shared" ca="1" si="36"/>
        <v>0</v>
      </c>
      <c r="E56" s="21" t="s">
        <v>144</v>
      </c>
      <c r="F56" s="18">
        <f t="shared" ca="1" si="4"/>
        <v>0</v>
      </c>
      <c r="G56" s="13">
        <f t="shared" ca="1" si="43"/>
        <v>0</v>
      </c>
      <c r="H56" s="18">
        <f t="shared" ca="1" si="39"/>
        <v>0</v>
      </c>
      <c r="I56" s="18">
        <f t="shared" ca="1" si="39"/>
        <v>0</v>
      </c>
      <c r="J56" s="18">
        <f t="shared" ca="1" si="40"/>
        <v>138888.88888888888</v>
      </c>
      <c r="K56" s="18">
        <f t="shared" ca="1" si="40"/>
        <v>0</v>
      </c>
      <c r="L56" s="18">
        <f t="shared" ca="1" si="14"/>
        <v>0</v>
      </c>
      <c r="M56" s="18" t="str">
        <f t="shared" ca="1" si="45"/>
        <v>JPY</v>
      </c>
      <c r="N56" s="13">
        <f t="shared" ca="1" si="33"/>
        <v>2.4192000000000005</v>
      </c>
      <c r="O56" s="13">
        <f t="shared" ca="1" si="34"/>
        <v>19</v>
      </c>
      <c r="P56" s="13" t="str">
        <f t="shared" ca="1" si="41"/>
        <v>P100</v>
      </c>
      <c r="Q56" s="13">
        <f t="shared" ca="1" si="41"/>
        <v>2</v>
      </c>
      <c r="R56" s="13" t="str">
        <f t="shared" ca="1" si="41"/>
        <v>Xeon E5-2695 v4</v>
      </c>
      <c r="S56" s="13">
        <f t="shared" ca="1" si="41"/>
        <v>2</v>
      </c>
      <c r="T56" s="13">
        <f t="shared" ca="1" si="41"/>
        <v>256</v>
      </c>
      <c r="U56" s="13" t="str">
        <f t="shared" ca="1" si="41"/>
        <v>PFS</v>
      </c>
      <c r="V56" s="13">
        <f t="shared" ca="1" si="41"/>
        <v>1000</v>
      </c>
      <c r="W56" s="13">
        <f t="shared" ca="1" si="35"/>
        <v>0</v>
      </c>
      <c r="X56" s="13">
        <f t="shared" ca="1" si="35"/>
        <v>0</v>
      </c>
      <c r="Y56" s="13" t="str">
        <f t="shared" ca="1" si="42"/>
        <v>109.12/</v>
      </c>
      <c r="Z56" s="13">
        <f t="shared" ca="1" si="37"/>
        <v>6912</v>
      </c>
      <c r="AA56" s="13">
        <f t="shared" ca="1" si="38"/>
        <v>0</v>
      </c>
      <c r="AB56" s="15" t="str">
        <f t="shared" ca="1" si="26"/>
        <v>For individuals from educational or public organisations. Max 2 nodes. Included (17280/2.5=)6912 node hours if 1 node is used, 3456 node hours if more than 1 node is used by a parallel job.</v>
      </c>
      <c r="AC56" s="33">
        <v>100</v>
      </c>
    </row>
    <row r="57" spans="1:29" ht="20">
      <c r="A57" s="43"/>
      <c r="C57" s="21" t="str">
        <f t="shared" ca="1" si="36"/>
        <v>Reedbush-H (educational)</v>
      </c>
      <c r="D57" s="15">
        <f t="shared" ca="1" si="36"/>
        <v>0</v>
      </c>
      <c r="E57" s="21" t="s">
        <v>234</v>
      </c>
      <c r="F57" s="18">
        <f t="shared" ca="1" si="4"/>
        <v>0</v>
      </c>
      <c r="G57" s="13">
        <f t="shared" ca="1" si="43"/>
        <v>0</v>
      </c>
      <c r="H57" s="18">
        <f t="shared" ca="1" si="39"/>
        <v>0</v>
      </c>
      <c r="I57" s="18">
        <f t="shared" ca="1" si="39"/>
        <v>0</v>
      </c>
      <c r="J57" s="18">
        <f t="shared" ca="1" si="40"/>
        <v>277777.77777777775</v>
      </c>
      <c r="K57" s="18">
        <f t="shared" ca="1" si="40"/>
        <v>0</v>
      </c>
      <c r="L57" s="18">
        <f t="shared" ca="1" si="14"/>
        <v>0</v>
      </c>
      <c r="M57" s="18" t="str">
        <f ca="1">INDIRECT("Sheet1!"&amp;INDIRECT("R1C"&amp;COLUMN(),FALSE)&amp;INDIRECT("AC"&amp;ROW()))</f>
        <v>JPY</v>
      </c>
      <c r="N57" s="13">
        <f t="shared" ca="1" si="33"/>
        <v>2.4192000000000005</v>
      </c>
      <c r="O57" s="13">
        <f ca="1">INDIRECT("Sheet1!"&amp;INDIRECT("R1C"&amp;COLUMN(),FALSE)&amp;INDIRECT("AC"&amp;ROW())) * INDIRECT("Sheet1!D"&amp; INDIRECT("AC"&amp;ROW()))</f>
        <v>19</v>
      </c>
      <c r="P57" s="13" t="str">
        <f t="shared" ca="1" si="41"/>
        <v>P100</v>
      </c>
      <c r="Q57" s="13">
        <f t="shared" ca="1" si="41"/>
        <v>2</v>
      </c>
      <c r="R57" s="13" t="str">
        <f t="shared" ca="1" si="41"/>
        <v>Xeon E5-2695 v4</v>
      </c>
      <c r="S57" s="13">
        <f t="shared" ca="1" si="41"/>
        <v>2</v>
      </c>
      <c r="T57" s="13">
        <f t="shared" ca="1" si="41"/>
        <v>256</v>
      </c>
      <c r="U57" s="13" t="str">
        <f t="shared" ca="1" si="41"/>
        <v>PFS</v>
      </c>
      <c r="V57" s="13">
        <f t="shared" ca="1" si="41"/>
        <v>4000</v>
      </c>
      <c r="W57" s="13">
        <f t="shared" ca="1" si="41"/>
        <v>0</v>
      </c>
      <c r="X57" s="13">
        <f t="shared" ca="1" si="41"/>
        <v>0</v>
      </c>
      <c r="Y57" s="13" t="str">
        <f t="shared" ca="1" si="42"/>
        <v>109.12/</v>
      </c>
      <c r="Z57" s="13">
        <f t="shared" ca="1" si="37"/>
        <v>13824</v>
      </c>
      <c r="AA57" s="13">
        <f t="shared" ca="1" si="38"/>
        <v>0</v>
      </c>
      <c r="AB57" s="15" t="str">
        <f t="shared" ca="1" si="26"/>
        <v>For groups from educational or public organisations. Included 13824 node hours if 1 node is used, 6912 node hours if 2-4 nodes are used by a parallel job.</v>
      </c>
      <c r="AC57" s="33">
        <v>101</v>
      </c>
    </row>
    <row r="58" spans="1:29">
      <c r="C58" s="21" t="str">
        <f t="shared" ref="C58:D73" ca="1" si="46">INDIRECT("Sheet1!"&amp;INDIRECT("R1C"&amp;COLUMN(),FALSE)&amp;INDIRECT("AC"&amp;ROW()))</f>
        <v>Reedbush-H reviewed (educational)</v>
      </c>
      <c r="D58" s="15">
        <f t="shared" ca="1" si="46"/>
        <v>0</v>
      </c>
      <c r="E58" s="21" t="s">
        <v>163</v>
      </c>
      <c r="F58" s="18">
        <f t="shared" ca="1" si="4"/>
        <v>0</v>
      </c>
      <c r="G58" s="13">
        <f t="shared" ca="1" si="43"/>
        <v>0</v>
      </c>
      <c r="H58" s="18">
        <f t="shared" ref="H58:K74" ca="1" si="47">INDIRECT("Sheet1!"&amp;INDIRECT("R1C"&amp;COLUMN(),FALSE)&amp;INDIRECT("AC"&amp;ROW()))</f>
        <v>0</v>
      </c>
      <c r="I58" s="18">
        <f t="shared" ca="1" si="47"/>
        <v>0</v>
      </c>
      <c r="J58" s="18">
        <f t="shared" ca="1" si="40"/>
        <v>166666.66666666666</v>
      </c>
      <c r="K58" s="18">
        <f t="shared" ca="1" si="40"/>
        <v>0</v>
      </c>
      <c r="L58" s="18">
        <f t="shared" ca="1" si="14"/>
        <v>0</v>
      </c>
      <c r="M58" s="18" t="str">
        <f t="shared" ref="M58:M85" ca="1" si="48">INDIRECT("Sheet1!"&amp;INDIRECT("R1C"&amp;COLUMN(),FALSE)&amp;INDIRECT("AC"&amp;ROW()))</f>
        <v>JPY</v>
      </c>
      <c r="N58" s="13">
        <f t="shared" ca="1" si="33"/>
        <v>2.4192000000000005</v>
      </c>
      <c r="O58" s="13">
        <f t="shared" ref="O58" ca="1" si="49">INDIRECT("Sheet1!"&amp;INDIRECT("R1C"&amp;COLUMN(),FALSE)&amp;INDIRECT("AC"&amp;ROW())) * INDIRECT("Sheet1!D"&amp; INDIRECT("AC"&amp;ROW()))</f>
        <v>19</v>
      </c>
      <c r="P58" s="13" t="str">
        <f t="shared" ca="1" si="41"/>
        <v>P100</v>
      </c>
      <c r="Q58" s="13">
        <f t="shared" ca="1" si="41"/>
        <v>2</v>
      </c>
      <c r="R58" s="13" t="str">
        <f t="shared" ca="1" si="41"/>
        <v>Xeon E5-2695 v4</v>
      </c>
      <c r="S58" s="13">
        <f t="shared" ca="1" si="41"/>
        <v>2</v>
      </c>
      <c r="T58" s="13">
        <f t="shared" ca="1" si="41"/>
        <v>256</v>
      </c>
      <c r="U58" s="13" t="str">
        <f t="shared" ca="1" si="41"/>
        <v>PFS</v>
      </c>
      <c r="V58" s="13">
        <f t="shared" ca="1" si="41"/>
        <v>4000</v>
      </c>
      <c r="W58" s="13">
        <f t="shared" ca="1" si="41"/>
        <v>0</v>
      </c>
      <c r="X58" s="13">
        <f t="shared" ca="1" si="41"/>
        <v>0</v>
      </c>
      <c r="Y58" s="13" t="str">
        <f t="shared" ca="1" si="42"/>
        <v>109.12/</v>
      </c>
      <c r="Z58" s="13">
        <f t="shared" ca="1" si="37"/>
        <v>8640</v>
      </c>
      <c r="AA58" s="13">
        <f t="shared" ca="1" si="38"/>
        <v>0</v>
      </c>
      <c r="AB58" s="15" t="str">
        <f t="shared" ca="1" si="26"/>
        <v>For groups from educational or public organisations. Included 8640 node hours. Must pass review prior to usage. 4320 node hours if a parallel job used more nodes than applied for.</v>
      </c>
      <c r="AC58" s="33">
        <v>102</v>
      </c>
    </row>
    <row r="59" spans="1:29" ht="20">
      <c r="A59" s="43"/>
      <c r="C59" s="21" t="str">
        <f t="shared" ca="1" si="46"/>
        <v>Reedbush-H reviewed</v>
      </c>
      <c r="D59" s="15">
        <f t="shared" ca="1" si="46"/>
        <v>0</v>
      </c>
      <c r="E59" s="21" t="s">
        <v>162</v>
      </c>
      <c r="F59" s="18">
        <f t="shared" ca="1" si="4"/>
        <v>0</v>
      </c>
      <c r="G59" s="13">
        <f t="shared" ca="1" si="43"/>
        <v>0</v>
      </c>
      <c r="H59" s="18">
        <f t="shared" ca="1" si="47"/>
        <v>0</v>
      </c>
      <c r="I59" s="18">
        <f t="shared" ca="1" si="47"/>
        <v>0</v>
      </c>
      <c r="J59" s="18">
        <f t="shared" ca="1" si="40"/>
        <v>200000</v>
      </c>
      <c r="K59" s="18">
        <f t="shared" ca="1" si="40"/>
        <v>0</v>
      </c>
      <c r="L59" s="18">
        <f t="shared" ca="1" si="14"/>
        <v>0</v>
      </c>
      <c r="M59" s="18" t="str">
        <f t="shared" ca="1" si="48"/>
        <v>JPY</v>
      </c>
      <c r="N59" s="13">
        <f t="shared" ca="1" si="33"/>
        <v>2.4192000000000005</v>
      </c>
      <c r="O59" s="13">
        <f t="shared" ref="O59" ca="1" si="50">INDIRECT("Sheet1!"&amp;INDIRECT("R1C"&amp;COLUMN(),FALSE)&amp;INDIRECT("AC"&amp;ROW())) * INDIRECT("Sheet1!D"&amp; INDIRECT("AC"&amp;ROW()))</f>
        <v>19</v>
      </c>
      <c r="P59" s="13" t="str">
        <f t="shared" ca="1" si="41"/>
        <v>P100</v>
      </c>
      <c r="Q59" s="13">
        <f t="shared" ca="1" si="41"/>
        <v>2</v>
      </c>
      <c r="R59" s="13" t="str">
        <f t="shared" ca="1" si="41"/>
        <v>Xeon E5-2695 v4</v>
      </c>
      <c r="S59" s="13">
        <f t="shared" ca="1" si="41"/>
        <v>2</v>
      </c>
      <c r="T59" s="13">
        <f t="shared" ca="1" si="41"/>
        <v>256</v>
      </c>
      <c r="U59" s="13" t="str">
        <f t="shared" ca="1" si="41"/>
        <v>PFS</v>
      </c>
      <c r="V59" s="13">
        <f t="shared" ca="1" si="41"/>
        <v>4000</v>
      </c>
      <c r="W59" s="13">
        <f t="shared" ca="1" si="41"/>
        <v>0</v>
      </c>
      <c r="X59" s="13">
        <f t="shared" ca="1" si="41"/>
        <v>0</v>
      </c>
      <c r="Y59" s="13" t="str">
        <f t="shared" ca="1" si="42"/>
        <v>109.12/</v>
      </c>
      <c r="Z59" s="13">
        <f t="shared" ca="1" si="37"/>
        <v>8640</v>
      </c>
      <c r="AA59" s="13">
        <f t="shared" ca="1" si="38"/>
        <v>0</v>
      </c>
      <c r="AB59" s="15" t="str">
        <f t="shared" ref="AB59:AB85" ca="1" si="51">INDIRECT("Sheet1!"&amp;INDIRECT("R1C"&amp;COLUMN(),FALSE)&amp;INDIRECT("AC"&amp;ROW()))</f>
        <v>Must pass review prior to usage. Included 8640 node hours. 4320 node hours if a parallel job used more nodes than applied for.</v>
      </c>
      <c r="AC59" s="33">
        <v>103</v>
      </c>
    </row>
    <row r="60" spans="1:29">
      <c r="C60" s="21" t="str">
        <f t="shared" ca="1" si="46"/>
        <v>Reedbush-H dedicated reviewed (educational)</v>
      </c>
      <c r="D60" s="15">
        <f t="shared" ca="1" si="46"/>
        <v>0</v>
      </c>
      <c r="E60" s="21" t="s">
        <v>162</v>
      </c>
      <c r="F60" s="18">
        <f t="shared" ca="1" si="4"/>
        <v>0</v>
      </c>
      <c r="G60" s="13">
        <f t="shared" ca="1" si="43"/>
        <v>0</v>
      </c>
      <c r="H60" s="18">
        <f t="shared" ca="1" si="47"/>
        <v>0</v>
      </c>
      <c r="I60" s="18">
        <f t="shared" ca="1" si="47"/>
        <v>0</v>
      </c>
      <c r="J60" s="18">
        <f t="shared" ca="1" si="40"/>
        <v>249999.99999999997</v>
      </c>
      <c r="K60" s="18">
        <f t="shared" ca="1" si="40"/>
        <v>0</v>
      </c>
      <c r="L60" s="18">
        <f t="shared" ca="1" si="14"/>
        <v>0</v>
      </c>
      <c r="M60" s="18" t="str">
        <f ca="1">INDIRECT("Sheet1!"&amp;INDIRECT("R1C"&amp;COLUMN(),FALSE)&amp;INDIRECT("AC"&amp;ROW()))</f>
        <v>JPY</v>
      </c>
      <c r="N60" s="13">
        <f t="shared" ca="1" si="33"/>
        <v>2.4192000000000005</v>
      </c>
      <c r="O60" s="13">
        <f ca="1">INDIRECT("Sheet1!"&amp;INDIRECT("R1C"&amp;COLUMN(),FALSE)&amp;INDIRECT("AC"&amp;ROW())) * INDIRECT("Sheet1!D"&amp; INDIRECT("AC"&amp;ROW()))</f>
        <v>19</v>
      </c>
      <c r="P60" s="13" t="str">
        <f t="shared" ca="1" si="41"/>
        <v>P100</v>
      </c>
      <c r="Q60" s="13">
        <f t="shared" ca="1" si="41"/>
        <v>2</v>
      </c>
      <c r="R60" s="13" t="str">
        <f t="shared" ca="1" si="41"/>
        <v>Xeon E5-2695 v4</v>
      </c>
      <c r="S60" s="13">
        <f t="shared" ca="1" si="41"/>
        <v>2</v>
      </c>
      <c r="T60" s="13">
        <f t="shared" ca="1" si="41"/>
        <v>256</v>
      </c>
      <c r="U60" s="13" t="str">
        <f t="shared" ca="1" si="41"/>
        <v>PFS</v>
      </c>
      <c r="V60" s="13">
        <f t="shared" ca="1" si="41"/>
        <v>4000</v>
      </c>
      <c r="W60" s="13">
        <f t="shared" ca="1" si="41"/>
        <v>0</v>
      </c>
      <c r="X60" s="13">
        <f t="shared" ca="1" si="41"/>
        <v>0</v>
      </c>
      <c r="Y60" s="13" t="str">
        <f t="shared" ca="1" si="42"/>
        <v>109.12/</v>
      </c>
      <c r="Z60" s="13">
        <f t="shared" ca="1" si="37"/>
        <v>8640</v>
      </c>
      <c r="AA60" s="13">
        <f t="shared" ca="1" si="37"/>
        <v>0</v>
      </c>
      <c r="AB60" s="15" t="str">
        <f t="shared" ca="1" si="51"/>
        <v>Must pass review prior to usage. Included 8640 node hours. 4320 node hours if a parallel job used more nodes than applied for.</v>
      </c>
      <c r="AC60" s="33">
        <v>104</v>
      </c>
    </row>
    <row r="61" spans="1:29">
      <c r="C61" s="21" t="str">
        <f t="shared" ca="1" si="46"/>
        <v>Reedbush-H dedicated reviewed</v>
      </c>
      <c r="D61" s="15">
        <f t="shared" ca="1" si="46"/>
        <v>0</v>
      </c>
      <c r="E61" s="21" t="s">
        <v>162</v>
      </c>
      <c r="F61" s="18">
        <f t="shared" ca="1" si="4"/>
        <v>0</v>
      </c>
      <c r="G61" s="13">
        <f t="shared" ca="1" si="43"/>
        <v>0</v>
      </c>
      <c r="H61" s="18">
        <f t="shared" ca="1" si="47"/>
        <v>0</v>
      </c>
      <c r="I61" s="18">
        <f t="shared" ca="1" si="47"/>
        <v>0</v>
      </c>
      <c r="J61" s="18">
        <f t="shared" ca="1" si="47"/>
        <v>300000</v>
      </c>
      <c r="K61" s="18">
        <f t="shared" ca="1" si="40"/>
        <v>0</v>
      </c>
      <c r="L61" s="18">
        <f t="shared" ca="1" si="14"/>
        <v>0</v>
      </c>
      <c r="M61" s="18" t="str">
        <f t="shared" ca="1" si="48"/>
        <v>JPY</v>
      </c>
      <c r="N61" s="13">
        <f t="shared" ca="1" si="33"/>
        <v>2.4192000000000005</v>
      </c>
      <c r="O61" s="13">
        <f t="shared" ref="O61:O85" ca="1" si="52">INDIRECT("Sheet1!"&amp;INDIRECT("R1C"&amp;COLUMN(),FALSE)&amp;INDIRECT("AC"&amp;ROW())) * INDIRECT("Sheet1!D"&amp; INDIRECT("AC"&amp;ROW()))</f>
        <v>19</v>
      </c>
      <c r="P61" s="13" t="str">
        <f t="shared" ca="1" si="41"/>
        <v>P100</v>
      </c>
      <c r="Q61" s="13">
        <f t="shared" ca="1" si="41"/>
        <v>2</v>
      </c>
      <c r="R61" s="13" t="str">
        <f t="shared" ca="1" si="41"/>
        <v>Xeon E5-2695 v4</v>
      </c>
      <c r="S61" s="13">
        <f t="shared" ca="1" si="41"/>
        <v>2</v>
      </c>
      <c r="T61" s="13">
        <f t="shared" ca="1" si="41"/>
        <v>256</v>
      </c>
      <c r="U61" s="13" t="str">
        <f t="shared" ca="1" si="41"/>
        <v>PFS</v>
      </c>
      <c r="V61" s="13">
        <f t="shared" ca="1" si="41"/>
        <v>4000</v>
      </c>
      <c r="W61" s="13">
        <f t="shared" ca="1" si="41"/>
        <v>0</v>
      </c>
      <c r="X61" s="13">
        <f t="shared" ca="1" si="41"/>
        <v>0</v>
      </c>
      <c r="Y61" s="13" t="str">
        <f t="shared" ca="1" si="42"/>
        <v>109.12/</v>
      </c>
      <c r="Z61" s="13">
        <f t="shared" ca="1" si="42"/>
        <v>8640</v>
      </c>
      <c r="AA61" s="13">
        <f t="shared" ref="AA61:AA65" ca="1" si="53">INDIRECT("Sheet1!"&amp;INDIRECT("R1C"&amp;COLUMN(),FALSE)&amp;INDIRECT("AC"&amp;ROW()))</f>
        <v>0</v>
      </c>
      <c r="AB61" s="15" t="str">
        <f t="shared" ca="1" si="51"/>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6"/>
        <v>NC6</v>
      </c>
      <c r="D62" s="15">
        <f t="shared" ca="1" si="46"/>
        <v>0</v>
      </c>
      <c r="E62" s="21" t="s">
        <v>155</v>
      </c>
      <c r="F62" s="18">
        <f t="shared" ca="1" si="4"/>
        <v>0</v>
      </c>
      <c r="G62" s="13">
        <f t="shared" ca="1" si="43"/>
        <v>0.9</v>
      </c>
      <c r="H62" s="18">
        <f t="shared" ca="1" si="47"/>
        <v>0</v>
      </c>
      <c r="I62" s="18">
        <f t="shared" ca="1" si="47"/>
        <v>669.6</v>
      </c>
      <c r="J62" s="18">
        <f t="shared" ca="1" si="47"/>
        <v>0</v>
      </c>
      <c r="K62" s="18">
        <f t="shared" ca="1" si="40"/>
        <v>0</v>
      </c>
      <c r="L62" s="18">
        <f t="shared" ca="1" si="14"/>
        <v>0</v>
      </c>
      <c r="M62" s="18" t="str">
        <f t="shared" ca="1" si="48"/>
        <v>USD</v>
      </c>
      <c r="N62" s="13">
        <f t="shared" ca="1" si="33"/>
        <v>0.49920000000000003</v>
      </c>
      <c r="O62" s="13">
        <f t="shared" ca="1" si="52"/>
        <v>4.37</v>
      </c>
      <c r="P62" s="13" t="str">
        <f t="shared" ca="1" si="41"/>
        <v>K80</v>
      </c>
      <c r="Q62" s="13">
        <f t="shared" ca="1" si="41"/>
        <v>0.5</v>
      </c>
      <c r="R62" s="13" t="str">
        <f t="shared" ca="1" si="41"/>
        <v>Xeon E5-2690 v3</v>
      </c>
      <c r="S62" s="13">
        <f t="shared" ca="1" si="41"/>
        <v>0.5</v>
      </c>
      <c r="T62" s="13">
        <f t="shared" ca="1" si="41"/>
        <v>56</v>
      </c>
      <c r="U62" s="13" t="str">
        <f t="shared" ca="1" si="41"/>
        <v>SATA</v>
      </c>
      <c r="V62" s="13">
        <f t="shared" ca="1" si="41"/>
        <v>380</v>
      </c>
      <c r="W62" s="13">
        <f t="shared" ca="1" si="41"/>
        <v>0</v>
      </c>
      <c r="X62" s="13">
        <f t="shared" ca="1" si="41"/>
        <v>0</v>
      </c>
      <c r="Y62" s="13">
        <f t="shared" ca="1" si="42"/>
        <v>0</v>
      </c>
      <c r="Z62" s="13">
        <f t="shared" ca="1" si="42"/>
        <v>0</v>
      </c>
      <c r="AA62" s="13">
        <f t="shared" ca="1" si="53"/>
        <v>0</v>
      </c>
      <c r="AB62" s="15" t="str">
        <f t="shared" ca="1" si="51"/>
        <v xml:space="preserve">1 GPU in specification is 1/2 of K80 </v>
      </c>
      <c r="AC62" s="33">
        <v>114</v>
      </c>
    </row>
    <row r="63" spans="1:29">
      <c r="C63" s="21" t="str">
        <f t="shared" ca="1" si="46"/>
        <v>NC12</v>
      </c>
      <c r="D63" s="15">
        <f t="shared" ca="1" si="46"/>
        <v>0</v>
      </c>
      <c r="E63" s="21" t="s">
        <v>156</v>
      </c>
      <c r="F63" s="18">
        <f t="shared" ca="1" si="4"/>
        <v>0</v>
      </c>
      <c r="G63" s="13">
        <f t="shared" ca="1" si="43"/>
        <v>1.8</v>
      </c>
      <c r="H63" s="18">
        <f t="shared" ca="1" si="47"/>
        <v>0</v>
      </c>
      <c r="I63" s="18">
        <f t="shared" ca="1" si="47"/>
        <v>1339.2</v>
      </c>
      <c r="J63" s="18">
        <f t="shared" ca="1" si="47"/>
        <v>0</v>
      </c>
      <c r="K63" s="18">
        <f t="shared" ca="1" si="40"/>
        <v>0</v>
      </c>
      <c r="L63" s="18">
        <f t="shared" ca="1" si="14"/>
        <v>0</v>
      </c>
      <c r="M63" s="18" t="str">
        <f t="shared" ca="1" si="48"/>
        <v>USD</v>
      </c>
      <c r="N63" s="13">
        <f t="shared" ca="1" si="33"/>
        <v>0.99840000000000007</v>
      </c>
      <c r="O63" s="13">
        <f t="shared" ca="1" si="52"/>
        <v>8.74</v>
      </c>
      <c r="P63" s="13" t="str">
        <f t="shared" ca="1" si="41"/>
        <v>K80</v>
      </c>
      <c r="Q63" s="13">
        <f t="shared" ca="1" si="41"/>
        <v>1</v>
      </c>
      <c r="R63" s="13" t="str">
        <f t="shared" ca="1" si="41"/>
        <v>Xeon E5-2690 v3</v>
      </c>
      <c r="S63" s="13">
        <f t="shared" ca="1" si="41"/>
        <v>1</v>
      </c>
      <c r="T63" s="13">
        <f t="shared" ca="1" si="41"/>
        <v>112</v>
      </c>
      <c r="U63" s="13" t="str">
        <f t="shared" ca="1" si="41"/>
        <v>SATA</v>
      </c>
      <c r="V63" s="13">
        <f t="shared" ca="1" si="41"/>
        <v>680</v>
      </c>
      <c r="W63" s="13">
        <f t="shared" ca="1" si="41"/>
        <v>0</v>
      </c>
      <c r="X63" s="13">
        <f t="shared" ca="1" si="41"/>
        <v>0</v>
      </c>
      <c r="Y63" s="13">
        <f t="shared" ca="1" si="42"/>
        <v>0</v>
      </c>
      <c r="Z63" s="13">
        <f t="shared" ca="1" si="42"/>
        <v>0</v>
      </c>
      <c r="AA63" s="13">
        <f t="shared" ca="1" si="53"/>
        <v>0</v>
      </c>
      <c r="AB63" s="15">
        <f t="shared" ca="1" si="51"/>
        <v>0</v>
      </c>
      <c r="AC63" s="33">
        <v>115</v>
      </c>
    </row>
    <row r="64" spans="1:29" ht="20">
      <c r="A64" s="43"/>
      <c r="B64" s="15"/>
      <c r="C64" s="21" t="str">
        <f t="shared" ca="1" si="46"/>
        <v>NC24</v>
      </c>
      <c r="D64" s="15">
        <f t="shared" ca="1" si="46"/>
        <v>0</v>
      </c>
      <c r="E64" s="21" t="s">
        <v>157</v>
      </c>
      <c r="F64" s="18">
        <f t="shared" ca="1" si="4"/>
        <v>0</v>
      </c>
      <c r="G64" s="13">
        <f t="shared" ca="1" si="43"/>
        <v>3.6</v>
      </c>
      <c r="H64" s="18">
        <f t="shared" ca="1" si="47"/>
        <v>0</v>
      </c>
      <c r="I64" s="18">
        <f t="shared" ca="1" si="47"/>
        <v>2678.4</v>
      </c>
      <c r="J64" s="18">
        <f t="shared" ca="1" si="47"/>
        <v>0</v>
      </c>
      <c r="K64" s="18">
        <f t="shared" ca="1" si="47"/>
        <v>0</v>
      </c>
      <c r="L64" s="18">
        <f t="shared" ca="1" si="14"/>
        <v>0</v>
      </c>
      <c r="M64" s="18" t="str">
        <f t="shared" ca="1" si="48"/>
        <v>USD</v>
      </c>
      <c r="N64" s="13">
        <f t="shared" ca="1" si="33"/>
        <v>1.9968000000000001</v>
      </c>
      <c r="O64" s="13">
        <f t="shared" ca="1" si="52"/>
        <v>17.48</v>
      </c>
      <c r="P64" s="13" t="str">
        <f t="shared" ca="1" si="41"/>
        <v>K80</v>
      </c>
      <c r="Q64" s="13">
        <f t="shared" ca="1" si="41"/>
        <v>2</v>
      </c>
      <c r="R64" s="13" t="str">
        <f t="shared" ca="1" si="41"/>
        <v>Xeon E5-2690 v3</v>
      </c>
      <c r="S64" s="13">
        <f t="shared" ca="1" si="41"/>
        <v>2</v>
      </c>
      <c r="T64" s="13">
        <f t="shared" ca="1" si="41"/>
        <v>224</v>
      </c>
      <c r="U64" s="13" t="str">
        <f t="shared" ca="1" si="41"/>
        <v>SATA</v>
      </c>
      <c r="V64" s="13">
        <f t="shared" ca="1" si="41"/>
        <v>1440</v>
      </c>
      <c r="W64" s="13">
        <f t="shared" ca="1" si="41"/>
        <v>0</v>
      </c>
      <c r="X64" s="13">
        <f t="shared" ca="1" si="41"/>
        <v>0</v>
      </c>
      <c r="Y64" s="13">
        <f t="shared" ca="1" si="42"/>
        <v>0</v>
      </c>
      <c r="Z64" s="13">
        <f t="shared" ca="1" si="42"/>
        <v>0</v>
      </c>
      <c r="AA64" s="13">
        <f t="shared" ca="1" si="53"/>
        <v>0</v>
      </c>
      <c r="AB64" s="15">
        <f t="shared" ca="1" si="51"/>
        <v>0</v>
      </c>
      <c r="AC64" s="33">
        <v>116</v>
      </c>
    </row>
    <row r="65" spans="1:29">
      <c r="C65" s="21" t="str">
        <f t="shared" ca="1" si="46"/>
        <v>NC24r</v>
      </c>
      <c r="D65" s="15">
        <f t="shared" ca="1" si="46"/>
        <v>0</v>
      </c>
      <c r="E65" s="21" t="s">
        <v>235</v>
      </c>
      <c r="F65" s="18">
        <f t="shared" ca="1" si="4"/>
        <v>0</v>
      </c>
      <c r="G65" s="13">
        <f t="shared" ca="1" si="43"/>
        <v>3.96</v>
      </c>
      <c r="H65" s="18">
        <f t="shared" ca="1" si="47"/>
        <v>0</v>
      </c>
      <c r="I65" s="18">
        <f t="shared" ca="1" si="47"/>
        <v>2946.24</v>
      </c>
      <c r="J65" s="18">
        <f t="shared" ca="1" si="47"/>
        <v>0</v>
      </c>
      <c r="K65" s="18">
        <f t="shared" ca="1" si="47"/>
        <v>0</v>
      </c>
      <c r="L65" s="18">
        <f t="shared" ca="1" si="14"/>
        <v>0</v>
      </c>
      <c r="M65" s="18" t="str">
        <f t="shared" ca="1" si="48"/>
        <v>USD</v>
      </c>
      <c r="N65" s="13">
        <f t="shared" ca="1" si="33"/>
        <v>1.9968000000000001</v>
      </c>
      <c r="O65" s="13">
        <f t="shared" ca="1" si="52"/>
        <v>17.48</v>
      </c>
      <c r="P65" s="13" t="str">
        <f t="shared" ca="1" si="41"/>
        <v>K80</v>
      </c>
      <c r="Q65" s="13">
        <f t="shared" ca="1" si="41"/>
        <v>2</v>
      </c>
      <c r="R65" s="13" t="str">
        <f t="shared" ca="1" si="41"/>
        <v>Xeon E5-2690 v3</v>
      </c>
      <c r="S65" s="13">
        <f t="shared" ca="1" si="41"/>
        <v>2</v>
      </c>
      <c r="T65" s="13">
        <f t="shared" ca="1" si="41"/>
        <v>224</v>
      </c>
      <c r="U65" s="13" t="str">
        <f t="shared" ca="1" si="41"/>
        <v>SATA</v>
      </c>
      <c r="V65" s="13">
        <f t="shared" ca="1" si="41"/>
        <v>1440</v>
      </c>
      <c r="W65" s="13">
        <f t="shared" ca="1" si="41"/>
        <v>0</v>
      </c>
      <c r="X65" s="13">
        <f t="shared" ca="1" si="41"/>
        <v>0</v>
      </c>
      <c r="Y65" s="13" t="str">
        <f t="shared" ca="1" si="42"/>
        <v>Infiniband/</v>
      </c>
      <c r="Z65" s="13">
        <f t="shared" ca="1" si="42"/>
        <v>0</v>
      </c>
      <c r="AA65" s="13">
        <f t="shared" ca="1" si="53"/>
        <v>0</v>
      </c>
      <c r="AB65" s="15" t="str">
        <f t="shared" ca="1" si="51"/>
        <v>RDMA capable</v>
      </c>
      <c r="AC65" s="33">
        <v>117</v>
      </c>
    </row>
    <row r="66" spans="1:29" ht="20">
      <c r="A66" s="43"/>
      <c r="B66" s="15"/>
      <c r="C66" s="21" t="str">
        <f t="shared" ca="1" si="46"/>
        <v>NV6</v>
      </c>
      <c r="D66" s="15">
        <f t="shared" ca="1" si="46"/>
        <v>0</v>
      </c>
      <c r="E66" s="21" t="s">
        <v>178</v>
      </c>
      <c r="F66" s="18">
        <f t="shared" ca="1" si="4"/>
        <v>0</v>
      </c>
      <c r="G66" s="13">
        <f t="shared" ca="1" si="43"/>
        <v>1.24</v>
      </c>
      <c r="H66" s="18">
        <f t="shared" ca="1" si="47"/>
        <v>0</v>
      </c>
      <c r="I66" s="18">
        <f t="shared" ca="1" si="47"/>
        <v>0</v>
      </c>
      <c r="J66" s="18">
        <f t="shared" ca="1" si="47"/>
        <v>0</v>
      </c>
      <c r="K66" s="18">
        <f t="shared" ca="1" si="47"/>
        <v>0</v>
      </c>
      <c r="L66" s="18">
        <f t="shared" ca="1" si="14"/>
        <v>0</v>
      </c>
      <c r="M66" s="18" t="str">
        <f t="shared" ca="1" si="48"/>
        <v>USD</v>
      </c>
      <c r="N66" s="13">
        <f t="shared" ca="1" si="33"/>
        <v>0.49920000000000003</v>
      </c>
      <c r="O66" s="13">
        <f t="shared" ca="1" si="52"/>
        <v>9.65</v>
      </c>
      <c r="P66" s="13" t="str">
        <f t="shared" ca="1" si="41"/>
        <v>M60</v>
      </c>
      <c r="Q66" s="13">
        <f t="shared" ca="1" si="41"/>
        <v>1</v>
      </c>
      <c r="R66" s="13" t="str">
        <f t="shared" ca="1" si="41"/>
        <v>Xeon E5-2690 v3</v>
      </c>
      <c r="S66" s="13">
        <f t="shared" ca="1" si="41"/>
        <v>0.5</v>
      </c>
      <c r="T66" s="13">
        <f t="shared" ca="1" si="41"/>
        <v>56</v>
      </c>
      <c r="U66" s="13" t="str">
        <f t="shared" ca="1" si="41"/>
        <v>SATA</v>
      </c>
      <c r="V66" s="13">
        <f t="shared" ca="1" si="41"/>
        <v>340</v>
      </c>
      <c r="W66" s="13">
        <f t="shared" ca="1" si="41"/>
        <v>0</v>
      </c>
      <c r="X66" s="13">
        <f t="shared" ca="1" si="41"/>
        <v>0</v>
      </c>
      <c r="Y66" s="13">
        <f t="shared" ca="1" si="42"/>
        <v>0</v>
      </c>
      <c r="Z66" s="13">
        <f t="shared" ca="1" si="42"/>
        <v>0</v>
      </c>
      <c r="AA66" s="13">
        <f t="shared" ca="1" si="42"/>
        <v>0</v>
      </c>
      <c r="AB66" s="15">
        <f t="shared" ca="1" si="51"/>
        <v>0</v>
      </c>
      <c r="AC66" s="33">
        <v>118</v>
      </c>
    </row>
    <row r="67" spans="1:29">
      <c r="C67" s="21" t="str">
        <f t="shared" ca="1" si="46"/>
        <v>NV12</v>
      </c>
      <c r="D67" s="15">
        <f t="shared" ca="1" si="46"/>
        <v>0</v>
      </c>
      <c r="E67" s="21" t="s">
        <v>179</v>
      </c>
      <c r="F67" s="18">
        <f t="shared" ca="1" si="4"/>
        <v>0</v>
      </c>
      <c r="G67" s="13">
        <f t="shared" ca="1" si="43"/>
        <v>2.48</v>
      </c>
      <c r="H67" s="18">
        <f t="shared" ca="1" si="47"/>
        <v>0</v>
      </c>
      <c r="I67" s="18">
        <f t="shared" ca="1" si="47"/>
        <v>0</v>
      </c>
      <c r="J67" s="18">
        <f t="shared" ca="1" si="47"/>
        <v>0</v>
      </c>
      <c r="K67" s="18">
        <f t="shared" ca="1" si="47"/>
        <v>0</v>
      </c>
      <c r="L67" s="18">
        <f t="shared" ca="1" si="14"/>
        <v>0</v>
      </c>
      <c r="M67" s="18" t="str">
        <f t="shared" ca="1" si="48"/>
        <v>USD</v>
      </c>
      <c r="N67" s="13">
        <f t="shared" ca="1" si="33"/>
        <v>0.99840000000000007</v>
      </c>
      <c r="O67" s="13">
        <f t="shared" ca="1" si="52"/>
        <v>19.3</v>
      </c>
      <c r="P67" s="13" t="str">
        <f t="shared" ref="P67:AA82" ca="1" si="54">INDIRECT("Sheet1!"&amp;INDIRECT("R1C"&amp;COLUMN(),FALSE)&amp;INDIRECT("AC"&amp;ROW()))</f>
        <v>M60</v>
      </c>
      <c r="Q67" s="13">
        <f t="shared" ca="1" si="54"/>
        <v>2</v>
      </c>
      <c r="R67" s="13" t="str">
        <f t="shared" ca="1" si="54"/>
        <v>Xeon E5-2690 v3</v>
      </c>
      <c r="S67" s="13">
        <f t="shared" ca="1" si="54"/>
        <v>1</v>
      </c>
      <c r="T67" s="13">
        <f t="shared" ca="1" si="54"/>
        <v>112</v>
      </c>
      <c r="U67" s="13" t="str">
        <f t="shared" ca="1" si="54"/>
        <v>SATA</v>
      </c>
      <c r="V67" s="13">
        <f t="shared" ca="1" si="54"/>
        <v>680</v>
      </c>
      <c r="W67" s="13">
        <f t="shared" ca="1" si="54"/>
        <v>0</v>
      </c>
      <c r="X67" s="13">
        <f t="shared" ca="1" si="54"/>
        <v>0</v>
      </c>
      <c r="Y67" s="13">
        <f t="shared" ca="1" si="54"/>
        <v>0</v>
      </c>
      <c r="Z67" s="13">
        <f t="shared" ca="1" si="54"/>
        <v>0</v>
      </c>
      <c r="AA67" s="13">
        <f t="shared" ca="1" si="42"/>
        <v>0</v>
      </c>
      <c r="AB67" s="15">
        <f t="shared" ca="1" si="51"/>
        <v>0</v>
      </c>
      <c r="AC67" s="33">
        <v>119</v>
      </c>
    </row>
    <row r="68" spans="1:29">
      <c r="C68" s="21" t="str">
        <f t="shared" ca="1" si="46"/>
        <v>NV24</v>
      </c>
      <c r="D68" s="15">
        <f t="shared" ca="1" si="46"/>
        <v>0</v>
      </c>
      <c r="E68" s="21" t="s">
        <v>180</v>
      </c>
      <c r="F68" s="18">
        <f t="shared" ca="1" si="4"/>
        <v>0</v>
      </c>
      <c r="G68" s="13">
        <f t="shared" ca="1" si="43"/>
        <v>4.97</v>
      </c>
      <c r="H68" s="18">
        <f t="shared" ca="1" si="47"/>
        <v>0</v>
      </c>
      <c r="I68" s="18">
        <f t="shared" ca="1" si="47"/>
        <v>0</v>
      </c>
      <c r="J68" s="18">
        <f t="shared" ca="1" si="47"/>
        <v>0</v>
      </c>
      <c r="K68" s="18">
        <f t="shared" ca="1" si="47"/>
        <v>0</v>
      </c>
      <c r="L68" s="18">
        <f t="shared" ca="1" si="14"/>
        <v>0</v>
      </c>
      <c r="M68" s="18" t="str">
        <f t="shared" ca="1" si="48"/>
        <v>USD</v>
      </c>
      <c r="N68" s="13">
        <f t="shared" ca="1" si="33"/>
        <v>1.9968000000000001</v>
      </c>
      <c r="O68" s="13">
        <f t="shared" ca="1" si="52"/>
        <v>38.6</v>
      </c>
      <c r="P68" s="13" t="str">
        <f t="shared" ca="1" si="54"/>
        <v>M60</v>
      </c>
      <c r="Q68" s="13">
        <f t="shared" ca="1" si="54"/>
        <v>4</v>
      </c>
      <c r="R68" s="13" t="str">
        <f t="shared" ca="1" si="54"/>
        <v>Xeon E5-2690 v3</v>
      </c>
      <c r="S68" s="13">
        <f t="shared" ca="1" si="54"/>
        <v>2</v>
      </c>
      <c r="T68" s="13">
        <f t="shared" ca="1" si="54"/>
        <v>224</v>
      </c>
      <c r="U68" s="13" t="str">
        <f t="shared" ca="1" si="54"/>
        <v>SATA</v>
      </c>
      <c r="V68" s="13">
        <f t="shared" ca="1" si="54"/>
        <v>1440</v>
      </c>
      <c r="W68" s="13">
        <f t="shared" ca="1" si="54"/>
        <v>0</v>
      </c>
      <c r="X68" s="13">
        <f t="shared" ca="1" si="54"/>
        <v>0</v>
      </c>
      <c r="Y68" s="13">
        <f t="shared" ca="1" si="54"/>
        <v>0</v>
      </c>
      <c r="Z68" s="13">
        <f t="shared" ca="1" si="54"/>
        <v>0</v>
      </c>
      <c r="AA68" s="13">
        <f t="shared" ca="1" si="54"/>
        <v>0</v>
      </c>
      <c r="AB68" s="15">
        <f t="shared" ca="1" si="51"/>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6"/>
        <v>6c39m1g</v>
      </c>
      <c r="D69" s="15">
        <f t="shared" ca="1" si="46"/>
        <v>0</v>
      </c>
      <c r="E69" s="21" t="s">
        <v>210</v>
      </c>
      <c r="F69" s="18">
        <f t="shared" ca="1" si="4"/>
        <v>0</v>
      </c>
      <c r="G69" s="13">
        <f t="shared" ca="1" si="43"/>
        <v>1.073</v>
      </c>
      <c r="H69" s="18">
        <f t="shared" ca="1" si="47"/>
        <v>0</v>
      </c>
      <c r="I69" s="18">
        <f t="shared" ca="1" si="47"/>
        <v>0</v>
      </c>
      <c r="J69" s="18">
        <f t="shared" ca="1" si="47"/>
        <v>0</v>
      </c>
      <c r="K69" s="18">
        <f t="shared" ca="1" si="47"/>
        <v>0</v>
      </c>
      <c r="L69" s="18">
        <f t="shared" ca="1" si="14"/>
        <v>0</v>
      </c>
      <c r="M69" s="18" t="str">
        <f t="shared" ca="1" si="48"/>
        <v>USD</v>
      </c>
      <c r="N69" s="13">
        <f t="shared" ca="1" si="33"/>
        <v>0.16919999999999999</v>
      </c>
      <c r="O69" s="13">
        <f t="shared" ca="1" si="52"/>
        <v>4.37</v>
      </c>
      <c r="P69" s="13" t="str">
        <f t="shared" ca="1" si="54"/>
        <v>K80</v>
      </c>
      <c r="Q69" s="13">
        <f t="shared" ca="1" si="54"/>
        <v>0.5</v>
      </c>
      <c r="R69" s="13">
        <f t="shared" ca="1" si="54"/>
        <v>0</v>
      </c>
      <c r="S69" s="13">
        <f t="shared" ca="1" si="54"/>
        <v>6</v>
      </c>
      <c r="T69" s="13">
        <f t="shared" ca="1" si="54"/>
        <v>39</v>
      </c>
      <c r="U69" s="13" t="str">
        <f t="shared" ca="1" si="54"/>
        <v>SSD</v>
      </c>
      <c r="V69" s="13">
        <f t="shared" ca="1" si="54"/>
        <v>375</v>
      </c>
      <c r="W69" s="13">
        <f t="shared" ca="1" si="54"/>
        <v>0</v>
      </c>
      <c r="X69" s="13">
        <f t="shared" ca="1" si="54"/>
        <v>0</v>
      </c>
      <c r="Y69" s="13">
        <f t="shared" ca="1" si="54"/>
        <v>0</v>
      </c>
      <c r="Z69" s="13">
        <f t="shared" ca="1" si="54"/>
        <v>0</v>
      </c>
      <c r="AA69" s="13">
        <f t="shared" ca="1" si="54"/>
        <v>0</v>
      </c>
      <c r="AB69"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6"/>
        <v>12c78m2g</v>
      </c>
      <c r="D70" s="15">
        <f t="shared" ca="1" si="46"/>
        <v>0</v>
      </c>
      <c r="E70" s="21" t="s">
        <v>211</v>
      </c>
      <c r="F70" s="18">
        <f t="shared" ca="1" si="4"/>
        <v>0</v>
      </c>
      <c r="G70" s="13">
        <f t="shared" ca="1" si="43"/>
        <v>2.0339999999999998</v>
      </c>
      <c r="H70" s="18">
        <f t="shared" ca="1" si="47"/>
        <v>0</v>
      </c>
      <c r="I70" s="18">
        <f t="shared" ca="1" si="47"/>
        <v>0</v>
      </c>
      <c r="J70" s="18">
        <f t="shared" ca="1" si="47"/>
        <v>0</v>
      </c>
      <c r="K70" s="18">
        <f t="shared" ca="1" si="47"/>
        <v>0</v>
      </c>
      <c r="L70" s="18">
        <f t="shared" ca="1" si="14"/>
        <v>0</v>
      </c>
      <c r="M70" s="18" t="str">
        <f t="shared" ca="1" si="48"/>
        <v>USD</v>
      </c>
      <c r="N70" s="13">
        <f t="shared" ca="1" si="33"/>
        <v>0.33839999999999998</v>
      </c>
      <c r="O70" s="13">
        <f t="shared" ca="1" si="52"/>
        <v>8.74</v>
      </c>
      <c r="P70" s="13" t="str">
        <f t="shared" ca="1" si="54"/>
        <v>K80</v>
      </c>
      <c r="Q70" s="13">
        <f t="shared" ca="1" si="54"/>
        <v>1</v>
      </c>
      <c r="R70" s="13">
        <f t="shared" ca="1" si="54"/>
        <v>0</v>
      </c>
      <c r="S70" s="13">
        <f t="shared" ca="1" si="54"/>
        <v>12</v>
      </c>
      <c r="T70" s="13">
        <f t="shared" ca="1" si="54"/>
        <v>78</v>
      </c>
      <c r="U70" s="13" t="str">
        <f t="shared" ca="1" si="54"/>
        <v>SSD</v>
      </c>
      <c r="V70" s="13">
        <f t="shared" ca="1" si="54"/>
        <v>375</v>
      </c>
      <c r="W70" s="13">
        <f t="shared" ca="1" si="54"/>
        <v>0</v>
      </c>
      <c r="X70" s="13">
        <f t="shared" ca="1" si="54"/>
        <v>0</v>
      </c>
      <c r="Y70" s="13">
        <f t="shared" ca="1" si="54"/>
        <v>0</v>
      </c>
      <c r="Z70" s="13">
        <f t="shared" ca="1" si="54"/>
        <v>0</v>
      </c>
      <c r="AA70" s="13">
        <f t="shared" ca="1" si="54"/>
        <v>0</v>
      </c>
      <c r="AB70"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6"/>
        <v>24c156m4g</v>
      </c>
      <c r="D71" s="15">
        <f t="shared" ca="1" si="46"/>
        <v>0</v>
      </c>
      <c r="E71" s="21" t="s">
        <v>212</v>
      </c>
      <c r="F71" s="18">
        <f t="shared" ca="1" si="4"/>
        <v>0</v>
      </c>
      <c r="G71" s="13">
        <f t="shared" ca="1" si="43"/>
        <v>3.9550000000000001</v>
      </c>
      <c r="H71" s="18">
        <f t="shared" ca="1" si="47"/>
        <v>0</v>
      </c>
      <c r="I71" s="18">
        <f t="shared" ca="1" si="47"/>
        <v>0</v>
      </c>
      <c r="J71" s="18">
        <f t="shared" ca="1" si="47"/>
        <v>0</v>
      </c>
      <c r="K71" s="18">
        <f t="shared" ca="1" si="47"/>
        <v>0</v>
      </c>
      <c r="L71" s="18">
        <f t="shared" ca="1" si="14"/>
        <v>0</v>
      </c>
      <c r="M71" s="18" t="str">
        <f t="shared" ca="1" si="48"/>
        <v>USD</v>
      </c>
      <c r="N71" s="13">
        <f t="shared" ca="1" si="33"/>
        <v>0.67679999999999996</v>
      </c>
      <c r="O71" s="13">
        <f t="shared" ca="1" si="52"/>
        <v>17.48</v>
      </c>
      <c r="P71" s="13" t="str">
        <f t="shared" ca="1" si="54"/>
        <v>K80</v>
      </c>
      <c r="Q71" s="13">
        <f t="shared" ca="1" si="54"/>
        <v>2</v>
      </c>
      <c r="R71" s="13">
        <f t="shared" ca="1" si="54"/>
        <v>0</v>
      </c>
      <c r="S71" s="13">
        <f t="shared" ca="1" si="54"/>
        <v>24</v>
      </c>
      <c r="T71" s="13">
        <f t="shared" ca="1" si="54"/>
        <v>156</v>
      </c>
      <c r="U71" s="13" t="str">
        <f t="shared" ca="1" si="54"/>
        <v>SSD</v>
      </c>
      <c r="V71" s="13">
        <f t="shared" ca="1" si="54"/>
        <v>375</v>
      </c>
      <c r="W71" s="13">
        <f t="shared" ca="1" si="54"/>
        <v>0</v>
      </c>
      <c r="X71" s="13">
        <f t="shared" ca="1" si="54"/>
        <v>0</v>
      </c>
      <c r="Y71" s="13">
        <f t="shared" ca="1" si="54"/>
        <v>0</v>
      </c>
      <c r="Z71" s="13">
        <f t="shared" ca="1" si="54"/>
        <v>0</v>
      </c>
      <c r="AA71" s="13">
        <f t="shared" ca="1" si="54"/>
        <v>0</v>
      </c>
      <c r="AB71"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6"/>
        <v>32c208m4g</v>
      </c>
      <c r="D72" s="15">
        <f t="shared" ca="1" si="46"/>
        <v>0</v>
      </c>
      <c r="E72" s="21" t="s">
        <v>213</v>
      </c>
      <c r="F72" s="18">
        <f t="shared" ca="1" si="4"/>
        <v>0</v>
      </c>
      <c r="G72" s="13">
        <f t="shared" ca="1" si="43"/>
        <v>4.3029999999999999</v>
      </c>
      <c r="H72" s="18">
        <f t="shared" ca="1" si="47"/>
        <v>0</v>
      </c>
      <c r="I72" s="18">
        <f t="shared" ca="1" si="47"/>
        <v>0</v>
      </c>
      <c r="J72" s="18">
        <f t="shared" ca="1" si="47"/>
        <v>0</v>
      </c>
      <c r="K72" s="18">
        <f t="shared" ca="1" si="47"/>
        <v>0</v>
      </c>
      <c r="L72" s="18">
        <f t="shared" ca="1" si="14"/>
        <v>0</v>
      </c>
      <c r="M72" s="18" t="str">
        <f t="shared" ca="1" si="48"/>
        <v>USD</v>
      </c>
      <c r="N72" s="13">
        <f t="shared" ca="1" si="33"/>
        <v>0.90239999999999998</v>
      </c>
      <c r="O72" s="13">
        <f t="shared" ca="1" si="52"/>
        <v>17.48</v>
      </c>
      <c r="P72" s="13" t="str">
        <f t="shared" ca="1" si="54"/>
        <v>K80</v>
      </c>
      <c r="Q72" s="13">
        <f t="shared" ca="1" si="54"/>
        <v>2</v>
      </c>
      <c r="R72" s="13">
        <f t="shared" ca="1" si="54"/>
        <v>0</v>
      </c>
      <c r="S72" s="13">
        <f t="shared" ca="1" si="54"/>
        <v>32</v>
      </c>
      <c r="T72" s="13">
        <f t="shared" ca="1" si="54"/>
        <v>208</v>
      </c>
      <c r="U72" s="13" t="str">
        <f t="shared" ca="1" si="54"/>
        <v>SSD</v>
      </c>
      <c r="V72" s="13">
        <f t="shared" ca="1" si="54"/>
        <v>375</v>
      </c>
      <c r="W72" s="13">
        <f t="shared" ca="1" si="54"/>
        <v>0</v>
      </c>
      <c r="X72" s="13">
        <f t="shared" ca="1" si="54"/>
        <v>0</v>
      </c>
      <c r="Y72" s="13">
        <f t="shared" ca="1" si="54"/>
        <v>0</v>
      </c>
      <c r="Z72" s="13">
        <f t="shared" ca="1" si="54"/>
        <v>0</v>
      </c>
      <c r="AA72" s="13">
        <f t="shared" ca="1" si="54"/>
        <v>0</v>
      </c>
      <c r="AB72"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6"/>
        <v>64c416m8g</v>
      </c>
      <c r="D73" s="15">
        <f t="shared" ca="1" si="46"/>
        <v>0</v>
      </c>
      <c r="E73" s="21" t="s">
        <v>214</v>
      </c>
      <c r="F73" s="18">
        <f t="shared" ca="1" si="4"/>
        <v>0</v>
      </c>
      <c r="G73" s="13">
        <f t="shared" ca="1" si="43"/>
        <v>8.4930000000000003</v>
      </c>
      <c r="H73" s="18">
        <f t="shared" ca="1" si="47"/>
        <v>0</v>
      </c>
      <c r="I73" s="18">
        <f t="shared" ca="1" si="47"/>
        <v>0</v>
      </c>
      <c r="J73" s="18">
        <f t="shared" ca="1" si="47"/>
        <v>0</v>
      </c>
      <c r="K73" s="18">
        <f t="shared" ca="1" si="47"/>
        <v>0</v>
      </c>
      <c r="L73" s="18">
        <f t="shared" ca="1" si="14"/>
        <v>0</v>
      </c>
      <c r="M73" s="18" t="str">
        <f t="shared" ca="1" si="48"/>
        <v>USD</v>
      </c>
      <c r="N73" s="13">
        <f t="shared" ca="1" si="33"/>
        <v>1.8048</v>
      </c>
      <c r="O73" s="13">
        <f t="shared" ca="1" si="52"/>
        <v>34.96</v>
      </c>
      <c r="P73" s="13" t="str">
        <f t="shared" ca="1" si="54"/>
        <v>K80</v>
      </c>
      <c r="Q73" s="13">
        <f t="shared" ca="1" si="54"/>
        <v>4</v>
      </c>
      <c r="R73" s="13">
        <f t="shared" ca="1" si="54"/>
        <v>0</v>
      </c>
      <c r="S73" s="13">
        <f t="shared" ca="1" si="54"/>
        <v>64</v>
      </c>
      <c r="T73" s="13">
        <f t="shared" ca="1" si="54"/>
        <v>416</v>
      </c>
      <c r="U73" s="13" t="str">
        <f t="shared" ca="1" si="54"/>
        <v>SSD</v>
      </c>
      <c r="V73" s="13">
        <f t="shared" ca="1" si="54"/>
        <v>375</v>
      </c>
      <c r="W73" s="13">
        <f t="shared" ca="1" si="54"/>
        <v>0</v>
      </c>
      <c r="X73" s="13">
        <f t="shared" ca="1" si="54"/>
        <v>0</v>
      </c>
      <c r="Y73" s="13">
        <f t="shared" ca="1" si="54"/>
        <v>0</v>
      </c>
      <c r="Z73" s="13">
        <f t="shared" ca="1" si="54"/>
        <v>0</v>
      </c>
      <c r="AA73" s="13">
        <f t="shared" ca="1" si="54"/>
        <v>0</v>
      </c>
      <c r="AB73" s="15" t="str">
        <f t="shared" ca="1" si="51"/>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5">INDIRECT("Sheet1!"&amp;INDIRECT("R1C"&amp;COLUMN(),FALSE)&amp;INDIRECT("AC"&amp;ROW()))</f>
        <v>GPU.7XL P100</v>
      </c>
      <c r="D74" s="15">
        <f t="shared" ca="1" si="55"/>
        <v>0</v>
      </c>
      <c r="E74" s="21" t="s">
        <v>258</v>
      </c>
      <c r="F74" s="18">
        <f t="shared" ca="1" si="4"/>
        <v>0</v>
      </c>
      <c r="G74" s="13">
        <f t="shared" ca="1" si="43"/>
        <v>440</v>
      </c>
      <c r="H74" s="18">
        <f t="shared" ca="1" si="47"/>
        <v>0</v>
      </c>
      <c r="I74" s="18">
        <f t="shared" ca="1" si="47"/>
        <v>0</v>
      </c>
      <c r="J74" s="18">
        <f t="shared" ca="1" si="47"/>
        <v>0</v>
      </c>
      <c r="K74" s="18">
        <f t="shared" ca="1" si="47"/>
        <v>220000</v>
      </c>
      <c r="L74" s="18">
        <f t="shared" ca="1" si="14"/>
        <v>0</v>
      </c>
      <c r="M74" s="18" t="str">
        <f t="shared" ca="1" si="48"/>
        <v>JPY</v>
      </c>
      <c r="N74" s="13">
        <f t="shared" ca="1" si="33"/>
        <v>2.2400000000000002</v>
      </c>
      <c r="O74" s="13">
        <f t="shared" ca="1" si="52"/>
        <v>9.5</v>
      </c>
      <c r="P74" s="13" t="str">
        <f t="shared" ca="1" si="54"/>
        <v>P100</v>
      </c>
      <c r="Q74" s="13">
        <f t="shared" ca="1" si="54"/>
        <v>1</v>
      </c>
      <c r="R74" s="13">
        <f t="shared" ca="1" si="54"/>
        <v>0</v>
      </c>
      <c r="S74" s="13">
        <f t="shared" ca="1" si="54"/>
        <v>2</v>
      </c>
      <c r="T74" s="13">
        <f t="shared" ca="1" si="54"/>
        <v>256</v>
      </c>
      <c r="U74" s="13" t="str">
        <f t="shared" ca="1" si="54"/>
        <v>SSD</v>
      </c>
      <c r="V74" s="13">
        <f t="shared" ca="1" si="54"/>
        <v>2100</v>
      </c>
      <c r="W74" s="13">
        <f t="shared" ca="1" si="54"/>
        <v>0</v>
      </c>
      <c r="X74" s="13">
        <f t="shared" ca="1" si="54"/>
        <v>0</v>
      </c>
      <c r="Y74" s="13">
        <f t="shared" ca="1" si="54"/>
        <v>0</v>
      </c>
      <c r="Z74" s="13">
        <f t="shared" ca="1" si="54"/>
        <v>0</v>
      </c>
      <c r="AA74" s="13">
        <f t="shared" ca="1" si="54"/>
        <v>0</v>
      </c>
      <c r="AB74" s="15" t="str">
        <f t="shared" ca="1" si="51"/>
        <v>3.24GB of network traffic included with 10 JPY per additional 1 GB, or 100Mbps unlimited traffic for a flat monthly rate of 30000 JPY.</v>
      </c>
      <c r="AC74" s="33">
        <v>141</v>
      </c>
    </row>
    <row r="75" spans="1:29">
      <c r="C75" s="21" t="str">
        <f t="shared" ca="1" si="55"/>
        <v>GPU.7XL M40</v>
      </c>
      <c r="D75" s="15">
        <f t="shared" ca="1" si="55"/>
        <v>0</v>
      </c>
      <c r="E75" s="21" t="s">
        <v>259</v>
      </c>
      <c r="F75" s="18">
        <f t="shared" ref="F75:L85" ca="1" si="56">INDIRECT("Sheet1!"&amp;INDIRECT("R1C"&amp;COLUMN(),FALSE)&amp;INDIRECT("AC"&amp;ROW()))</f>
        <v>0</v>
      </c>
      <c r="G75" s="13">
        <f t="shared" ca="1" si="43"/>
        <v>400</v>
      </c>
      <c r="H75" s="18">
        <f t="shared" ca="1" si="43"/>
        <v>0</v>
      </c>
      <c r="I75" s="18">
        <f t="shared" ca="1" si="43"/>
        <v>0</v>
      </c>
      <c r="J75" s="18">
        <f t="shared" ca="1" si="43"/>
        <v>0</v>
      </c>
      <c r="K75" s="18">
        <f t="shared" ca="1" si="43"/>
        <v>198000</v>
      </c>
      <c r="L75" s="18">
        <f t="shared" ca="1" si="14"/>
        <v>0</v>
      </c>
      <c r="M75" s="18" t="str">
        <f t="shared" ca="1" si="48"/>
        <v>JPY</v>
      </c>
      <c r="N75" s="13">
        <f t="shared" ca="1" si="33"/>
        <v>2.2400000000000002</v>
      </c>
      <c r="O75" s="13">
        <f t="shared" ca="1" si="52"/>
        <v>6.8440000000000003</v>
      </c>
      <c r="P75" s="13" t="str">
        <f t="shared" ca="1" si="54"/>
        <v>M40</v>
      </c>
      <c r="Q75" s="13">
        <f t="shared" ca="1" si="54"/>
        <v>1</v>
      </c>
      <c r="R75" s="13">
        <f t="shared" ca="1" si="54"/>
        <v>0</v>
      </c>
      <c r="S75" s="13">
        <f t="shared" ca="1" si="54"/>
        <v>2</v>
      </c>
      <c r="T75" s="13">
        <f t="shared" ca="1" si="54"/>
        <v>256</v>
      </c>
      <c r="U75" s="13" t="str">
        <f t="shared" ca="1" si="54"/>
        <v>SSD</v>
      </c>
      <c r="V75" s="13">
        <f t="shared" ca="1" si="54"/>
        <v>2100</v>
      </c>
      <c r="W75" s="13">
        <f t="shared" ca="1" si="54"/>
        <v>0</v>
      </c>
      <c r="X75" s="13">
        <f t="shared" ca="1" si="54"/>
        <v>0</v>
      </c>
      <c r="Y75" s="13">
        <f t="shared" ca="1" si="54"/>
        <v>0</v>
      </c>
      <c r="Z75" s="13">
        <f t="shared" ca="1" si="54"/>
        <v>0</v>
      </c>
      <c r="AA75" s="13">
        <f t="shared" ca="1" si="54"/>
        <v>0</v>
      </c>
      <c r="AB75" s="15" t="str">
        <f t="shared" ca="1" si="51"/>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5"/>
        <v>S</v>
      </c>
      <c r="D76" s="15">
        <f t="shared" ca="1" si="55"/>
        <v>0</v>
      </c>
      <c r="E76" s="21" t="str">
        <f t="shared" ref="E76:E84" ca="1" si="57">"Tsub." &amp; C76</f>
        <v>Tsub.S</v>
      </c>
      <c r="F76" s="18">
        <f t="shared" ca="1" si="56"/>
        <v>0</v>
      </c>
      <c r="G76" s="13">
        <f t="shared" ca="1" si="43"/>
        <v>0</v>
      </c>
      <c r="H76" s="18">
        <f t="shared" ca="1" si="43"/>
        <v>0</v>
      </c>
      <c r="I76" s="18">
        <f t="shared" ca="1" si="43"/>
        <v>0</v>
      </c>
      <c r="J76" s="18">
        <f t="shared" ca="1" si="43"/>
        <v>480000</v>
      </c>
      <c r="K76" s="18">
        <f t="shared" ca="1" si="43"/>
        <v>0</v>
      </c>
      <c r="L76" s="18">
        <f t="shared" ca="1" si="14"/>
        <v>0</v>
      </c>
      <c r="M76" s="18" t="str">
        <f t="shared" ca="1" si="48"/>
        <v>JPY</v>
      </c>
      <c r="N76" s="13">
        <f t="shared" ca="1" si="33"/>
        <v>0.28128000000000003</v>
      </c>
      <c r="O76" s="13">
        <f t="shared" ca="1" si="52"/>
        <v>10.571999999999999</v>
      </c>
      <c r="P76" s="13" t="str">
        <f t="shared" ca="1" si="54"/>
        <v>K20</v>
      </c>
      <c r="Q76" s="13">
        <f t="shared" ca="1" si="54"/>
        <v>3</v>
      </c>
      <c r="R76" s="13" t="str">
        <f t="shared" ca="1" si="54"/>
        <v>Xeon X5670</v>
      </c>
      <c r="S76" s="13">
        <f t="shared" ca="1" si="54"/>
        <v>2</v>
      </c>
      <c r="T76" s="13">
        <f t="shared" ca="1" si="54"/>
        <v>54</v>
      </c>
      <c r="U76" s="13" t="str">
        <f t="shared" ca="1" si="54"/>
        <v>SSD</v>
      </c>
      <c r="V76" s="13">
        <f t="shared" ca="1" si="54"/>
        <v>50</v>
      </c>
      <c r="W76" s="13">
        <f t="shared" ca="1" si="54"/>
        <v>0</v>
      </c>
      <c r="X76" s="13">
        <f t="shared" ca="1" si="54"/>
        <v>0</v>
      </c>
      <c r="Y76" s="13" t="str">
        <f t="shared" ca="1" si="54"/>
        <v>80/</v>
      </c>
      <c r="Z76" s="13">
        <f t="shared" ca="1" si="54"/>
        <v>3000</v>
      </c>
      <c r="AA76" s="13">
        <f t="shared" ca="1" si="54"/>
        <v>1</v>
      </c>
      <c r="AB76" s="15" t="str">
        <f t="shared" ca="1" si="51"/>
        <v>Research group must pass review prior to usage. Nodes*hours (hours limit) calculated for jobs that run &gt;1 hour and &lt;1 day.</v>
      </c>
      <c r="AC76" s="33">
        <v>147</v>
      </c>
    </row>
    <row r="77" spans="1:29">
      <c r="C77" s="21" t="str">
        <f t="shared" ca="1" si="55"/>
        <v>S open</v>
      </c>
      <c r="D77" s="15">
        <f t="shared" ca="1" si="55"/>
        <v>0</v>
      </c>
      <c r="E77" s="21" t="str">
        <f t="shared" ca="1" si="57"/>
        <v>Tsub.S open</v>
      </c>
      <c r="F77" s="18">
        <f t="shared" ca="1" si="56"/>
        <v>0</v>
      </c>
      <c r="G77" s="13">
        <f t="shared" ca="1" si="56"/>
        <v>0</v>
      </c>
      <c r="H77" s="18">
        <f t="shared" ca="1" si="56"/>
        <v>0</v>
      </c>
      <c r="I77" s="18">
        <f t="shared" ca="1" si="56"/>
        <v>0</v>
      </c>
      <c r="J77" s="18">
        <f t="shared" ca="1" si="56"/>
        <v>120000</v>
      </c>
      <c r="K77" s="18">
        <f t="shared" ca="1" si="56"/>
        <v>0</v>
      </c>
      <c r="L77" s="18">
        <f t="shared" ca="1" si="14"/>
        <v>0</v>
      </c>
      <c r="M77" s="18" t="str">
        <f t="shared" ca="1" si="48"/>
        <v>JPY</v>
      </c>
      <c r="N77" s="13">
        <f t="shared" ca="1" si="33"/>
        <v>0.28128000000000003</v>
      </c>
      <c r="O77" s="13">
        <f t="shared" ca="1" si="52"/>
        <v>10.571999999999999</v>
      </c>
      <c r="P77" s="13" t="str">
        <f t="shared" ca="1" si="54"/>
        <v>K20</v>
      </c>
      <c r="Q77" s="13">
        <f t="shared" ca="1" si="54"/>
        <v>3</v>
      </c>
      <c r="R77" s="13" t="str">
        <f t="shared" ca="1" si="54"/>
        <v>Xeon X5670</v>
      </c>
      <c r="S77" s="13">
        <f t="shared" ca="1" si="54"/>
        <v>2</v>
      </c>
      <c r="T77" s="13">
        <f t="shared" ca="1" si="54"/>
        <v>54</v>
      </c>
      <c r="U77" s="13" t="str">
        <f t="shared" ca="1" si="54"/>
        <v>SSD</v>
      </c>
      <c r="V77" s="13">
        <f t="shared" ca="1" si="54"/>
        <v>50</v>
      </c>
      <c r="W77" s="13">
        <f t="shared" ca="1" si="54"/>
        <v>0</v>
      </c>
      <c r="X77" s="13">
        <f t="shared" ca="1" si="54"/>
        <v>0</v>
      </c>
      <c r="Y77" s="13" t="str">
        <f t="shared" ca="1" si="54"/>
        <v>80/</v>
      </c>
      <c r="Z77" s="13">
        <f t="shared" ca="1" si="54"/>
        <v>3000</v>
      </c>
      <c r="AA77" s="13">
        <f t="shared" ca="1" si="54"/>
        <v>1</v>
      </c>
      <c r="AB77" s="15" t="str">
        <f t="shared" ca="1" si="51"/>
        <v>Research group must pass review prior to usage. Research results must be published. Nodes*hours (hours limit) calculated for jobs that run &gt;1 hour and &lt;1 day.</v>
      </c>
      <c r="AC77" s="33">
        <v>148</v>
      </c>
    </row>
    <row r="78" spans="1:29">
      <c r="C78" s="21" t="str">
        <f t="shared" ca="1" si="55"/>
        <v>S96</v>
      </c>
      <c r="D78" s="15">
        <f t="shared" ca="1" si="55"/>
        <v>0</v>
      </c>
      <c r="E78" s="21" t="str">
        <f t="shared" ca="1" si="57"/>
        <v>Tsub.S96</v>
      </c>
      <c r="F78" s="18">
        <f t="shared" ca="1" si="56"/>
        <v>0</v>
      </c>
      <c r="G78" s="13">
        <f t="shared" ca="1" si="56"/>
        <v>0</v>
      </c>
      <c r="H78" s="18">
        <f t="shared" ca="1" si="56"/>
        <v>0</v>
      </c>
      <c r="I78" s="18">
        <f t="shared" ca="1" si="56"/>
        <v>0</v>
      </c>
      <c r="J78" s="18">
        <f t="shared" ca="1" si="56"/>
        <v>480000</v>
      </c>
      <c r="K78" s="18">
        <f t="shared" ca="1" si="56"/>
        <v>0</v>
      </c>
      <c r="L78" s="18">
        <f t="shared" ca="1" si="14"/>
        <v>0</v>
      </c>
      <c r="M78" s="18" t="str">
        <f t="shared" ca="1" si="48"/>
        <v>JPY</v>
      </c>
      <c r="N78" s="13">
        <f t="shared" ca="1" si="33"/>
        <v>0.28128000000000003</v>
      </c>
      <c r="O78" s="13">
        <f t="shared" ca="1" si="52"/>
        <v>10.571999999999999</v>
      </c>
      <c r="P78" s="13" t="str">
        <f t="shared" ca="1" si="54"/>
        <v>K20</v>
      </c>
      <c r="Q78" s="13">
        <f t="shared" ca="1" si="54"/>
        <v>3</v>
      </c>
      <c r="R78" s="13" t="str">
        <f t="shared" ca="1" si="54"/>
        <v>Xeon X5670</v>
      </c>
      <c r="S78" s="13">
        <f t="shared" ca="1" si="54"/>
        <v>2</v>
      </c>
      <c r="T78" s="13">
        <f t="shared" ca="1" si="54"/>
        <v>96</v>
      </c>
      <c r="U78" s="13" t="str">
        <f t="shared" ca="1" si="54"/>
        <v>SSD</v>
      </c>
      <c r="V78" s="13">
        <f t="shared" ca="1" si="54"/>
        <v>50</v>
      </c>
      <c r="W78" s="13">
        <f t="shared" ca="1" si="54"/>
        <v>0</v>
      </c>
      <c r="X78" s="13">
        <f t="shared" ca="1" si="54"/>
        <v>0</v>
      </c>
      <c r="Y78" s="13" t="str">
        <f t="shared" ca="1" si="54"/>
        <v>80/</v>
      </c>
      <c r="Z78" s="13">
        <f t="shared" ca="1" si="54"/>
        <v>2500</v>
      </c>
      <c r="AA78" s="13">
        <f t="shared" ca="1" si="54"/>
        <v>1</v>
      </c>
      <c r="AB78" s="15" t="str">
        <f t="shared" ca="1" si="51"/>
        <v>Research group must pass review prior to usage. Nodes*hours (hours limit) calculated for jobs that run &gt;1 hour and &lt;1 day.</v>
      </c>
      <c r="AC78" s="33">
        <v>149</v>
      </c>
    </row>
    <row r="79" spans="1:29">
      <c r="C79" s="21" t="str">
        <f t="shared" ca="1" si="55"/>
        <v>S96 open</v>
      </c>
      <c r="D79" s="15">
        <f t="shared" ca="1" si="55"/>
        <v>0</v>
      </c>
      <c r="E79" s="21" t="str">
        <f t="shared" ca="1" si="57"/>
        <v>Tsub.S96 open</v>
      </c>
      <c r="F79" s="18">
        <f t="shared" ca="1" si="56"/>
        <v>0</v>
      </c>
      <c r="G79" s="13">
        <f t="shared" ca="1" si="56"/>
        <v>0</v>
      </c>
      <c r="H79" s="18">
        <f t="shared" ca="1" si="56"/>
        <v>0</v>
      </c>
      <c r="I79" s="18">
        <f t="shared" ca="1" si="56"/>
        <v>0</v>
      </c>
      <c r="J79" s="18">
        <f t="shared" ca="1" si="56"/>
        <v>120000</v>
      </c>
      <c r="K79" s="18">
        <f t="shared" ca="1" si="56"/>
        <v>0</v>
      </c>
      <c r="L79" s="18">
        <f t="shared" ca="1" si="14"/>
        <v>0</v>
      </c>
      <c r="M79" s="18" t="str">
        <f t="shared" ca="1" si="48"/>
        <v>JPY</v>
      </c>
      <c r="N79" s="13">
        <f t="shared" ca="1" si="33"/>
        <v>0.28128000000000003</v>
      </c>
      <c r="O79" s="13">
        <f t="shared" ca="1" si="52"/>
        <v>10.571999999999999</v>
      </c>
      <c r="P79" s="13" t="str">
        <f t="shared" ca="1" si="54"/>
        <v>K20</v>
      </c>
      <c r="Q79" s="13">
        <f t="shared" ca="1" si="54"/>
        <v>3</v>
      </c>
      <c r="R79" s="13" t="str">
        <f t="shared" ca="1" si="54"/>
        <v>Xeon X5670</v>
      </c>
      <c r="S79" s="13">
        <f t="shared" ca="1" si="54"/>
        <v>2</v>
      </c>
      <c r="T79" s="13">
        <f t="shared" ca="1" si="54"/>
        <v>96</v>
      </c>
      <c r="U79" s="13" t="str">
        <f t="shared" ca="1" si="54"/>
        <v>SSD</v>
      </c>
      <c r="V79" s="13">
        <f t="shared" ca="1" si="54"/>
        <v>50</v>
      </c>
      <c r="W79" s="13">
        <f t="shared" ca="1" si="54"/>
        <v>0</v>
      </c>
      <c r="X79" s="13">
        <f t="shared" ca="1" si="54"/>
        <v>0</v>
      </c>
      <c r="Y79" s="13" t="str">
        <f t="shared" ca="1" si="54"/>
        <v>80/</v>
      </c>
      <c r="Z79" s="13">
        <f t="shared" ca="1" si="54"/>
        <v>2500</v>
      </c>
      <c r="AA79" s="13">
        <f t="shared" ca="1" si="54"/>
        <v>1</v>
      </c>
      <c r="AB79" s="15" t="str">
        <f t="shared" ca="1" si="51"/>
        <v>Research group must pass review prior to usage. Research results must be published. Nodes*hours (hours limit) calculated for jobs that run &gt;1 hour and &lt;1 day.</v>
      </c>
      <c r="AC79" s="33">
        <v>150</v>
      </c>
    </row>
    <row r="80" spans="1:29">
      <c r="C80" s="21" t="str">
        <f t="shared" ca="1" si="55"/>
        <v>G</v>
      </c>
      <c r="D80" s="15">
        <f t="shared" ca="1" si="55"/>
        <v>0</v>
      </c>
      <c r="E80" s="21" t="str">
        <f t="shared" ca="1" si="57"/>
        <v>Tsub.G</v>
      </c>
      <c r="F80" s="18">
        <f t="shared" ca="1" si="56"/>
        <v>0</v>
      </c>
      <c r="G80" s="13">
        <f t="shared" ca="1" si="56"/>
        <v>0</v>
      </c>
      <c r="H80" s="18">
        <f t="shared" ca="1" si="56"/>
        <v>0</v>
      </c>
      <c r="I80" s="18">
        <f t="shared" ca="1" si="56"/>
        <v>0</v>
      </c>
      <c r="J80" s="18">
        <f t="shared" ca="1" si="56"/>
        <v>480000</v>
      </c>
      <c r="K80" s="18">
        <f t="shared" ca="1" si="56"/>
        <v>0</v>
      </c>
      <c r="L80" s="18">
        <f t="shared" ca="1" si="14"/>
        <v>0</v>
      </c>
      <c r="M80" s="18" t="str">
        <f t="shared" ca="1" si="48"/>
        <v>JPY</v>
      </c>
      <c r="N80" s="13">
        <f t="shared" ca="1" si="33"/>
        <v>9.376000000000001E-2</v>
      </c>
      <c r="O80" s="13">
        <f t="shared" ca="1" si="52"/>
        <v>10.571999999999999</v>
      </c>
      <c r="P80" s="13" t="str">
        <f t="shared" ca="1" si="54"/>
        <v>K20</v>
      </c>
      <c r="Q80" s="13">
        <f t="shared" ca="1" si="54"/>
        <v>3</v>
      </c>
      <c r="R80" s="13" t="str">
        <f t="shared" ca="1" si="54"/>
        <v>Xeon X5670</v>
      </c>
      <c r="S80" s="13">
        <f t="shared" ca="1" si="54"/>
        <v>0.66666666666666663</v>
      </c>
      <c r="T80" s="13">
        <f t="shared" ca="1" si="54"/>
        <v>25</v>
      </c>
      <c r="U80" s="13" t="str">
        <f t="shared" ca="1" si="54"/>
        <v>SSD</v>
      </c>
      <c r="V80" s="13">
        <f t="shared" ca="1" si="54"/>
        <v>30</v>
      </c>
      <c r="W80" s="13">
        <f t="shared" ca="1" si="54"/>
        <v>0</v>
      </c>
      <c r="X80" s="13">
        <f t="shared" ca="1" si="54"/>
        <v>0</v>
      </c>
      <c r="Y80" s="13" t="str">
        <f t="shared" ca="1" si="54"/>
        <v>80/</v>
      </c>
      <c r="Z80" s="13">
        <f t="shared" ca="1" si="54"/>
        <v>6000</v>
      </c>
      <c r="AA80" s="13">
        <f t="shared" ca="1" si="54"/>
        <v>1</v>
      </c>
      <c r="AB80" s="15" t="str">
        <f t="shared" ca="1" si="51"/>
        <v>Research group must pass review prior to usage. Nodes*hours (hours limit) calculated for jobs that run &gt;1 hour and &lt;1 day.</v>
      </c>
      <c r="AC80" s="33">
        <v>151</v>
      </c>
    </row>
    <row r="81" spans="3:29">
      <c r="C81" s="21" t="str">
        <f t="shared" ca="1" si="55"/>
        <v>G open</v>
      </c>
      <c r="D81" s="15">
        <f t="shared" ca="1" si="55"/>
        <v>0</v>
      </c>
      <c r="E81" s="21" t="str">
        <f t="shared" ca="1" si="57"/>
        <v>Tsub.G open</v>
      </c>
      <c r="F81" s="18">
        <f t="shared" ca="1" si="56"/>
        <v>0</v>
      </c>
      <c r="G81" s="13">
        <f t="shared" ca="1" si="56"/>
        <v>0</v>
      </c>
      <c r="H81" s="18">
        <f t="shared" ca="1" si="56"/>
        <v>0</v>
      </c>
      <c r="I81" s="18">
        <f t="shared" ca="1" si="56"/>
        <v>0</v>
      </c>
      <c r="J81" s="18">
        <f t="shared" ca="1" si="56"/>
        <v>120000</v>
      </c>
      <c r="K81" s="18">
        <f t="shared" ca="1" si="56"/>
        <v>0</v>
      </c>
      <c r="L81" s="18">
        <f t="shared" ca="1" si="56"/>
        <v>0</v>
      </c>
      <c r="M81" s="18" t="str">
        <f t="shared" ca="1" si="48"/>
        <v>JPY</v>
      </c>
      <c r="N81" s="13">
        <f t="shared" ca="1" si="33"/>
        <v>9.376000000000001E-2</v>
      </c>
      <c r="O81" s="13">
        <f t="shared" ca="1" si="52"/>
        <v>10.571999999999999</v>
      </c>
      <c r="P81" s="13" t="str">
        <f t="shared" ca="1" si="54"/>
        <v>K20</v>
      </c>
      <c r="Q81" s="13">
        <f t="shared" ca="1" si="54"/>
        <v>3</v>
      </c>
      <c r="R81" s="13" t="str">
        <f t="shared" ca="1" si="54"/>
        <v>Xeon X5670</v>
      </c>
      <c r="S81" s="13">
        <f t="shared" ca="1" si="54"/>
        <v>0.66666666666666663</v>
      </c>
      <c r="T81" s="13">
        <f t="shared" ca="1" si="54"/>
        <v>25</v>
      </c>
      <c r="U81" s="13" t="str">
        <f t="shared" ca="1" si="54"/>
        <v>SSD</v>
      </c>
      <c r="V81" s="13">
        <f t="shared" ca="1" si="54"/>
        <v>30</v>
      </c>
      <c r="W81" s="13">
        <f t="shared" ca="1" si="54"/>
        <v>0</v>
      </c>
      <c r="X81" s="13">
        <f t="shared" ca="1" si="54"/>
        <v>0</v>
      </c>
      <c r="Y81" s="13" t="str">
        <f t="shared" ca="1" si="54"/>
        <v>80/</v>
      </c>
      <c r="Z81" s="13">
        <f t="shared" ca="1" si="54"/>
        <v>6000</v>
      </c>
      <c r="AA81" s="13">
        <f t="shared" ca="1" si="54"/>
        <v>1</v>
      </c>
      <c r="AB81" s="15" t="str">
        <f t="shared" ca="1" si="51"/>
        <v>Research group must pass review prior to usage. Research results must be published. Nodes*hours (hours limit) calculated for jobs that run &gt;1 hour and &lt;1 day.</v>
      </c>
      <c r="AC81" s="33">
        <v>152</v>
      </c>
    </row>
    <row r="82" spans="3:29">
      <c r="C82" s="21" t="str">
        <f t="shared" ca="1" si="55"/>
        <v>L256</v>
      </c>
      <c r="D82" s="15">
        <f t="shared" ca="1" si="55"/>
        <v>0</v>
      </c>
      <c r="E82" s="21" t="str">
        <f t="shared" ca="1" si="57"/>
        <v>Tsub.L256</v>
      </c>
      <c r="F82" s="18">
        <f t="shared" ca="1" si="56"/>
        <v>0</v>
      </c>
      <c r="G82" s="13">
        <f t="shared" ca="1" si="56"/>
        <v>0</v>
      </c>
      <c r="H82" s="18">
        <f t="shared" ca="1" si="56"/>
        <v>0</v>
      </c>
      <c r="I82" s="18">
        <f t="shared" ca="1" si="56"/>
        <v>0</v>
      </c>
      <c r="J82" s="18">
        <f t="shared" ca="1" si="56"/>
        <v>480000</v>
      </c>
      <c r="K82" s="18">
        <f t="shared" ca="1" si="56"/>
        <v>0</v>
      </c>
      <c r="L82" s="18">
        <f t="shared" ca="1" si="56"/>
        <v>0</v>
      </c>
      <c r="M82" s="18" t="str">
        <f t="shared" ca="1" si="48"/>
        <v>JPY</v>
      </c>
      <c r="N82" s="13">
        <f t="shared" ca="1" si="33"/>
        <v>0.51200000000000001</v>
      </c>
      <c r="O82" s="13">
        <f t="shared" ca="1" si="52"/>
        <v>2.4883000000000002</v>
      </c>
      <c r="P82" s="13" t="str">
        <f t="shared" ca="1" si="54"/>
        <v>S1070</v>
      </c>
      <c r="Q82" s="13">
        <f t="shared" ca="1" si="54"/>
        <v>1</v>
      </c>
      <c r="R82" s="13" t="str">
        <f t="shared" ca="1" si="54"/>
        <v>Xeon X7550</v>
      </c>
      <c r="S82" s="13">
        <f t="shared" ca="1" si="54"/>
        <v>4</v>
      </c>
      <c r="T82" s="13">
        <f t="shared" ca="1" si="54"/>
        <v>252</v>
      </c>
      <c r="U82" s="13" t="str">
        <f t="shared" ca="1" si="54"/>
        <v>SSD</v>
      </c>
      <c r="V82" s="13">
        <f t="shared" ca="1" si="54"/>
        <v>500</v>
      </c>
      <c r="W82" s="13">
        <f t="shared" ca="1" si="54"/>
        <v>0</v>
      </c>
      <c r="X82" s="13">
        <f t="shared" ca="1" si="54"/>
        <v>0</v>
      </c>
      <c r="Y82" s="13" t="str">
        <f t="shared" ca="1" si="54"/>
        <v>40/</v>
      </c>
      <c r="Z82" s="13">
        <f t="shared" ca="1" si="54"/>
        <v>750</v>
      </c>
      <c r="AA82" s="13">
        <f t="shared" ca="1" si="54"/>
        <v>1</v>
      </c>
      <c r="AB82" s="15" t="str">
        <f t="shared" ca="1" si="51"/>
        <v>Research group must pass review prior to usage. Nodes*hours (hours limit) calculated for jobs that run &gt;1 hour and &lt;1 day.</v>
      </c>
      <c r="AC82" s="33">
        <v>153</v>
      </c>
    </row>
    <row r="83" spans="3:29">
      <c r="C83" s="21" t="str">
        <f t="shared" ca="1" si="55"/>
        <v>L256 open</v>
      </c>
      <c r="D83" s="15">
        <f t="shared" ca="1" si="55"/>
        <v>0</v>
      </c>
      <c r="E83" s="21" t="str">
        <f t="shared" ca="1" si="57"/>
        <v>Tsub.L256 open</v>
      </c>
      <c r="F83" s="18">
        <f t="shared" ca="1" si="56"/>
        <v>0</v>
      </c>
      <c r="G83" s="13">
        <f t="shared" ca="1" si="56"/>
        <v>0</v>
      </c>
      <c r="H83" s="18">
        <f t="shared" ca="1" si="56"/>
        <v>0</v>
      </c>
      <c r="I83" s="18">
        <f t="shared" ca="1" si="56"/>
        <v>0</v>
      </c>
      <c r="J83" s="18">
        <f t="shared" ca="1" si="56"/>
        <v>120000</v>
      </c>
      <c r="K83" s="18">
        <f t="shared" ca="1" si="56"/>
        <v>0</v>
      </c>
      <c r="L83" s="18">
        <f t="shared" ca="1" si="56"/>
        <v>0</v>
      </c>
      <c r="M83" s="18" t="str">
        <f t="shared" ca="1" si="48"/>
        <v>JPY</v>
      </c>
      <c r="N83" s="13">
        <f t="shared" ca="1" si="33"/>
        <v>0.51200000000000001</v>
      </c>
      <c r="O83" s="13">
        <f t="shared" ca="1" si="52"/>
        <v>2.4883000000000002</v>
      </c>
      <c r="P83" s="13" t="str">
        <f t="shared" ref="P83:U85" ca="1" si="58">INDIRECT("Sheet1!"&amp;INDIRECT("R1C"&amp;COLUMN(),FALSE)&amp;INDIRECT("AC"&amp;ROW()))</f>
        <v>S1070</v>
      </c>
      <c r="Q83" s="13">
        <f t="shared" ca="1" si="58"/>
        <v>1</v>
      </c>
      <c r="R83" s="13" t="str">
        <f t="shared" ca="1" si="58"/>
        <v>Xeon X7550</v>
      </c>
      <c r="S83" s="13">
        <f t="shared" ca="1" si="58"/>
        <v>4</v>
      </c>
      <c r="T83" s="13">
        <f t="shared" ca="1" si="58"/>
        <v>252</v>
      </c>
      <c r="U83" s="13" t="str">
        <f t="shared" ca="1" si="58"/>
        <v>SSD</v>
      </c>
      <c r="V83" s="13">
        <f t="shared" ref="V83:AA85" ca="1" si="59">INDIRECT("Sheet1!"&amp;INDIRECT("R1C"&amp;COLUMN(),FALSE)&amp;INDIRECT("AC"&amp;ROW()))</f>
        <v>500</v>
      </c>
      <c r="W83" s="13">
        <f t="shared" ca="1" si="59"/>
        <v>0</v>
      </c>
      <c r="X83" s="13">
        <f t="shared" ca="1" si="59"/>
        <v>0</v>
      </c>
      <c r="Y83" s="13" t="str">
        <f t="shared" ca="1" si="59"/>
        <v>40/</v>
      </c>
      <c r="Z83" s="13">
        <f t="shared" ca="1" si="59"/>
        <v>750</v>
      </c>
      <c r="AA83" s="13">
        <f t="shared" ca="1" si="59"/>
        <v>1</v>
      </c>
      <c r="AB83" s="15" t="str">
        <f t="shared" ca="1" si="51"/>
        <v>Research group must pass review prior to usage. Research results must be published. Nodes*hours (hours limit) calculated for jobs that run &gt;1 hour and &lt;1 day.</v>
      </c>
      <c r="AC83" s="33">
        <v>154</v>
      </c>
    </row>
    <row r="84" spans="3:29">
      <c r="C84" s="21" t="str">
        <f t="shared" ca="1" si="55"/>
        <v>L512</v>
      </c>
      <c r="D84" s="15">
        <f t="shared" ca="1" si="55"/>
        <v>0</v>
      </c>
      <c r="E84" s="21" t="str">
        <f t="shared" ca="1" si="57"/>
        <v>Tsub.L512</v>
      </c>
      <c r="F84" s="18">
        <f t="shared" ca="1" si="56"/>
        <v>0</v>
      </c>
      <c r="G84" s="13">
        <f t="shared" ca="1" si="56"/>
        <v>0</v>
      </c>
      <c r="H84" s="18">
        <f t="shared" ca="1" si="56"/>
        <v>0</v>
      </c>
      <c r="I84" s="18">
        <f t="shared" ca="1" si="56"/>
        <v>0</v>
      </c>
      <c r="J84" s="18">
        <f t="shared" ca="1" si="56"/>
        <v>480000</v>
      </c>
      <c r="K84" s="18">
        <f t="shared" ca="1" si="56"/>
        <v>0</v>
      </c>
      <c r="L84" s="18">
        <f t="shared" ca="1" si="56"/>
        <v>0</v>
      </c>
      <c r="M84" s="18" t="str">
        <f t="shared" ca="1" si="48"/>
        <v>JPY</v>
      </c>
      <c r="N84" s="13">
        <f t="shared" ca="1" si="33"/>
        <v>0.51200000000000001</v>
      </c>
      <c r="O84" s="13">
        <f t="shared" ca="1" si="52"/>
        <v>2.4883000000000002</v>
      </c>
      <c r="P84" s="13" t="str">
        <f t="shared" ca="1" si="58"/>
        <v>S1070</v>
      </c>
      <c r="Q84" s="13">
        <f t="shared" ca="1" si="58"/>
        <v>1</v>
      </c>
      <c r="R84" s="13" t="str">
        <f t="shared" ca="1" si="58"/>
        <v>Xeon X7550</v>
      </c>
      <c r="S84" s="13">
        <f t="shared" ca="1" si="58"/>
        <v>4</v>
      </c>
      <c r="T84" s="13">
        <f t="shared" ca="1" si="58"/>
        <v>504</v>
      </c>
      <c r="U84" s="13" t="str">
        <f t="shared" ca="1" si="58"/>
        <v>SSD</v>
      </c>
      <c r="V84" s="13">
        <f t="shared" ca="1" si="59"/>
        <v>500</v>
      </c>
      <c r="W84" s="13">
        <f t="shared" ca="1" si="59"/>
        <v>0</v>
      </c>
      <c r="X84" s="13">
        <f t="shared" ca="1" si="59"/>
        <v>0</v>
      </c>
      <c r="Y84" s="13" t="str">
        <f t="shared" ca="1" si="59"/>
        <v>40/</v>
      </c>
      <c r="Z84" s="13">
        <f t="shared" ca="1" si="59"/>
        <v>375</v>
      </c>
      <c r="AA84" s="13">
        <f t="shared" ca="1" si="59"/>
        <v>1</v>
      </c>
      <c r="AB84" s="15" t="str">
        <f t="shared" ca="1" si="51"/>
        <v>Research group must pass review prior to usage. Nodes*hours (hours limit) calculated for jobs that run &gt;1 hour and &lt;1 day.</v>
      </c>
      <c r="AC84" s="33">
        <v>155</v>
      </c>
    </row>
    <row r="85" spans="3:29">
      <c r="C85" s="21" t="str">
        <f t="shared" ca="1" si="55"/>
        <v>L512 open</v>
      </c>
      <c r="D85" s="15">
        <f t="shared" ca="1" si="55"/>
        <v>0</v>
      </c>
      <c r="E85" s="21" t="str">
        <f t="shared" ref="E85" ca="1" si="60">"Tsub." &amp; C85</f>
        <v>Tsub.L512 open</v>
      </c>
      <c r="F85" s="18">
        <f t="shared" ca="1" si="56"/>
        <v>0</v>
      </c>
      <c r="G85" s="13">
        <f t="shared" ca="1" si="56"/>
        <v>0</v>
      </c>
      <c r="H85" s="18">
        <f t="shared" ca="1" si="56"/>
        <v>0</v>
      </c>
      <c r="I85" s="18">
        <f t="shared" ca="1" si="56"/>
        <v>0</v>
      </c>
      <c r="J85" s="18">
        <f t="shared" ca="1" si="56"/>
        <v>120000</v>
      </c>
      <c r="K85" s="18">
        <f t="shared" ca="1" si="56"/>
        <v>0</v>
      </c>
      <c r="L85" s="18">
        <f t="shared" ca="1" si="56"/>
        <v>0</v>
      </c>
      <c r="M85" s="18" t="str">
        <f t="shared" ca="1" si="48"/>
        <v>JPY</v>
      </c>
      <c r="N85" s="13">
        <f t="shared" ca="1" si="33"/>
        <v>0.51200000000000001</v>
      </c>
      <c r="O85" s="13">
        <f t="shared" ca="1" si="52"/>
        <v>2.4883000000000002</v>
      </c>
      <c r="P85" s="13" t="str">
        <f t="shared" ca="1" si="58"/>
        <v>S1070</v>
      </c>
      <c r="Q85" s="13">
        <f t="shared" ca="1" si="58"/>
        <v>1</v>
      </c>
      <c r="R85" s="13" t="str">
        <f t="shared" ca="1" si="58"/>
        <v>Xeon X7550</v>
      </c>
      <c r="S85" s="13">
        <f t="shared" ca="1" si="58"/>
        <v>4</v>
      </c>
      <c r="T85" s="13">
        <f t="shared" ca="1" si="58"/>
        <v>504</v>
      </c>
      <c r="U85" s="13" t="str">
        <f t="shared" ca="1" si="58"/>
        <v>SSD</v>
      </c>
      <c r="V85" s="13">
        <f t="shared" ca="1" si="59"/>
        <v>500</v>
      </c>
      <c r="W85" s="13">
        <f t="shared" ca="1" si="59"/>
        <v>0</v>
      </c>
      <c r="X85" s="13">
        <f t="shared" ca="1" si="59"/>
        <v>0</v>
      </c>
      <c r="Y85" s="13" t="str">
        <f t="shared" ca="1" si="59"/>
        <v>40/</v>
      </c>
      <c r="Z85" s="13">
        <f t="shared" ca="1" si="59"/>
        <v>375</v>
      </c>
      <c r="AA85" s="13">
        <f t="shared" ca="1" si="59"/>
        <v>1</v>
      </c>
      <c r="AB85" s="15" t="str">
        <f t="shared" ca="1" si="51"/>
        <v>Research group must pass review prior to usage. Research results must be published. Nodes*hours (hours limit) calculated for jobs that run &gt;1 hour and &lt;1 day.</v>
      </c>
      <c r="AC85" s="33">
        <v>156</v>
      </c>
    </row>
  </sheetData>
  <phoneticPr fontId="2"/>
  <conditionalFormatting sqref="I22 V35:Y35 R23:U30 V40 L22:Q30 N37:U40 V37:Y39 N36:Y36 E45:E46 S57:V59 M59:Q59 L4:T16 E3:H3 G4:J6 G7:H10 G11:I16 G22 M3:T3 M52:V56 R57:R85 L52:L85 E41:E43 C3:D30 E4:F30 E32:E38 C32:D85 V32:W34 N32:U35 L32:M40 I32 G32:H33 L31:U31 C31:F31 G23:I31 H34:H85 J45:J85 F32:F85 U11:W18 U19:V21 V23:V31 W19:W31 Y66:AB85 L41:V51 Y42:Y55 Z28:Z55 Y56:Z65 AB6:AB65 AA23:AA65">
    <cfRule type="expression" dxfId="25" priority="146">
      <formula>MOD(ROW(),2)=0</formula>
    </cfRule>
  </conditionalFormatting>
  <conditionalFormatting sqref="W40:Y40 Y41 U3:Y3 U4:W10 X4:Y34 W41:X85">
    <cfRule type="expression" dxfId="24" priority="86">
      <formula>MOD(ROW(),2)=0</formula>
    </cfRule>
  </conditionalFormatting>
  <conditionalFormatting sqref="R22">
    <cfRule type="expression" dxfId="23" priority="74">
      <formula>MOD(ROW(),2)=0</formula>
    </cfRule>
  </conditionalFormatting>
  <conditionalFormatting sqref="V22 T22">
    <cfRule type="expression" dxfId="22" priority="72">
      <formula>MOD(ROW(),2)=0</formula>
    </cfRule>
  </conditionalFormatting>
  <conditionalFormatting sqref="S22">
    <cfRule type="expression" dxfId="21" priority="73">
      <formula>MOD(ROW(),2)=0</formula>
    </cfRule>
  </conditionalFormatting>
  <conditionalFormatting sqref="U22">
    <cfRule type="expression" dxfId="20" priority="71">
      <formula>MOD(ROW(),2)=0</formula>
    </cfRule>
  </conditionalFormatting>
  <conditionalFormatting sqref="E40">
    <cfRule type="expression" dxfId="19" priority="68">
      <formula>MOD(ROW(),2)=0</formula>
    </cfRule>
  </conditionalFormatting>
  <conditionalFormatting sqref="I7:I10">
    <cfRule type="expression" dxfId="18" priority="62">
      <formula>MOD(ROW(),2)=0</formula>
    </cfRule>
  </conditionalFormatting>
  <conditionalFormatting sqref="J11:J44">
    <cfRule type="expression" dxfId="17" priority="53">
      <formula>MOD(ROW(),2)=0</formula>
    </cfRule>
  </conditionalFormatting>
  <conditionalFormatting sqref="J7:J10">
    <cfRule type="expression" dxfId="16" priority="52">
      <formula>MOD(ROW(),2)=0</formula>
    </cfRule>
  </conditionalFormatting>
  <conditionalFormatting sqref="I33:I85">
    <cfRule type="expression" dxfId="15" priority="32">
      <formula>MOD(ROW(),2)=0</formula>
    </cfRule>
  </conditionalFormatting>
  <conditionalFormatting sqref="G34:G85">
    <cfRule type="expression" dxfId="14" priority="28">
      <formula>MOD(ROW(),2)=0</formula>
    </cfRule>
  </conditionalFormatting>
  <conditionalFormatting sqref="M57:Q58">
    <cfRule type="expression" dxfId="13" priority="27">
      <formula>MOD(ROW(),2)=0</formula>
    </cfRule>
  </conditionalFormatting>
  <conditionalFormatting sqref="M60:Q85">
    <cfRule type="expression" dxfId="12" priority="25">
      <formula>MOD(ROW(),2)=0</formula>
    </cfRule>
  </conditionalFormatting>
  <conditionalFormatting sqref="V60:V85 T60:T85">
    <cfRule type="expression" dxfId="11" priority="20">
      <formula>MOD(ROW(),2)=0</formula>
    </cfRule>
  </conditionalFormatting>
  <conditionalFormatting sqref="S60:S85">
    <cfRule type="expression" dxfId="10" priority="21">
      <formula>MOD(ROW(),2)=0</formula>
    </cfRule>
  </conditionalFormatting>
  <conditionalFormatting sqref="U60:U85">
    <cfRule type="expression" dxfId="9" priority="19">
      <formula>MOD(ROW(),2)=0</formula>
    </cfRule>
  </conditionalFormatting>
  <conditionalFormatting sqref="H22">
    <cfRule type="expression" dxfId="8" priority="17">
      <formula>MOD(ROW(),2)=0</formula>
    </cfRule>
  </conditionalFormatting>
  <conditionalFormatting sqref="G17:I21 L17:T21">
    <cfRule type="expression" dxfId="7" priority="13">
      <formula>MOD(ROW(),2)=0</formula>
    </cfRule>
  </conditionalFormatting>
  <conditionalFormatting sqref="E47">
    <cfRule type="expression" dxfId="6" priority="8">
      <formula>MOD(ROW(),2)=0</formula>
    </cfRule>
  </conditionalFormatting>
  <conditionalFormatting sqref="E44">
    <cfRule type="expression" dxfId="5" priority="7">
      <formula>MOD(ROW(),2)=0</formula>
    </cfRule>
  </conditionalFormatting>
  <conditionalFormatting sqref="E48:E49">
    <cfRule type="expression" dxfId="4" priority="6">
      <formula>MOD(ROW(),2)=0</formula>
    </cfRule>
  </conditionalFormatting>
  <conditionalFormatting sqref="Z3:AA22 Z23:Z27">
    <cfRule type="expression" dxfId="3" priority="5">
      <formula>MOD(ROW(),2)=0</formula>
    </cfRule>
  </conditionalFormatting>
  <conditionalFormatting sqref="E39">
    <cfRule type="expression" dxfId="2" priority="4">
      <formula>MOD(ROW(),2)=0</formula>
    </cfRule>
  </conditionalFormatting>
  <conditionalFormatting sqref="I3">
    <cfRule type="expression" dxfId="1" priority="3">
      <formula>MOD(ROW(),2)=0</formula>
    </cfRule>
  </conditionalFormatting>
  <conditionalFormatting sqref="J3:L3 K4:K85">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2017-05-30T11:12:05Z</dcterms:modified>
</cp:coreProperties>
</file>