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<sst xmlns="http://schemas.openxmlformats.org/spreadsheetml/2006/main" count="406" uniqueCount="165">
  <si>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</si>
  <si>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</si>
  <si>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</si>
  <si>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</si>
  <si>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</si>
  <si>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</si>
  <si>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</si>
  <si>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</si>
  <si>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</si>
  <si>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</si>
  <si>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</si>
  <si>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</si>
  <si>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</si>
  <si>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</si>
  <si>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</si>
  <si>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</si>
  <si>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</si>
  <si>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</si>
  <si>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</si>
  <si>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</si>
  <si>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</si>
  <si>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</si>
  <si>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</si>
  <si>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</si>
  <si>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</si>
  <si>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</si>
  <si>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</si>
  <si>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</si>
  <si>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</si>
  <si>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</si>
  <si>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</si>
  <si>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</si>
  <si>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</si>
  <si>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</si>
  <si>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</si>
  <si>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</si>
  <si>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</si>
  <si>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</si>
  <si>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</si>
  <si>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</si>
  <si>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</si>
  <si>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</si>
  <si>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</si>
  <si>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</si>
  <si>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</si>
  <si>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</si>
  <si>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</si>
  <si>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</si>
  <si>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</si>
  <si>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</si>
  <si>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</si>
  <si>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</si>
  <si>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</si>
  <si>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</si>
  <si>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</si>
  <si>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</si>
  <si>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</si>
  <si>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</si>
  <si>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</si>
  <si>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</si>
  <si>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</si>
  <si>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</si>
  <si>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</si>
  <si>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</si>
  <si>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</si>
  <si>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</si>
  <si>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</si>
  <si>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</si>
  <si>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</si>
  <si>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</si>
  <si>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</si>
  <si>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</si>
  <si>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</si>
  <si>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</si>
  <si>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</si>
  <si>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</si>
  <si>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</si>
  <si>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</si>
  <si>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</si>
  <si>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</si>
  <si>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</si>
  <si>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</si>
  <si>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</si>
  <si>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</si>
  <si>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</si>
  <si>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</si>
  <si>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</si>
  <si>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</si>
  <si>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</si>
  <si>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</si>
  <si>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</si>
  <si>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</si>
  <si>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09-01-2021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</si>
  <si>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</si>
  <si>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</si>
  <si>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</si>
  <si>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</si>
  <si>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</si>
  <si>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</si>
  <si>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</si>
  <si>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</si>
  <si>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</si>
  <si>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</si>
  <si>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</si>
  <si>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</si>
  <si>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</si>
  <si>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</si>
  <si>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</si>
  <si>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</si>
  <si>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</si>
  <si>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</si>
  <si>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</si>
  <si>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</si>
  <si>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</si>
  <si>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</si>
  <si>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</si>
  <si>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</si>
  <si>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</si>
  <si>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</si>
  <si>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</si>
  <si>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</si>
  <si>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</si>
  <si>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</si>
  <si>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</si>
  <si>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</si>
  <si>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</si>
  <si>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</si>
  <si>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3167095955</t>
  </si>
  <si>
    <t>16778215</t>
  </si>
  <si>
    <t>Charles</t>
  </si>
  <si>
    <t>Dudley</t>
  </si>
  <si>
    <t>AARP/UHC</t>
  </si>
  <si>
    <t>Advantage</t>
  </si>
  <si>
    <t>Core Plans Summary</t>
  </si>
  <si>
    <t>Last Month Active</t>
  </si>
  <si>
    <t>Current Month Active</t>
  </si>
  <si>
    <t>Past Lifetime Cancels (12+ Month Duration)</t>
  </si>
  <si>
    <t>Current Lifetime Cancels (12+ Month Duration)</t>
  </si>
  <si>
    <t>(Any new long-term cancels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</si>
  <si>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</si>
  <si>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</si>
  <si>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</si>
  <si>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</si>
  <si>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</si>
  <si>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</si>
  <si>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</si>
  <si>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</si>
  <si>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</si>
  <si>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</si>
  <si>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</si>
  <si>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</si>
  <si>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</si>
  <si>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Past Active DVH Plans:</t>
  </si>
  <si>
    <t>Current Active DVH Plans:</t>
  </si>
  <si>
    <t>Previous DVH Lifetime Cancels (12+ Month Duration)</t>
  </si>
  <si>
    <t>Current DVH Lifetime Cancels (12+ Month Duration)</t>
  </si>
  <si>
    <t>Net New DVH Plans:</t>
  </si>
  <si>
    <t>DVH - Commission:</t>
  </si>
  <si>
    <t>Previous Active Copay Plans:</t>
  </si>
  <si>
    <t>Current Active Copay Plans:</t>
  </si>
  <si>
    <t>Past Copay Lifetime Cancels (12+ Month Duration)</t>
  </si>
  <si>
    <t>Current Copay Lifetime Cancels (12+ Month Duration)</t>
  </si>
  <si>
    <t>Net New Copay Plans:</t>
  </si>
  <si>
    <t>Copay - Commission:</t>
  </si>
  <si>
    <t>14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</si>
</sst>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273611" TargetMode="External"/><Relationship Id="rId8" Type="http://schemas.openxmlformats.org/officeDocument/2006/relationships/hyperlink" Target="https://app.hubspot.com/contacts/7879306/contact/16779763" TargetMode="External"/><Relationship Id="rId9" Type="http://schemas.openxmlformats.org/officeDocument/2006/relationships/hyperlink" Target="https://app.hubspot.com/contacts/7879306/record/2-8483761/3173253749" TargetMode="External"/><Relationship Id="rId10" Type="http://schemas.openxmlformats.org/officeDocument/2006/relationships/hyperlink" Target="https://app.hubspot.com/contacts/7879306/contact/16775687" TargetMode="External"/><Relationship Id="rId11" Type="http://schemas.openxmlformats.org/officeDocument/2006/relationships/hyperlink" Target="https://app.hubspot.com/contacts/7879306/record/2-8483761/3173253768" TargetMode="External"/><Relationship Id="rId12" Type="http://schemas.openxmlformats.org/officeDocument/2006/relationships/hyperlink" Target="https://app.hubspot.com/contacts/7879306/contact/16775384" TargetMode="External"/><Relationship Id="rId13" Type="http://schemas.openxmlformats.org/officeDocument/2006/relationships/hyperlink" Target="https://app.hubspot.com/contacts/7879306/record/2-8483761/3173057843" TargetMode="External"/><Relationship Id="rId14" Type="http://schemas.openxmlformats.org/officeDocument/2006/relationships/hyperlink" Target="https://app.hubspot.com/contacts/7879306/contact/16778081" TargetMode="External"/><Relationship Id="rId15" Type="http://schemas.openxmlformats.org/officeDocument/2006/relationships/hyperlink" Target="https://app.hubspot.com/contacts/7879306/record/2-8483761/3173286806" TargetMode="External"/><Relationship Id="rId16" Type="http://schemas.openxmlformats.org/officeDocument/2006/relationships/hyperlink" Target="https://app.hubspot.com/contacts/7879306/contact/16773870" TargetMode="External"/><Relationship Id="rId17" Type="http://schemas.openxmlformats.org/officeDocument/2006/relationships/hyperlink" Target="https://app.hubspot.com/contacts/7879306/record/2-8483761/3173286724" TargetMode="External"/><Relationship Id="rId18" Type="http://schemas.openxmlformats.org/officeDocument/2006/relationships/hyperlink" Target="https://app.hubspot.com/contacts/7879306/contact/16775789" TargetMode="External"/><Relationship Id="rId19" Type="http://schemas.openxmlformats.org/officeDocument/2006/relationships/hyperlink" Target="https://app.hubspot.com/contacts/7879306/record/2-8483761/3173196122" TargetMode="External"/><Relationship Id="rId20" Type="http://schemas.openxmlformats.org/officeDocument/2006/relationships/hyperlink" Target="https://app.hubspot.com/contacts/7879306/contact/16774588" TargetMode="External"/><Relationship Id="rId21" Type="http://schemas.openxmlformats.org/officeDocument/2006/relationships/hyperlink" Target="https://app.hubspot.com/contacts/7879306/record/2-8483761/3173286698" TargetMode="External"/><Relationship Id="rId22" Type="http://schemas.openxmlformats.org/officeDocument/2006/relationships/hyperlink" Target="https://app.hubspot.com/contacts/7879306/contact/16775892" TargetMode="External"/><Relationship Id="rId23" Type="http://schemas.openxmlformats.org/officeDocument/2006/relationships/hyperlink" Target="https://app.hubspot.com/contacts/7879306/record/2-8483761/3173286710" TargetMode="External"/><Relationship Id="rId24" Type="http://schemas.openxmlformats.org/officeDocument/2006/relationships/hyperlink" Target="https://app.hubspot.com/contacts/7879306/contact/16775922" TargetMode="External"/><Relationship Id="rId25" Type="http://schemas.openxmlformats.org/officeDocument/2006/relationships/hyperlink" Target="https://app.hubspot.com/contacts/7879306/record/2-8483761/3173196125" TargetMode="External"/><Relationship Id="rId26" Type="http://schemas.openxmlformats.org/officeDocument/2006/relationships/hyperlink" Target="https://app.hubspot.com/contacts/7879306/contact/16775295" TargetMode="External"/><Relationship Id="rId27" Type="http://schemas.openxmlformats.org/officeDocument/2006/relationships/hyperlink" Target="https://app.hubspot.com/contacts/7879306/record/2-8483761/3173196118" TargetMode="External"/><Relationship Id="rId28" Type="http://schemas.openxmlformats.org/officeDocument/2006/relationships/hyperlink" Target="https://app.hubspot.com/contacts/7879306/contact/16775185" TargetMode="External"/><Relationship Id="rId29" Type="http://schemas.openxmlformats.org/officeDocument/2006/relationships/hyperlink" Target="https://app.hubspot.com/contacts/7879306/record/2-8483761/3173196202" TargetMode="External"/><Relationship Id="rId30" Type="http://schemas.openxmlformats.org/officeDocument/2006/relationships/hyperlink" Target="https://app.hubspot.com/contacts/7879306/contact/16774597" TargetMode="External"/><Relationship Id="rId31" Type="http://schemas.openxmlformats.org/officeDocument/2006/relationships/hyperlink" Target="https://app.hubspot.com/contacts/7879306/record/2-8483761/3173273625" TargetMode="External"/><Relationship Id="rId32" Type="http://schemas.openxmlformats.org/officeDocument/2006/relationships/hyperlink" Target="https://app.hubspot.com/contacts/7879306/contact/16780001" TargetMode="External"/><Relationship Id="rId33" Type="http://schemas.openxmlformats.org/officeDocument/2006/relationships/hyperlink" Target="https://app.hubspot.com/contacts/7879306/record/2-8483761/3173150554" TargetMode="External"/><Relationship Id="rId34" Type="http://schemas.openxmlformats.org/officeDocument/2006/relationships/hyperlink" Target="https://app.hubspot.com/contacts/7879306/contact/16776514" TargetMode="External"/><Relationship Id="rId35" Type="http://schemas.openxmlformats.org/officeDocument/2006/relationships/hyperlink" Target="https://app.hubspot.com/contacts/7879306/record/2-8483761/3173196145" TargetMode="External"/><Relationship Id="rId36" Type="http://schemas.openxmlformats.org/officeDocument/2006/relationships/hyperlink" Target="https://app.hubspot.com/contacts/7879306/contact/16775281" TargetMode="External"/><Relationship Id="rId37" Type="http://schemas.openxmlformats.org/officeDocument/2006/relationships/hyperlink" Target="https://app.hubspot.com/contacts/7879306/record/2-8483761/3173286725" TargetMode="External"/><Relationship Id="rId38" Type="http://schemas.openxmlformats.org/officeDocument/2006/relationships/hyperlink" Target="https://app.hubspot.com/contacts/7879306/contact/16776071" TargetMode="External"/><Relationship Id="rId39" Type="http://schemas.openxmlformats.org/officeDocument/2006/relationships/hyperlink" Target="https://app.hubspot.com/contacts/7879306/record/2-8483761/3173286705" TargetMode="External"/><Relationship Id="rId40" Type="http://schemas.openxmlformats.org/officeDocument/2006/relationships/hyperlink" Target="https://app.hubspot.com/contacts/7879306/contact/16776063" TargetMode="External"/><Relationship Id="rId41" Type="http://schemas.openxmlformats.org/officeDocument/2006/relationships/hyperlink" Target="https://app.hubspot.com/contacts/7879306/record/2-8483761/3173273514" TargetMode="External"/><Relationship Id="rId42" Type="http://schemas.openxmlformats.org/officeDocument/2006/relationships/hyperlink" Target="https://app.hubspot.com/contacts/7879306/contact/16779754" TargetMode="External"/><Relationship Id="rId43" Type="http://schemas.openxmlformats.org/officeDocument/2006/relationships/hyperlink" Target="https://app.hubspot.com/contacts/7879306/record/2-7775359/3167095955" TargetMode="External"/><Relationship Id="rId44" Type="http://schemas.openxmlformats.org/officeDocument/2006/relationships/hyperlink" Target="https://app.hubspot.com/contacts/7879306/contact/16778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133</v>
      </c>
    </row>
    <row r="2" spans="1:3">
      <c r="A2" s="2" t="s">
        <v>134</v>
      </c>
      <c r="B2" s="2">
        <v>0</v>
      </c>
    </row>
    <row r="3" spans="1:3">
      <c r="A3" s="2" t="s">
        <v>135</v>
      </c>
      <c r="B3" s="2">
        <v>22</v>
      </c>
    </row>
    <row r="4" spans="1:3">
      <c r="A4" s="2" t="s">
        <v>136</v>
      </c>
      <c r="B4" s="2">
        <v>0</v>
      </c>
    </row>
    <row r="5" spans="1:3">
      <c r="A5" s="2" t="s">
        <v>137</v>
      </c>
      <c r="B5" s="2">
        <v>0</v>
      </c>
      <c r="C5" s="3" t="s">
        <v>138</v>
      </c>
    </row>
    <row r="6" spans="1:3">
      <c r="A6" s="4" t="s">
        <v>139</v>
      </c>
      <c r="B6" s="4">
        <f>-B2+B3-B4+B5</f>
        <v>0</v>
      </c>
    </row>
    <row r="7" spans="1:3">
      <c r="A7" s="2" t="s">
        <v>140</v>
      </c>
      <c r="B7" s="2">
        <v>-30</v>
      </c>
    </row>
    <row r="8" spans="1:3">
      <c r="A8" s="2" t="s">
        <v>141</v>
      </c>
      <c r="B8" s="2">
        <v>0</v>
      </c>
      <c r="C8" s="3" t="s">
        <v>142</v>
      </c>
    </row>
    <row r="9" spans="1:3">
      <c r="A9" s="4" t="s">
        <v>143</v>
      </c>
      <c r="B9" s="4">
        <f>SUM(B6:B8)</f>
        <v>0</v>
      </c>
      <c r="C9" s="3" t="s">
        <v>144</v>
      </c>
    </row>
    <row r="10" spans="1:3">
      <c r="A10" s="4" t="s">
        <v>145</v>
      </c>
      <c r="B10" s="5">
        <f>MAX(0, B9*150)</f>
        <v>0</v>
      </c>
    </row>
    <row r="12" spans="1:3">
      <c r="A12" s="1" t="s">
        <v>146</v>
      </c>
    </row>
    <row r="13" spans="1:3">
      <c r="A13" s="2" t="s">
        <v>147</v>
      </c>
      <c r="B13" s="2">
        <v>0</v>
      </c>
    </row>
    <row r="15" spans="1:3">
      <c r="A15" s="1" t="s">
        <v>148</v>
      </c>
    </row>
    <row r="16" spans="1:3">
      <c r="A16" s="2" t="s">
        <v>149</v>
      </c>
      <c r="B16" s="2" t="s">
        <v>164</v>
      </c>
    </row>
    <row r="17" spans="1:2">
      <c r="A17" s="4" t="s">
        <v>150</v>
      </c>
      <c r="B17" s="5">
        <f>SUM(Core!T:T)</f>
        <v>0</v>
      </c>
    </row>
    <row r="19" spans="1:2">
      <c r="A19" s="1" t="s">
        <v>151</v>
      </c>
    </row>
    <row r="20" spans="1:2">
      <c r="A20" s="2" t="s">
        <v>152</v>
      </c>
    </row>
    <row r="21" spans="1:2">
      <c r="A21" s="2" t="s">
        <v>153</v>
      </c>
    </row>
    <row r="22" spans="1:2">
      <c r="A22" s="2" t="s">
        <v>154</v>
      </c>
      <c r="B22" s="2"/>
    </row>
    <row r="23" spans="1:2">
      <c r="A23" s="2" t="s">
        <v>155</v>
      </c>
      <c r="B23" s="2"/>
    </row>
    <row r="24" spans="1:2">
      <c r="A24" s="2" t="s">
        <v>156</v>
      </c>
      <c r="B24">
        <f>-B20+B21-B22+B23</f>
        <v>0</v>
      </c>
    </row>
    <row r="25" spans="1:2">
      <c r="A25" s="4" t="s">
        <v>157</v>
      </c>
      <c r="B25" s="5">
        <f>B24*50</f>
        <v>0</v>
      </c>
    </row>
    <row r="26" spans="1:2">
      <c r="A26" s="2" t="s">
        <v>158</v>
      </c>
    </row>
    <row r="27" spans="1:2">
      <c r="A27" s="2" t="s">
        <v>159</v>
      </c>
    </row>
    <row r="28" spans="1:2">
      <c r="A28" s="2" t="s">
        <v>160</v>
      </c>
      <c r="B28" s="2"/>
    </row>
    <row r="29" spans="1:2">
      <c r="A29" s="2" t="s">
        <v>161</v>
      </c>
      <c r="B29" s="2"/>
    </row>
    <row r="30" spans="1:2">
      <c r="A30" s="2" t="s">
        <v>162</v>
      </c>
      <c r="B30">
        <f>-B26+B27-B28+B29</f>
        <v>0</v>
      </c>
    </row>
    <row r="31" spans="1:2">
      <c r="A31" s="4" t="s">
        <v>163</v>
      </c>
      <c r="B31" s="5">
        <f>B30*100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cols>
    <col min="1" max="2" width="16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50</v>
      </c>
      <c r="N8" t="s">
        <v>50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51</v>
      </c>
      <c r="B10" s="9" t="s">
        <v>52</v>
      </c>
      <c r="C10" s="6" t="s">
        <v>53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55</v>
      </c>
      <c r="N10" t="s">
        <v>55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56</v>
      </c>
      <c r="B12" s="9" t="s">
        <v>57</v>
      </c>
      <c r="C12" s="6" t="s">
        <v>58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60</v>
      </c>
      <c r="N12" t="s">
        <v>60</v>
      </c>
      <c r="Q12" s="6" t="s">
        <v>34</v>
      </c>
      <c r="S12" s="7" t="s">
        <v>45</v>
      </c>
    </row>
    <row r="14" spans="1:23">
      <c r="A14" s="9" t="s">
        <v>61</v>
      </c>
      <c r="B14" s="9" t="s">
        <v>62</v>
      </c>
      <c r="C14" s="6" t="s">
        <v>63</v>
      </c>
      <c r="D14" s="6" t="s">
        <v>64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60</v>
      </c>
      <c r="N14" t="s">
        <v>60</v>
      </c>
      <c r="Q14" s="6" t="s">
        <v>34</v>
      </c>
      <c r="S14" s="7" t="s">
        <v>45</v>
      </c>
    </row>
    <row r="16" spans="1:23">
      <c r="A16" s="9" t="s">
        <v>65</v>
      </c>
      <c r="B16" s="9" t="s">
        <v>66</v>
      </c>
      <c r="C16" s="6" t="s">
        <v>67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34</v>
      </c>
      <c r="T16" s="6">
        <v>2.5</v>
      </c>
      <c r="W16" t="b">
        <v>1</v>
      </c>
    </row>
    <row r="18" spans="1:23">
      <c r="A18" s="9" t="s">
        <v>70</v>
      </c>
      <c r="B18" s="9" t="s">
        <v>71</v>
      </c>
      <c r="C18" s="6" t="s">
        <v>72</v>
      </c>
      <c r="D18" s="6" t="s">
        <v>73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74</v>
      </c>
      <c r="N18" t="s">
        <v>74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75</v>
      </c>
      <c r="B20" s="9" t="s">
        <v>76</v>
      </c>
      <c r="C20" s="6" t="s">
        <v>77</v>
      </c>
      <c r="D20" s="6" t="s">
        <v>78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79</v>
      </c>
      <c r="N20" t="s">
        <v>79</v>
      </c>
      <c r="Q20" s="6" t="s">
        <v>34</v>
      </c>
      <c r="S20" s="7" t="s">
        <v>45</v>
      </c>
    </row>
    <row r="22" spans="1:23">
      <c r="A22" s="9" t="s">
        <v>80</v>
      </c>
      <c r="B22" s="9" t="s">
        <v>81</v>
      </c>
      <c r="C22" s="6" t="s">
        <v>82</v>
      </c>
      <c r="D22" s="6" t="s">
        <v>83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84</v>
      </c>
      <c r="N22" t="s">
        <v>84</v>
      </c>
      <c r="Q22" s="6" t="s">
        <v>34</v>
      </c>
      <c r="S22" s="7" t="s">
        <v>34</v>
      </c>
      <c r="T22" s="6">
        <v>2.5</v>
      </c>
      <c r="W22" t="b">
        <v>1</v>
      </c>
    </row>
    <row r="24" spans="1:23">
      <c r="A24" s="9" t="s">
        <v>85</v>
      </c>
      <c r="B24" s="9" t="s">
        <v>86</v>
      </c>
      <c r="C24" s="6" t="s">
        <v>53</v>
      </c>
      <c r="D24" s="6" t="s">
        <v>87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33</v>
      </c>
      <c r="N24" t="s">
        <v>33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88</v>
      </c>
      <c r="B26" s="9" t="s">
        <v>89</v>
      </c>
      <c r="C26" s="6" t="s">
        <v>90</v>
      </c>
      <c r="D26" s="6" t="s">
        <v>91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92</v>
      </c>
      <c r="N26" t="s">
        <v>92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93</v>
      </c>
      <c r="B28" s="9" t="s">
        <v>94</v>
      </c>
      <c r="C28" s="6" t="s">
        <v>95</v>
      </c>
      <c r="D28" s="6" t="s">
        <v>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55</v>
      </c>
      <c r="N28" t="s">
        <v>55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97</v>
      </c>
      <c r="B30" s="9" t="s">
        <v>98</v>
      </c>
      <c r="C30" s="6" t="s">
        <v>99</v>
      </c>
      <c r="D30" s="6" t="s">
        <v>100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60</v>
      </c>
      <c r="N30" t="s">
        <v>60</v>
      </c>
      <c r="Q30" s="6" t="s">
        <v>34</v>
      </c>
      <c r="S30" s="7" t="s">
        <v>45</v>
      </c>
    </row>
    <row r="32" spans="1:23">
      <c r="A32" s="9" t="s">
        <v>101</v>
      </c>
      <c r="B32" s="9" t="s">
        <v>102</v>
      </c>
      <c r="C32" s="6" t="s">
        <v>95</v>
      </c>
      <c r="D32" s="6" t="s">
        <v>103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104</v>
      </c>
      <c r="N32" t="s">
        <v>104</v>
      </c>
      <c r="Q32" s="6" t="s">
        <v>34</v>
      </c>
      <c r="S32" s="7" t="s">
        <v>34</v>
      </c>
      <c r="T32" s="6">
        <v>2.5</v>
      </c>
      <c r="W32" t="b">
        <v>1</v>
      </c>
    </row>
    <row r="34" spans="1:23">
      <c r="A34" s="9" t="s">
        <v>105</v>
      </c>
      <c r="B34" s="9" t="s">
        <v>106</v>
      </c>
      <c r="C34" s="6" t="s">
        <v>107</v>
      </c>
      <c r="D34" s="6" t="s">
        <v>108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74</v>
      </c>
      <c r="N34" t="s">
        <v>74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109</v>
      </c>
      <c r="B36" s="9" t="s">
        <v>110</v>
      </c>
      <c r="C36" s="6" t="s">
        <v>111</v>
      </c>
      <c r="D36" s="6" t="s">
        <v>112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113</v>
      </c>
      <c r="N36" t="s">
        <v>113</v>
      </c>
      <c r="Q36" s="6" t="s">
        <v>34</v>
      </c>
      <c r="S36" s="7" t="s">
        <v>45</v>
      </c>
    </row>
    <row r="38" spans="1:23">
      <c r="A38" s="9" t="s">
        <v>114</v>
      </c>
      <c r="B38" s="9" t="s">
        <v>115</v>
      </c>
      <c r="C38" s="6" t="s">
        <v>116</v>
      </c>
      <c r="D38" s="6" t="s">
        <v>117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74</v>
      </c>
      <c r="N38" t="s">
        <v>74</v>
      </c>
      <c r="Q38" s="6" t="s">
        <v>34</v>
      </c>
      <c r="S38" s="7" t="s">
        <v>34</v>
      </c>
      <c r="T38" s="6">
        <v>2.5</v>
      </c>
      <c r="W38" t="b">
        <v>1</v>
      </c>
    </row>
    <row r="40" spans="1:23">
      <c r="A40" s="9" t="s">
        <v>118</v>
      </c>
      <c r="B40" s="9" t="s">
        <v>119</v>
      </c>
      <c r="C40" s="6" t="s">
        <v>120</v>
      </c>
      <c r="D40" s="6" t="s">
        <v>121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33</v>
      </c>
      <c r="N40" t="s">
        <v>33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122</v>
      </c>
      <c r="B42" s="9" t="s">
        <v>123</v>
      </c>
      <c r="C42" s="6" t="s">
        <v>124</v>
      </c>
      <c r="D42" s="6" t="s">
        <v>125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126</v>
      </c>
      <c r="N42" t="s">
        <v>126</v>
      </c>
      <c r="Q42" s="6" t="s">
        <v>34</v>
      </c>
      <c r="S42" s="7" t="s">
        <v>45</v>
      </c>
    </row>
    <row r="44" spans="1:23">
      <c r="A44" s="9" t="s">
        <v>127</v>
      </c>
      <c r="B44" s="9" t="s">
        <v>128</v>
      </c>
      <c r="C44" s="6" t="s">
        <v>129</v>
      </c>
      <c r="D44" s="6" t="s">
        <v>130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131</v>
      </c>
      <c r="K44" t="s">
        <v>132</v>
      </c>
      <c r="L44" t="s">
        <v>32</v>
      </c>
      <c r="M44" t="s">
        <v>44</v>
      </c>
      <c r="N44" t="s">
        <v>44</v>
      </c>
      <c r="Q44" s="6" t="s">
        <v>34</v>
      </c>
      <c r="S44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2022-12-13T17:08:01Z</dcterms:created>
  <dcterms:modified xsi:type="dcterms:W3CDTF">2022-12-13T17:08:01Z</dcterms:modified>
</cp:coreProperties>
</file>