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<sst xmlns="http://schemas.openxmlformats.org/spreadsheetml/2006/main" count="176" uniqueCount="34">
  <si>
    <t>Date</t>
  </si>
  <si>
    <t>Total Steps</t>
  </si>
  <si>
    <t>Resting Heart Rate</t>
  </si>
  <si>
    <t>Symptoms</t>
  </si>
  <si>
    <t>Cycling</t>
  </si>
  <si>
    <t>Mood</t>
  </si>
  <si>
    <t>Healthy?</t>
  </si>
  <si>
    <t>Substantial?</t>
  </si>
  <si>
    <t>Spending</t>
  </si>
  <si>
    <t>Calories</t>
  </si>
  <si>
    <t>Total Minutes Asleep</t>
  </si>
  <si>
    <t>Total Minutes In Bed</t>
  </si>
  <si>
    <t>%Asleep</t>
  </si>
  <si>
    <t>Total Steps MA</t>
  </si>
  <si>
    <t>None</t>
  </si>
  <si>
    <t>No</t>
  </si>
  <si>
    <t>Excellent</t>
  </si>
  <si>
    <t>yes</t>
  </si>
  <si>
    <t>Headache</t>
  </si>
  <si>
    <t>Yes</t>
  </si>
  <si>
    <t>Poor</t>
  </si>
  <si>
    <t>no</t>
  </si>
  <si>
    <t>Tiredness</t>
  </si>
  <si>
    <t>Average</t>
  </si>
  <si>
    <t>Good</t>
  </si>
  <si>
    <t>Awful</t>
  </si>
  <si>
    <t>Nausea</t>
  </si>
  <si>
    <t>Total</t>
  </si>
  <si>
    <t>Mean</t>
  </si>
  <si>
    <t>Min</t>
  </si>
  <si>
    <t>Max</t>
  </si>
  <si>
    <t>AVERAGE of Total Steps</t>
  </si>
  <si>
    <t>SUM of Total Steps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</si>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</sst>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0" xfId="0" applyAlignment="1" applyBorder="1" applyFont="1" applyNumberFormat="1">
      <alignment vertical="bottom"/>
    </xf>
    <xf borderId="0" fillId="0" fontId="2" numFmtId="0" xfId="0" applyAlignment="1" applyFont="1">
      <alignment horizontal="right" readingOrder="0"/>
    </xf>
    <xf borderId="1" fillId="3" fontId="1" numFmtId="164" xfId="0" applyAlignment="1" applyBorder="1" applyFill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Font="1" applyNumberFormat="1"/>
    <xf borderId="0" fillId="0" fontId="1" numFmtId="0" xfId="0" applyAlignment="1" applyFont="1">
      <alignment vertical="bottom"/>
    </xf>
    <xf borderId="0" fillId="0" fontId="3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</c:f>
            </c:strRef>
          </c:cat>
          <c:val>
            <c:numRef>
              <c:f>Sheet1!$J$2:$J$29</c:f>
              <c:numCache/>
            </c:numRef>
          </c:val>
          <c:smooth val="0"/>
        </c:ser>
        <c:axId val="924541477"/>
        <c:axId val="1709617786"/>
      </c:lineChart>
      <c:catAx>
        <c:axId val="92454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17786"/>
      </c:catAx>
      <c:valAx>
        <c:axId val="1709617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541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Sheet1!$Q$1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Sheet1!$P$2:$P$29</c:f>
            </c:strRef>
          </c:cat>
          <c:val>
            <c:numRef>
              <c:f>Sheet1!$Q$2:$Q$29</c:f>
              <c:numCache/>
            </c:numRef>
          </c:val>
          <c:smooth val="0"/>
        </c:ser>
        <c:axId val="1677352153"/>
        <c:axId val="2144003558"/>
      </c:lineChart>
      <c:catAx>
        <c:axId val="1677352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003558"/>
      </c:catAx>
      <c:valAx>
        <c:axId val="2144003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352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Minutes Aslep vs Total Minutes In Bed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Sheet1!$K$2:$K$29</c:f>
            </c:numRef>
          </c:xVal>
          <c:yVal>
            <c:numRef>
              <c:f>Sheet1!$L$2:$L$29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55231"/>
        <c:axId val="256121506"/>
      </c:scatterChart>
      <c:valAx>
        <c:axId val="1530555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Minutes Asleep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121506"/>
      </c:valAx>
      <c:valAx>
        <c:axId val="256121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Minutes In Bed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55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Steps vsSpnding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Sheet1!$I$2:$I$29</c:f>
            </c:numRef>
          </c:xVal>
          <c:yVal>
            <c:numRef>
              <c:f>Sheet1!$B$2:$B$29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20161"/>
        <c:axId val="1783251013"/>
      </c:scatterChart>
      <c:valAx>
        <c:axId val="1945620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251013"/>
      </c:valAx>
      <c:valAx>
        <c:axId val="1783251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620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 Steps vs. Mood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2'!$A$2:$A$6</c:f>
            </c:strRef>
          </c:cat>
          <c:val>
            <c:numRef>
              <c:f>'Pivot Table 2'!$B$2:$B$6</c:f>
              <c:numCache/>
            </c:numRef>
          </c:val>
        </c:ser>
        <c:axId val="598697083"/>
        <c:axId val="181038068"/>
      </c:barChart>
      <c:catAx>
        <c:axId val="5986970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38068"/>
      </c:catAx>
      <c:valAx>
        <c:axId val="181038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6970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Steps vs. Mood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2'!$I$2:$I$6</c:f>
            </c:strRef>
          </c:cat>
          <c:val>
            <c:numRef>
              <c:f>'Pivot Table 2'!$J$2:$J$6</c:f>
              <c:numCache/>
            </c:numRef>
          </c:val>
        </c:ser>
        <c:axId val="1314911123"/>
        <c:axId val="342584155"/>
      </c:barChart>
      <c:catAx>
        <c:axId val="13149111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84155"/>
      </c:catAx>
      <c:valAx>
        <c:axId val="342584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9111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 Steps vs. Mood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2'!$A$2:$A$6</c:f>
            </c:strRef>
          </c:cat>
          <c:val>
            <c:numRef>
              <c:f>'Pivot Table 2'!$B$2:$B$6</c:f>
              <c:numCache/>
            </c:numRef>
          </c:val>
          <c:smooth val="1"/>
        </c:ser>
        <c:axId val="313027248"/>
        <c:axId val="1200811202"/>
      </c:radarChart>
      <c:catAx>
        <c:axId val="31302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811202"/>
      </c:catAx>
      <c:valAx>
        <c:axId val="1200811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027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152400</xdr:rowOff>
    </xdr:from>
    <xdr:ext cx="830580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34</xdr:row>
      <xdr:rowOff>152400</xdr:rowOff>
    </xdr:from>
    <xdr:ext cx="8124825" cy="4429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9525</xdr:rowOff>
    </xdr:from>
    <xdr:ext cx="8305800" cy="5124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57</xdr:row>
      <xdr:rowOff>85725</xdr:rowOff>
    </xdr:from>
    <xdr:ext cx="8124825" cy="5048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8</xdr:row>
      <xdr:rowOff>76200</xdr:rowOff>
    </xdr:from>
    <xdr:ext cx="57816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19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9" sheet="Sheet1"/>
  </cacheSource>
  <cacheFields>
    <cacheField name="Total Steps" numFmtId="0">
      <sharedItems containsSemiMixedTypes="0" containsString="0" containsNumber="1" containsInteger="1">
        <n v="8372.0"/>
        <n v="4928.0"/>
        <n v="4941.0"/>
        <n v="9783.0"/>
        <n v="7994.0"/>
        <n v="7682.0"/>
        <n v="7881.0"/>
        <n v="2563.0"/>
        <n v="10337.0"/>
        <n v="9968.0"/>
        <n v="2068.0"/>
        <n v="3982.0"/>
        <n v="4084.0"/>
        <n v="2397.0"/>
        <n v="7468.0"/>
        <n v="7803.0"/>
        <n v="1484.0"/>
        <n v="3102.0"/>
        <n v="3673.0"/>
        <n v="7443.0"/>
        <n v="3848.0"/>
        <n v="5039.0"/>
        <n v="8666.0"/>
        <n v="7449.0"/>
        <n v="6033.0"/>
        <n v="10135.0"/>
        <n v="8109.0"/>
        <n v="6839.0"/>
      </sharedItems>
    </cacheField>
    <cacheField name="Resting Heart Rate" numFmtId="0">
      <sharedItems containsSemiMixedTypes="0" containsString="0" containsNumber="1" containsInteger="1">
        <n v="68.0"/>
        <n v="67.0"/>
      </sharedItems>
    </cacheField>
    <cacheField name="Symptoms" numFmtId="0">
      <sharedItems>
        <s v="None"/>
        <s v="Headache"/>
        <s v="Tiredness"/>
        <s v="Nausea"/>
      </sharedItems>
    </cacheField>
    <cacheField name="Cycling" numFmtId="0">
      <sharedItems>
        <s v="No"/>
        <s v="Yes"/>
      </sharedItems>
    </cacheField>
    <cacheField name="Mood" numFmtId="0">
      <sharedItems>
        <s v="Excellent"/>
        <s v="Poor"/>
        <s v="Average"/>
        <s v="Good"/>
        <s v="Awful"/>
      </sharedItems>
    </cacheField>
    <cacheField name="Healthy?" numFmtId="0">
      <sharedItems>
        <s v="yes"/>
        <s v="no"/>
      </sharedItems>
    </cacheField>
    <cacheField name="Substantial?" numFmtId="0">
      <sharedItems>
        <s v="yes"/>
        <s v="no"/>
      </sharedItems>
    </cacheField>
    <cacheField name="Spending" numFmtId="0">
      <sharedItems containsSemiMixedTypes="0" containsString="0" containsNumber="1">
        <n v="12.1"/>
        <n v="5.45"/>
        <n v="2.01"/>
        <n v="12.5"/>
        <n v="0.0"/>
        <n v="7.44"/>
        <n v="13.34"/>
        <n v="7.18"/>
        <n v="12.8"/>
        <n v="10.37"/>
        <n v="11.0"/>
        <n v="8.4"/>
        <n v="10.2"/>
        <n v="9.8"/>
        <n v="10.7"/>
        <n v="8.3"/>
        <n v="5.0"/>
        <n v="11.3"/>
        <n v="7.73"/>
        <n v="13.72"/>
        <n v="8.99"/>
      </sharedItems>
    </cacheField>
    <cacheField name="Calories" numFmtId="0">
      <sharedItems containsSemiMixedTypes="0" containsString="0" containsNumber="1" containsInteger="1">
        <n v="2228.0"/>
        <n v="1913.0"/>
        <n v="1829.0"/>
        <n v="2288.0"/>
        <n v="2145.0"/>
        <n v="2125.0"/>
        <n v="2238.0"/>
        <n v="1625.0"/>
        <n v="2388.0"/>
        <n v="2365.0"/>
        <n v="1700.0"/>
        <n v="1816.0"/>
        <n v="1785.0"/>
        <n v="1607.0"/>
        <n v="2123.0"/>
        <n v="2207.0"/>
        <n v="1639.0"/>
        <n v="1858.0"/>
        <n v="1730.0"/>
        <n v="2126.0"/>
        <n v="1806.0"/>
        <n v="1851.0"/>
        <n v="2153.0"/>
        <n v="2115.0"/>
        <n v="1976.0"/>
        <n v="2397.0"/>
        <n v="2131.0"/>
        <n v="198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Total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Resting Heart Rate" compact="0" outline="0" multipleItemSelectionAllowed="1" showAll="0">
      <items>
        <item x="0"/>
        <item x="1"/>
        <item t="default"/>
      </items>
    </pivotField>
    <pivotField name="Symptoms" compact="0" outline="0" multipleItemSelectionAllowed="1" showAll="0">
      <items>
        <item x="0"/>
        <item x="1"/>
        <item x="2"/>
        <item x="3"/>
        <item t="default"/>
      </items>
    </pivotField>
    <pivotField name="Cycling" compact="0" outline="0" multipleItemSelectionAllowed="1" showAll="0">
      <items>
        <item x="0"/>
        <item x="1"/>
        <item t="default"/>
      </items>
    </pivotField>
    <pivotField name="Mood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Healthy?" compact="0" outline="0" multipleItemSelectionAllowed="1" showAll="0">
      <items>
        <item x="0"/>
        <item x="1"/>
        <item t="default"/>
      </items>
    </pivotField>
    <pivotField name="Substantial?" compact="0" outline="0" multipleItemSelectionAllowed="1" showAll="0">
      <items>
        <item x="0"/>
        <item x="1"/>
        <item t="default"/>
      </items>
    </pivotField>
    <pivotField name="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4"/>
  </rowFields>
  <dataFields>
    <dataField name="AVERAGE of Total Steps" fld="0" subtotal="average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I1:J7" firstHeaderRow="0" firstDataRow="1" firstDataCol="0"/>
  <pivotFields>
    <pivotField name="Total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Resting Heart Rate" compact="0" outline="0" multipleItemSelectionAllowed="1" showAll="0">
      <items>
        <item x="0"/>
        <item x="1"/>
        <item t="default"/>
      </items>
    </pivotField>
    <pivotField name="Symptoms" compact="0" outline="0" multipleItemSelectionAllowed="1" showAll="0">
      <items>
        <item x="0"/>
        <item x="1"/>
        <item x="2"/>
        <item x="3"/>
        <item t="default"/>
      </items>
    </pivotField>
    <pivotField name="Cycling" compact="0" outline="0" multipleItemSelectionAllowed="1" showAll="0">
      <items>
        <item x="0"/>
        <item x="1"/>
        <item t="default"/>
      </items>
    </pivotField>
    <pivotField name="Mood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Healthy?" compact="0" outline="0" multipleItemSelectionAllowed="1" showAll="0">
      <items>
        <item x="0"/>
        <item x="1"/>
        <item t="default"/>
      </items>
    </pivotField>
    <pivotField name="Substantial?" compact="0" outline="0" multipleItemSelectionAllowed="1" showAll="0">
      <items>
        <item x="0"/>
        <item x="1"/>
        <item t="default"/>
      </items>
    </pivotField>
    <pivotField name="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4"/>
  </rowFields>
  <dataFields>
    <dataField name="SUM of Total Steps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25"/>
    <col customWidth="1" min="12" max="12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P1" s="3" t="s">
        <v>0</v>
      </c>
      <c r="Q1" s="1" t="s">
        <v>9</v>
      </c>
    </row>
    <row r="2">
      <c r="A2" s="4">
        <v>44593.0</v>
      </c>
      <c r="B2" s="5">
        <v>8372.0</v>
      </c>
      <c r="C2" s="5">
        <v>68.0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17</v>
      </c>
      <c r="I2" s="5">
        <v>12.1</v>
      </c>
      <c r="J2" s="5">
        <v>2228.0</v>
      </c>
      <c r="K2" s="5">
        <v>535.0</v>
      </c>
      <c r="L2" s="5">
        <v>557.0</v>
      </c>
      <c r="M2" s="7">
        <f t="shared" ref="M2:M29" si="1">K2/L2</f>
        <v>0.960502693</v>
      </c>
      <c r="N2" s="6"/>
      <c r="P2" s="8" t="str">
        <f t="shared" ref="P2:P29" si="2">IF(MOD(DAY(A2),2)=0, A2, "")</f>
        <v/>
      </c>
      <c r="Q2" s="5">
        <v>2228.0</v>
      </c>
    </row>
    <row r="3">
      <c r="A3" s="4">
        <v>44594.0</v>
      </c>
      <c r="B3" s="5">
        <v>4928.0</v>
      </c>
      <c r="C3" s="5">
        <v>67.0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17</v>
      </c>
      <c r="I3" s="5">
        <v>5.45</v>
      </c>
      <c r="J3" s="5">
        <v>1913.0</v>
      </c>
      <c r="K3" s="5">
        <v>520.0</v>
      </c>
      <c r="L3" s="5">
        <v>529.0</v>
      </c>
      <c r="M3" s="7">
        <f t="shared" si="1"/>
        <v>0.9829867675</v>
      </c>
      <c r="N3" s="6"/>
      <c r="P3" s="9">
        <f t="shared" si="2"/>
        <v>44594</v>
      </c>
      <c r="Q3" s="5">
        <v>1913.0</v>
      </c>
    </row>
    <row r="4">
      <c r="A4" s="4">
        <v>44595.0</v>
      </c>
      <c r="B4" s="5">
        <v>4941.0</v>
      </c>
      <c r="C4" s="5">
        <v>67.0</v>
      </c>
      <c r="D4" s="6" t="s">
        <v>22</v>
      </c>
      <c r="E4" s="6" t="s">
        <v>15</v>
      </c>
      <c r="F4" s="6" t="s">
        <v>23</v>
      </c>
      <c r="G4" s="6" t="s">
        <v>17</v>
      </c>
      <c r="H4" s="6" t="s">
        <v>17</v>
      </c>
      <c r="I4" s="5">
        <v>2.01</v>
      </c>
      <c r="J4" s="5">
        <v>1829.0</v>
      </c>
      <c r="K4" s="5">
        <v>506.0</v>
      </c>
      <c r="L4" s="5">
        <v>522.0</v>
      </c>
      <c r="M4" s="7">
        <f t="shared" si="1"/>
        <v>0.969348659</v>
      </c>
      <c r="N4" s="6"/>
      <c r="P4" s="8" t="str">
        <f t="shared" si="2"/>
        <v/>
      </c>
      <c r="Q4" s="5">
        <v>1829.0</v>
      </c>
    </row>
    <row r="5">
      <c r="A5" s="4">
        <v>44596.0</v>
      </c>
      <c r="B5" s="5">
        <v>9783.0</v>
      </c>
      <c r="C5" s="5">
        <v>68.0</v>
      </c>
      <c r="D5" s="6" t="s">
        <v>14</v>
      </c>
      <c r="E5" s="6" t="s">
        <v>15</v>
      </c>
      <c r="F5" s="6" t="s">
        <v>24</v>
      </c>
      <c r="G5" s="6" t="s">
        <v>17</v>
      </c>
      <c r="H5" s="6" t="s">
        <v>17</v>
      </c>
      <c r="I5" s="5">
        <v>12.5</v>
      </c>
      <c r="J5" s="5">
        <v>2288.0</v>
      </c>
      <c r="K5" s="5">
        <v>390.0</v>
      </c>
      <c r="L5" s="5">
        <v>409.0</v>
      </c>
      <c r="M5" s="7">
        <f t="shared" si="1"/>
        <v>0.9535452323</v>
      </c>
      <c r="N5" s="6"/>
      <c r="P5" s="9">
        <f t="shared" si="2"/>
        <v>44596</v>
      </c>
      <c r="Q5" s="5">
        <v>2288.0</v>
      </c>
    </row>
    <row r="6">
      <c r="A6" s="4">
        <v>44597.0</v>
      </c>
      <c r="B6" s="5">
        <v>7994.0</v>
      </c>
      <c r="C6" s="5">
        <v>67.0</v>
      </c>
      <c r="D6" s="6" t="s">
        <v>14</v>
      </c>
      <c r="E6" s="6" t="s">
        <v>15</v>
      </c>
      <c r="F6" s="6" t="s">
        <v>24</v>
      </c>
      <c r="G6" s="6" t="s">
        <v>17</v>
      </c>
      <c r="H6" s="6" t="s">
        <v>17</v>
      </c>
      <c r="I6" s="5">
        <v>0.0</v>
      </c>
      <c r="J6" s="5">
        <v>2145.0</v>
      </c>
      <c r="K6" s="5">
        <v>377.0</v>
      </c>
      <c r="L6" s="5">
        <v>387.0</v>
      </c>
      <c r="M6" s="7">
        <f t="shared" si="1"/>
        <v>0.9741602067</v>
      </c>
      <c r="N6" s="5">
        <f t="shared" ref="N6:N29" si="3">average(B2:B6)</f>
        <v>7203.6</v>
      </c>
      <c r="P6" s="8" t="str">
        <f t="shared" si="2"/>
        <v/>
      </c>
      <c r="Q6" s="5">
        <v>2145.0</v>
      </c>
    </row>
    <row r="7">
      <c r="A7" s="4">
        <v>44598.0</v>
      </c>
      <c r="B7" s="5">
        <v>7682.0</v>
      </c>
      <c r="C7" s="5">
        <v>67.0</v>
      </c>
      <c r="D7" s="6" t="s">
        <v>14</v>
      </c>
      <c r="E7" s="6" t="s">
        <v>15</v>
      </c>
      <c r="F7" s="6" t="s">
        <v>24</v>
      </c>
      <c r="G7" s="6" t="s">
        <v>17</v>
      </c>
      <c r="H7" s="6" t="s">
        <v>17</v>
      </c>
      <c r="I7" s="5">
        <v>0.0</v>
      </c>
      <c r="J7" s="5">
        <v>2125.0</v>
      </c>
      <c r="K7" s="5">
        <v>523.0</v>
      </c>
      <c r="L7" s="5">
        <v>543.0</v>
      </c>
      <c r="M7" s="7">
        <f t="shared" si="1"/>
        <v>0.9631675875</v>
      </c>
      <c r="N7" s="5">
        <f t="shared" si="3"/>
        <v>7065.6</v>
      </c>
      <c r="P7" s="9">
        <f t="shared" si="2"/>
        <v>44598</v>
      </c>
      <c r="Q7" s="5">
        <v>2125.0</v>
      </c>
    </row>
    <row r="8">
      <c r="A8" s="4">
        <v>44599.0</v>
      </c>
      <c r="B8" s="5">
        <v>7881.0</v>
      </c>
      <c r="C8" s="5">
        <v>68.0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17</v>
      </c>
      <c r="I8" s="5">
        <v>7.44</v>
      </c>
      <c r="J8" s="5">
        <v>2238.0</v>
      </c>
      <c r="K8" s="5">
        <v>523.0</v>
      </c>
      <c r="L8" s="5">
        <v>543.0</v>
      </c>
      <c r="M8" s="7">
        <f t="shared" si="1"/>
        <v>0.9631675875</v>
      </c>
      <c r="N8" s="5">
        <f t="shared" si="3"/>
        <v>7656.2</v>
      </c>
      <c r="P8" s="8" t="str">
        <f t="shared" si="2"/>
        <v/>
      </c>
      <c r="Q8" s="5">
        <v>2238.0</v>
      </c>
    </row>
    <row r="9">
      <c r="A9" s="4">
        <v>44600.0</v>
      </c>
      <c r="B9" s="5">
        <v>2563.0</v>
      </c>
      <c r="C9" s="5">
        <v>68.0</v>
      </c>
      <c r="D9" s="6" t="s">
        <v>18</v>
      </c>
      <c r="E9" s="6" t="s">
        <v>15</v>
      </c>
      <c r="F9" s="6" t="s">
        <v>25</v>
      </c>
      <c r="G9" s="6" t="s">
        <v>21</v>
      </c>
      <c r="H9" s="6" t="s">
        <v>17</v>
      </c>
      <c r="I9" s="5">
        <v>13.34</v>
      </c>
      <c r="J9" s="5">
        <v>1625.0</v>
      </c>
      <c r="K9" s="5">
        <v>533.0</v>
      </c>
      <c r="L9" s="5">
        <v>550.0</v>
      </c>
      <c r="M9" s="7">
        <f t="shared" si="1"/>
        <v>0.9690909091</v>
      </c>
      <c r="N9" s="5">
        <f t="shared" si="3"/>
        <v>7180.6</v>
      </c>
      <c r="P9" s="9">
        <f t="shared" si="2"/>
        <v>44600</v>
      </c>
      <c r="Q9" s="5">
        <v>1625.0</v>
      </c>
    </row>
    <row r="10">
      <c r="A10" s="4">
        <v>44601.0</v>
      </c>
      <c r="B10" s="5">
        <v>10337.0</v>
      </c>
      <c r="C10" s="5">
        <v>68.0</v>
      </c>
      <c r="D10" s="6" t="s">
        <v>26</v>
      </c>
      <c r="E10" s="6" t="s">
        <v>15</v>
      </c>
      <c r="F10" s="6" t="s">
        <v>16</v>
      </c>
      <c r="G10" s="6" t="s">
        <v>17</v>
      </c>
      <c r="H10" s="6" t="s">
        <v>17</v>
      </c>
      <c r="I10" s="5">
        <v>7.18</v>
      </c>
      <c r="J10" s="5">
        <v>2388.0</v>
      </c>
      <c r="K10" s="5">
        <v>605.0</v>
      </c>
      <c r="L10" s="5">
        <v>615.0</v>
      </c>
      <c r="M10" s="7">
        <f t="shared" si="1"/>
        <v>0.9837398374</v>
      </c>
      <c r="N10" s="5">
        <f t="shared" si="3"/>
        <v>7291.4</v>
      </c>
      <c r="P10" s="8" t="str">
        <f t="shared" si="2"/>
        <v/>
      </c>
      <c r="Q10" s="5">
        <v>2388.0</v>
      </c>
    </row>
    <row r="11">
      <c r="A11" s="4">
        <v>44602.0</v>
      </c>
      <c r="B11" s="5">
        <v>9968.0</v>
      </c>
      <c r="C11" s="5">
        <v>68.0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17</v>
      </c>
      <c r="I11" s="5">
        <v>0.0</v>
      </c>
      <c r="J11" s="5">
        <v>2365.0</v>
      </c>
      <c r="K11" s="5">
        <v>467.0</v>
      </c>
      <c r="L11" s="5">
        <v>501.0</v>
      </c>
      <c r="M11" s="7">
        <f t="shared" si="1"/>
        <v>0.9321357285</v>
      </c>
      <c r="N11" s="5">
        <f t="shared" si="3"/>
        <v>7686.2</v>
      </c>
      <c r="P11" s="9">
        <f t="shared" si="2"/>
        <v>44602</v>
      </c>
      <c r="Q11" s="5">
        <v>2365.0</v>
      </c>
    </row>
    <row r="12">
      <c r="A12" s="4">
        <v>44603.0</v>
      </c>
      <c r="B12" s="5">
        <v>2068.0</v>
      </c>
      <c r="C12" s="5">
        <v>67.0</v>
      </c>
      <c r="D12" s="6" t="s">
        <v>14</v>
      </c>
      <c r="E12" s="6" t="s">
        <v>15</v>
      </c>
      <c r="F12" s="6" t="s">
        <v>24</v>
      </c>
      <c r="G12" s="6" t="s">
        <v>17</v>
      </c>
      <c r="H12" s="6" t="s">
        <v>17</v>
      </c>
      <c r="I12" s="5">
        <v>12.8</v>
      </c>
      <c r="J12" s="5">
        <v>1700.0</v>
      </c>
      <c r="K12" s="5">
        <v>298.0</v>
      </c>
      <c r="L12" s="5">
        <v>313.0</v>
      </c>
      <c r="M12" s="7">
        <f t="shared" si="1"/>
        <v>0.9520766773</v>
      </c>
      <c r="N12" s="5">
        <f t="shared" si="3"/>
        <v>6563.4</v>
      </c>
      <c r="P12" s="8" t="str">
        <f t="shared" si="2"/>
        <v/>
      </c>
      <c r="Q12" s="5">
        <v>1700.0</v>
      </c>
    </row>
    <row r="13">
      <c r="A13" s="4">
        <v>44604.0</v>
      </c>
      <c r="B13" s="5">
        <v>3982.0</v>
      </c>
      <c r="C13" s="5">
        <v>68.0</v>
      </c>
      <c r="D13" s="6" t="s">
        <v>14</v>
      </c>
      <c r="E13" s="6" t="s">
        <v>15</v>
      </c>
      <c r="F13" s="6" t="s">
        <v>24</v>
      </c>
      <c r="G13" s="6" t="s">
        <v>17</v>
      </c>
      <c r="H13" s="6" t="s">
        <v>17</v>
      </c>
      <c r="I13" s="5">
        <v>10.37</v>
      </c>
      <c r="J13" s="5">
        <v>1816.0</v>
      </c>
      <c r="K13" s="5">
        <v>286.0</v>
      </c>
      <c r="L13" s="5">
        <v>307.0</v>
      </c>
      <c r="M13" s="7">
        <f t="shared" si="1"/>
        <v>0.9315960912</v>
      </c>
      <c r="N13" s="5">
        <f t="shared" si="3"/>
        <v>5783.6</v>
      </c>
      <c r="P13" s="9">
        <f t="shared" si="2"/>
        <v>44604</v>
      </c>
      <c r="Q13" s="5">
        <v>1816.0</v>
      </c>
    </row>
    <row r="14">
      <c r="A14" s="4">
        <v>44605.0</v>
      </c>
      <c r="B14" s="5">
        <v>4084.0</v>
      </c>
      <c r="C14" s="5">
        <v>67.0</v>
      </c>
      <c r="D14" s="6" t="s">
        <v>14</v>
      </c>
      <c r="E14" s="6" t="s">
        <v>15</v>
      </c>
      <c r="F14" s="6" t="s">
        <v>24</v>
      </c>
      <c r="G14" s="6" t="s">
        <v>17</v>
      </c>
      <c r="H14" s="6" t="s">
        <v>17</v>
      </c>
      <c r="I14" s="5">
        <v>0.0</v>
      </c>
      <c r="J14" s="5">
        <v>1785.0</v>
      </c>
      <c r="K14" s="5">
        <v>505.0</v>
      </c>
      <c r="L14" s="5">
        <v>516.0</v>
      </c>
      <c r="M14" s="7">
        <f t="shared" si="1"/>
        <v>0.9786821705</v>
      </c>
      <c r="N14" s="5">
        <f t="shared" si="3"/>
        <v>6087.8</v>
      </c>
      <c r="P14" s="8" t="str">
        <f t="shared" si="2"/>
        <v/>
      </c>
      <c r="Q14" s="5">
        <v>1785.0</v>
      </c>
    </row>
    <row r="15">
      <c r="A15" s="4">
        <v>44606.0</v>
      </c>
      <c r="B15" s="5">
        <v>2397.0</v>
      </c>
      <c r="C15" s="5">
        <v>67.0</v>
      </c>
      <c r="D15" s="6" t="s">
        <v>14</v>
      </c>
      <c r="E15" s="6" t="s">
        <v>19</v>
      </c>
      <c r="F15" s="6" t="s">
        <v>20</v>
      </c>
      <c r="G15" s="6" t="s">
        <v>21</v>
      </c>
      <c r="H15" s="6" t="s">
        <v>17</v>
      </c>
      <c r="I15" s="5">
        <v>11.0</v>
      </c>
      <c r="J15" s="5">
        <v>1607.0</v>
      </c>
      <c r="K15" s="5">
        <v>497.0</v>
      </c>
      <c r="L15" s="5">
        <v>522.0</v>
      </c>
      <c r="M15" s="7">
        <f t="shared" si="1"/>
        <v>0.9521072797</v>
      </c>
      <c r="N15" s="5">
        <f t="shared" si="3"/>
        <v>4499.8</v>
      </c>
      <c r="P15" s="9">
        <f t="shared" si="2"/>
        <v>44606</v>
      </c>
      <c r="Q15" s="5">
        <v>1607.0</v>
      </c>
    </row>
    <row r="16">
      <c r="A16" s="4">
        <v>44607.0</v>
      </c>
      <c r="B16" s="5">
        <v>7468.0</v>
      </c>
      <c r="C16" s="5">
        <v>67.0</v>
      </c>
      <c r="D16" s="6" t="s">
        <v>14</v>
      </c>
      <c r="E16" s="6" t="s">
        <v>19</v>
      </c>
      <c r="F16" s="6" t="s">
        <v>16</v>
      </c>
      <c r="G16" s="6" t="s">
        <v>17</v>
      </c>
      <c r="H16" s="6" t="s">
        <v>17</v>
      </c>
      <c r="I16" s="5">
        <v>8.4</v>
      </c>
      <c r="J16" s="5">
        <v>2123.0</v>
      </c>
      <c r="K16" s="5">
        <v>523.0</v>
      </c>
      <c r="L16" s="5">
        <v>546.0</v>
      </c>
      <c r="M16" s="7">
        <f t="shared" si="1"/>
        <v>0.9578754579</v>
      </c>
      <c r="N16" s="5">
        <f t="shared" si="3"/>
        <v>3999.8</v>
      </c>
      <c r="P16" s="8" t="str">
        <f t="shared" si="2"/>
        <v/>
      </c>
      <c r="Q16" s="5">
        <v>2123.0</v>
      </c>
    </row>
    <row r="17">
      <c r="A17" s="4">
        <v>44608.0</v>
      </c>
      <c r="B17" s="5">
        <v>7803.0</v>
      </c>
      <c r="C17" s="5">
        <v>67.0</v>
      </c>
      <c r="D17" s="6" t="s">
        <v>14</v>
      </c>
      <c r="E17" s="6" t="s">
        <v>19</v>
      </c>
      <c r="F17" s="6" t="s">
        <v>16</v>
      </c>
      <c r="G17" s="6" t="s">
        <v>17</v>
      </c>
      <c r="H17" s="6" t="s">
        <v>17</v>
      </c>
      <c r="I17" s="5">
        <v>10.2</v>
      </c>
      <c r="J17" s="5">
        <v>2207.0</v>
      </c>
      <c r="K17" s="5">
        <v>490.0</v>
      </c>
      <c r="L17" s="5">
        <v>516.0</v>
      </c>
      <c r="M17" s="7">
        <f t="shared" si="1"/>
        <v>0.9496124031</v>
      </c>
      <c r="N17" s="5">
        <f t="shared" si="3"/>
        <v>5146.8</v>
      </c>
      <c r="P17" s="9">
        <f t="shared" si="2"/>
        <v>44608</v>
      </c>
      <c r="Q17" s="5">
        <v>2207.0</v>
      </c>
    </row>
    <row r="18">
      <c r="A18" s="4">
        <v>44609.0</v>
      </c>
      <c r="B18" s="5">
        <v>1484.0</v>
      </c>
      <c r="C18" s="5">
        <v>68.0</v>
      </c>
      <c r="D18" s="6" t="s">
        <v>14</v>
      </c>
      <c r="E18" s="6" t="s">
        <v>15</v>
      </c>
      <c r="F18" s="6" t="s">
        <v>24</v>
      </c>
      <c r="G18" s="6" t="s">
        <v>17</v>
      </c>
      <c r="H18" s="6" t="s">
        <v>17</v>
      </c>
      <c r="I18" s="5">
        <v>9.8</v>
      </c>
      <c r="J18" s="5">
        <v>1639.0</v>
      </c>
      <c r="K18" s="5">
        <v>484.0</v>
      </c>
      <c r="L18" s="5">
        <v>500.0</v>
      </c>
      <c r="M18" s="7">
        <f t="shared" si="1"/>
        <v>0.968</v>
      </c>
      <c r="N18" s="5">
        <f t="shared" si="3"/>
        <v>4647.2</v>
      </c>
      <c r="P18" s="8" t="str">
        <f t="shared" si="2"/>
        <v/>
      </c>
      <c r="Q18" s="5">
        <v>1639.0</v>
      </c>
    </row>
    <row r="19">
      <c r="A19" s="4">
        <v>44610.0</v>
      </c>
      <c r="B19" s="5">
        <v>3102.0</v>
      </c>
      <c r="C19" s="5">
        <v>67.0</v>
      </c>
      <c r="D19" s="6" t="s">
        <v>22</v>
      </c>
      <c r="E19" s="6" t="s">
        <v>15</v>
      </c>
      <c r="F19" s="6" t="s">
        <v>20</v>
      </c>
      <c r="G19" s="6" t="s">
        <v>17</v>
      </c>
      <c r="H19" s="6" t="s">
        <v>21</v>
      </c>
      <c r="I19" s="5">
        <v>10.7</v>
      </c>
      <c r="J19" s="5">
        <v>1858.0</v>
      </c>
      <c r="K19" s="5">
        <v>333.0</v>
      </c>
      <c r="L19" s="5">
        <v>339.0</v>
      </c>
      <c r="M19" s="7">
        <f t="shared" si="1"/>
        <v>0.982300885</v>
      </c>
      <c r="N19" s="5">
        <f t="shared" si="3"/>
        <v>4450.8</v>
      </c>
      <c r="P19" s="9">
        <f t="shared" si="2"/>
        <v>44610</v>
      </c>
      <c r="Q19" s="5">
        <v>1858.0</v>
      </c>
    </row>
    <row r="20">
      <c r="A20" s="4">
        <v>44611.0</v>
      </c>
      <c r="B20" s="5">
        <v>3673.0</v>
      </c>
      <c r="C20" s="5">
        <v>67.0</v>
      </c>
      <c r="D20" s="6" t="s">
        <v>22</v>
      </c>
      <c r="E20" s="6" t="s">
        <v>15</v>
      </c>
      <c r="F20" s="6" t="s">
        <v>20</v>
      </c>
      <c r="G20" s="6" t="s">
        <v>17</v>
      </c>
      <c r="H20" s="6" t="s">
        <v>21</v>
      </c>
      <c r="I20" s="5">
        <v>8.3</v>
      </c>
      <c r="J20" s="5">
        <v>1730.0</v>
      </c>
      <c r="K20" s="5">
        <v>353.0</v>
      </c>
      <c r="L20" s="5">
        <v>388.0</v>
      </c>
      <c r="M20" s="7">
        <f t="shared" si="1"/>
        <v>0.9097938144</v>
      </c>
      <c r="N20" s="5">
        <f t="shared" si="3"/>
        <v>4706</v>
      </c>
      <c r="P20" s="8" t="str">
        <f t="shared" si="2"/>
        <v/>
      </c>
      <c r="Q20" s="5">
        <v>1730.0</v>
      </c>
    </row>
    <row r="21">
      <c r="A21" s="4">
        <v>44612.0</v>
      </c>
      <c r="B21" s="5">
        <v>7443.0</v>
      </c>
      <c r="C21" s="5">
        <v>68.0</v>
      </c>
      <c r="D21" s="6" t="s">
        <v>14</v>
      </c>
      <c r="E21" s="6" t="s">
        <v>15</v>
      </c>
      <c r="F21" s="6" t="s">
        <v>16</v>
      </c>
      <c r="G21" s="6" t="s">
        <v>17</v>
      </c>
      <c r="H21" s="6" t="s">
        <v>17</v>
      </c>
      <c r="I21" s="5">
        <v>0.0</v>
      </c>
      <c r="J21" s="5">
        <v>2126.0</v>
      </c>
      <c r="K21" s="5">
        <v>450.0</v>
      </c>
      <c r="L21" s="5">
        <v>460.0</v>
      </c>
      <c r="M21" s="7">
        <f t="shared" si="1"/>
        <v>0.9782608696</v>
      </c>
      <c r="N21" s="5">
        <f t="shared" si="3"/>
        <v>4701</v>
      </c>
      <c r="P21" s="9">
        <f t="shared" si="2"/>
        <v>44612</v>
      </c>
      <c r="Q21" s="5">
        <v>2126.0</v>
      </c>
    </row>
    <row r="22">
      <c r="A22" s="4">
        <v>44613.0</v>
      </c>
      <c r="B22" s="5">
        <v>3848.0</v>
      </c>
      <c r="C22" s="5">
        <v>68.0</v>
      </c>
      <c r="D22" s="6" t="s">
        <v>14</v>
      </c>
      <c r="E22" s="6" t="s">
        <v>15</v>
      </c>
      <c r="F22" s="6" t="s">
        <v>16</v>
      </c>
      <c r="G22" s="6" t="s">
        <v>17</v>
      </c>
      <c r="H22" s="6" t="s">
        <v>17</v>
      </c>
      <c r="I22" s="5">
        <v>5.0</v>
      </c>
      <c r="J22" s="5">
        <v>1806.0</v>
      </c>
      <c r="K22" s="5">
        <v>507.0</v>
      </c>
      <c r="L22" s="5">
        <v>530.0</v>
      </c>
      <c r="M22" s="7">
        <f t="shared" si="1"/>
        <v>0.9566037736</v>
      </c>
      <c r="N22" s="5">
        <f t="shared" si="3"/>
        <v>3910</v>
      </c>
      <c r="P22" s="8" t="str">
        <f t="shared" si="2"/>
        <v/>
      </c>
      <c r="Q22" s="5">
        <v>1806.0</v>
      </c>
    </row>
    <row r="23">
      <c r="A23" s="4">
        <v>44614.0</v>
      </c>
      <c r="B23" s="5">
        <v>5039.0</v>
      </c>
      <c r="C23" s="5">
        <v>68.0</v>
      </c>
      <c r="D23" s="6" t="s">
        <v>14</v>
      </c>
      <c r="E23" s="6" t="s">
        <v>15</v>
      </c>
      <c r="F23" s="6" t="s">
        <v>16</v>
      </c>
      <c r="G23" s="6" t="s">
        <v>17</v>
      </c>
      <c r="H23" s="6" t="s">
        <v>17</v>
      </c>
      <c r="I23" s="5">
        <v>0.0</v>
      </c>
      <c r="J23" s="5">
        <v>1851.0</v>
      </c>
      <c r="K23" s="5">
        <v>602.0</v>
      </c>
      <c r="L23" s="5">
        <v>638.0</v>
      </c>
      <c r="M23" s="7">
        <f t="shared" si="1"/>
        <v>0.9435736677</v>
      </c>
      <c r="N23" s="5">
        <f t="shared" si="3"/>
        <v>4621</v>
      </c>
      <c r="P23" s="9">
        <f t="shared" si="2"/>
        <v>44614</v>
      </c>
      <c r="Q23" s="5">
        <v>1851.0</v>
      </c>
    </row>
    <row r="24">
      <c r="A24" s="4">
        <v>44615.0</v>
      </c>
      <c r="B24" s="5">
        <v>8666.0</v>
      </c>
      <c r="C24" s="5">
        <v>68.0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17</v>
      </c>
      <c r="I24" s="5">
        <v>11.3</v>
      </c>
      <c r="J24" s="5">
        <v>2153.0</v>
      </c>
      <c r="K24" s="5">
        <v>535.0</v>
      </c>
      <c r="L24" s="5">
        <v>565.0</v>
      </c>
      <c r="M24" s="7">
        <f t="shared" si="1"/>
        <v>0.9469026549</v>
      </c>
      <c r="N24" s="5">
        <f t="shared" si="3"/>
        <v>5733.8</v>
      </c>
      <c r="P24" s="8" t="str">
        <f t="shared" si="2"/>
        <v/>
      </c>
      <c r="Q24" s="5">
        <v>2153.0</v>
      </c>
    </row>
    <row r="25">
      <c r="A25" s="4">
        <v>44616.0</v>
      </c>
      <c r="B25" s="5">
        <v>7449.0</v>
      </c>
      <c r="C25" s="5">
        <v>67.0</v>
      </c>
      <c r="D25" s="6" t="s">
        <v>14</v>
      </c>
      <c r="E25" s="6" t="s">
        <v>19</v>
      </c>
      <c r="F25" s="6" t="s">
        <v>24</v>
      </c>
      <c r="G25" s="6" t="s">
        <v>17</v>
      </c>
      <c r="H25" s="6" t="s">
        <v>17</v>
      </c>
      <c r="I25" s="5">
        <v>7.73</v>
      </c>
      <c r="J25" s="5">
        <v>2115.0</v>
      </c>
      <c r="K25" s="5">
        <v>393.0</v>
      </c>
      <c r="L25" s="5">
        <v>412.0</v>
      </c>
      <c r="M25" s="7">
        <f t="shared" si="1"/>
        <v>0.9538834951</v>
      </c>
      <c r="N25" s="5">
        <f t="shared" si="3"/>
        <v>6489</v>
      </c>
      <c r="P25" s="9">
        <f t="shared" si="2"/>
        <v>44616</v>
      </c>
      <c r="Q25" s="5">
        <v>2115.0</v>
      </c>
    </row>
    <row r="26">
      <c r="A26" s="4">
        <v>44617.0</v>
      </c>
      <c r="B26" s="5">
        <v>6033.0</v>
      </c>
      <c r="C26" s="5">
        <v>67.0</v>
      </c>
      <c r="D26" s="6" t="s">
        <v>14</v>
      </c>
      <c r="E26" s="6" t="s">
        <v>15</v>
      </c>
      <c r="F26" s="6" t="s">
        <v>24</v>
      </c>
      <c r="G26" s="6" t="s">
        <v>17</v>
      </c>
      <c r="H26" s="6" t="s">
        <v>17</v>
      </c>
      <c r="I26" s="5">
        <v>0.0</v>
      </c>
      <c r="J26" s="5">
        <v>1976.0</v>
      </c>
      <c r="K26" s="5">
        <v>302.0</v>
      </c>
      <c r="L26" s="5">
        <v>321.0</v>
      </c>
      <c r="M26" s="7">
        <f t="shared" si="1"/>
        <v>0.9408099688</v>
      </c>
      <c r="N26" s="5">
        <f t="shared" si="3"/>
        <v>6207</v>
      </c>
      <c r="P26" s="8" t="str">
        <f t="shared" si="2"/>
        <v/>
      </c>
      <c r="Q26" s="5">
        <v>1976.0</v>
      </c>
    </row>
    <row r="27">
      <c r="A27" s="4">
        <v>44618.0</v>
      </c>
      <c r="B27" s="5">
        <v>10135.0</v>
      </c>
      <c r="C27" s="5">
        <v>68.0</v>
      </c>
      <c r="D27" s="6" t="s">
        <v>26</v>
      </c>
      <c r="E27" s="6" t="s">
        <v>15</v>
      </c>
      <c r="F27" s="6" t="s">
        <v>16</v>
      </c>
      <c r="G27" s="6" t="s">
        <v>17</v>
      </c>
      <c r="H27" s="6" t="s">
        <v>17</v>
      </c>
      <c r="I27" s="5">
        <v>13.72</v>
      </c>
      <c r="J27" s="5">
        <v>2397.0</v>
      </c>
      <c r="K27" s="5">
        <v>339.0</v>
      </c>
      <c r="L27" s="5">
        <v>349.0</v>
      </c>
      <c r="M27" s="7">
        <f t="shared" si="1"/>
        <v>0.9713467049</v>
      </c>
      <c r="N27" s="5">
        <f t="shared" si="3"/>
        <v>7464.4</v>
      </c>
      <c r="P27" s="9">
        <f t="shared" si="2"/>
        <v>44618</v>
      </c>
      <c r="Q27" s="5">
        <v>2397.0</v>
      </c>
    </row>
    <row r="28">
      <c r="A28" s="4">
        <v>44619.0</v>
      </c>
      <c r="B28" s="5">
        <v>8109.0</v>
      </c>
      <c r="C28" s="5">
        <v>67.0</v>
      </c>
      <c r="D28" s="6" t="s">
        <v>14</v>
      </c>
      <c r="E28" s="6" t="s">
        <v>19</v>
      </c>
      <c r="F28" s="6" t="s">
        <v>16</v>
      </c>
      <c r="G28" s="6" t="s">
        <v>17</v>
      </c>
      <c r="H28" s="6" t="s">
        <v>17</v>
      </c>
      <c r="I28" s="5">
        <v>0.0</v>
      </c>
      <c r="J28" s="5">
        <v>2131.0</v>
      </c>
      <c r="K28" s="5">
        <v>490.0</v>
      </c>
      <c r="L28" s="5">
        <v>505.0</v>
      </c>
      <c r="M28" s="7">
        <f t="shared" si="1"/>
        <v>0.9702970297</v>
      </c>
      <c r="N28" s="5">
        <f t="shared" si="3"/>
        <v>8078.4</v>
      </c>
      <c r="P28" s="8" t="str">
        <f t="shared" si="2"/>
        <v/>
      </c>
      <c r="Q28" s="5">
        <v>2131.0</v>
      </c>
    </row>
    <row r="29">
      <c r="A29" s="4">
        <v>44620.0</v>
      </c>
      <c r="B29" s="5">
        <v>6839.0</v>
      </c>
      <c r="C29" s="5">
        <v>67.0</v>
      </c>
      <c r="D29" s="6" t="s">
        <v>14</v>
      </c>
      <c r="E29" s="6" t="s">
        <v>15</v>
      </c>
      <c r="F29" s="6" t="s">
        <v>16</v>
      </c>
      <c r="G29" s="6" t="s">
        <v>17</v>
      </c>
      <c r="H29" s="6" t="s">
        <v>17</v>
      </c>
      <c r="I29" s="5">
        <v>8.99</v>
      </c>
      <c r="J29" s="5">
        <v>1988.0</v>
      </c>
      <c r="K29" s="5">
        <v>453.0</v>
      </c>
      <c r="L29" s="5">
        <v>531.0</v>
      </c>
      <c r="M29" s="7">
        <f t="shared" si="1"/>
        <v>0.8531073446</v>
      </c>
      <c r="N29" s="5">
        <f t="shared" si="3"/>
        <v>7713</v>
      </c>
      <c r="P29" s="9">
        <f t="shared" si="2"/>
        <v>44620</v>
      </c>
      <c r="Q29" s="5">
        <v>1988.0</v>
      </c>
    </row>
    <row r="30">
      <c r="A30" s="10" t="s">
        <v>27</v>
      </c>
      <c r="B30" s="5">
        <f>SUM(B2:B29)</f>
        <v>174071</v>
      </c>
      <c r="C30" s="6"/>
      <c r="D30" s="6"/>
      <c r="E30" s="6"/>
      <c r="F30" s="6"/>
      <c r="G30" s="6"/>
      <c r="H30" s="6"/>
      <c r="I30" s="5">
        <f>SUM(I2:I29)</f>
        <v>188.33</v>
      </c>
      <c r="J30" s="6"/>
      <c r="K30" s="6"/>
      <c r="L30" s="6"/>
      <c r="M30" s="11"/>
      <c r="N30" s="6"/>
      <c r="Q30" s="6"/>
    </row>
    <row r="31">
      <c r="A31" s="10" t="s">
        <v>28</v>
      </c>
      <c r="B31" s="5">
        <f>AVERAGE(B2:B29)</f>
        <v>6216.821429</v>
      </c>
      <c r="C31" s="6"/>
      <c r="D31" s="6"/>
      <c r="E31" s="6"/>
      <c r="F31" s="6"/>
      <c r="G31" s="6"/>
      <c r="H31" s="6"/>
      <c r="I31" s="5">
        <f>AVERAGE(I2:I29)</f>
        <v>6.726071429</v>
      </c>
      <c r="J31" s="6"/>
      <c r="K31" s="6"/>
      <c r="L31" s="6"/>
      <c r="M31" s="11"/>
      <c r="N31" s="6"/>
      <c r="Q31" s="6"/>
    </row>
    <row r="32">
      <c r="A32" s="10" t="s">
        <v>29</v>
      </c>
      <c r="B32" s="5">
        <f>MIN(B2:B29)</f>
        <v>1484</v>
      </c>
      <c r="C32" s="6"/>
      <c r="D32" s="6"/>
      <c r="E32" s="6"/>
      <c r="F32" s="6"/>
      <c r="G32" s="6"/>
      <c r="H32" s="6"/>
      <c r="I32" s="5">
        <f>MIN(I2:I29)</f>
        <v>0</v>
      </c>
      <c r="J32" s="6"/>
      <c r="K32" s="6"/>
      <c r="L32" s="6"/>
      <c r="M32" s="11"/>
      <c r="N32" s="6"/>
      <c r="Q32" s="6"/>
    </row>
    <row r="33">
      <c r="A33" s="10" t="s">
        <v>30</v>
      </c>
      <c r="B33" s="5">
        <f>MAX(B2:B29)</f>
        <v>10337</v>
      </c>
      <c r="C33" s="6"/>
      <c r="D33" s="6"/>
      <c r="E33" s="6"/>
      <c r="F33" s="6"/>
      <c r="G33" s="6"/>
      <c r="H33" s="6"/>
      <c r="I33" s="5">
        <f>MAX(I2:I29)</f>
        <v>13.72</v>
      </c>
      <c r="J33" s="6"/>
      <c r="K33" s="6"/>
      <c r="L33" s="6"/>
      <c r="M33" s="11"/>
      <c r="N33" s="6"/>
      <c r="Q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  <col customWidth="1" min="5" max="5" width="21.13"/>
  </cols>
  <sheetData>
    <row r="1"/>
    <row r="2"/>
    <row r="3"/>
    <row r="4"/>
    <row r="5"/>
    <row r="6"/>
    <row r="7"/>
  </sheetData>
  <drawing r:id="rId3"/>
</worksheet>
</file>