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Pivot Table 2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<sst xmlns="http://schemas.openxmlformats.org/spreadsheetml/2006/main" count="176" uniqueCount="34">
  <si>
    <t xml:space="preserve">Date</t>
  </si>
  <si>
    <t xml:space="preserve">Total Steps</t>
  </si>
  <si>
    <t xml:space="preserve">Resting Heart Rate</t>
  </si>
  <si>
    <t xml:space="preserve">Symptoms</t>
  </si>
  <si>
    <t xml:space="preserve">Cycling</t>
  </si>
  <si>
    <t xml:space="preserve">Mood</t>
  </si>
  <si>
    <t xml:space="preserve">Healthy?</t>
  </si>
  <si>
    <t xml:space="preserve">Substantial?</t>
  </si>
  <si>
    <t xml:space="preserve">Spending</t>
  </si>
  <si>
    <t xml:space="preserve">Calories</t>
  </si>
  <si>
    <t xml:space="preserve">Total Minutes Asleep</t>
  </si>
  <si>
    <t xml:space="preserve">Total Minutes In Bed</t>
  </si>
  <si>
    <t xml:space="preserve">%Asleep</t>
  </si>
  <si>
    <t xml:space="preserve">Total Steps MA</t>
  </si>
  <si>
    <t xml:space="preserve">None</t>
  </si>
  <si>
    <t xml:space="preserve">No</t>
  </si>
  <si>
    <t xml:space="preserve">Excellent</t>
  </si>
  <si>
    <t xml:space="preserve">yes</t>
  </si>
  <si>
    <t xml:space="preserve">Headache</t>
  </si>
  <si>
    <t xml:space="preserve">Yes</t>
  </si>
  <si>
    <t xml:space="preserve">Poor</t>
  </si>
  <si>
    <t xml:space="preserve">no</t>
  </si>
  <si>
    <t xml:space="preserve">Tiredness</t>
  </si>
  <si>
    <t xml:space="preserve">Average</t>
  </si>
  <si>
    <t xml:space="preserve">Good</t>
  </si>
  <si>
    <t xml:space="preserve">Awful</t>
  </si>
  <si>
    <t xml:space="preserve">Nausea</t>
  </si>
  <si>
    <t xml:space="preserve">Total</t>
  </si>
  <si>
    <t xml:space="preserve">Mean</t>
  </si>
  <si>
    <t xml:space="preserve">Min</t>
  </si>
  <si>
    <t xml:space="preserve">Max</t>
  </si>
  <si>
    <t xml:space="preserve">AVERAGE of Total Steps</t>
  </si>
  <si>
    <t xml:space="preserve">SUM of Total Steps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</si>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</sst>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\-mmm\-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7B7B7"/>
      </patternFill>
    </fill>
    <fill>
      <patternFill patternType="solid">
        <fgColor rgb="FFD8D8D8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7B7B7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Calories vs. Date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Sheet1!$A$2:$A$29</c:f>
              <c:strCache>
                <c:ptCount val="28"/>
                <c:pt idx="0">
                  <c:v>1-Feb-2022</c:v>
                </c:pt>
                <c:pt idx="1">
                  <c:v>2-Feb-2022</c:v>
                </c:pt>
                <c:pt idx="2">
                  <c:v>3-Feb-2022</c:v>
                </c:pt>
                <c:pt idx="3">
                  <c:v>4-Feb-2022</c:v>
                </c:pt>
                <c:pt idx="4">
                  <c:v>5-Feb-2022</c:v>
                </c:pt>
                <c:pt idx="5">
                  <c:v>6-Feb-2022</c:v>
                </c:pt>
                <c:pt idx="6">
                  <c:v>7-Feb-2022</c:v>
                </c:pt>
                <c:pt idx="7">
                  <c:v>8-Feb-2022</c:v>
                </c:pt>
                <c:pt idx="8">
                  <c:v>9-Feb-2022</c:v>
                </c:pt>
                <c:pt idx="9">
                  <c:v>10-Feb-2022</c:v>
                </c:pt>
                <c:pt idx="10">
                  <c:v>11-Feb-2022</c:v>
                </c:pt>
                <c:pt idx="11">
                  <c:v>12-Feb-2022</c:v>
                </c:pt>
                <c:pt idx="12">
                  <c:v>13-Feb-2022</c:v>
                </c:pt>
                <c:pt idx="13">
                  <c:v>14-Feb-2022</c:v>
                </c:pt>
                <c:pt idx="14">
                  <c:v>15-Feb-2022</c:v>
                </c:pt>
                <c:pt idx="15">
                  <c:v>16-Feb-2022</c:v>
                </c:pt>
                <c:pt idx="16">
                  <c:v>17-Feb-2022</c:v>
                </c:pt>
                <c:pt idx="17">
                  <c:v>18-Feb-2022</c:v>
                </c:pt>
                <c:pt idx="18">
                  <c:v>19-Feb-2022</c:v>
                </c:pt>
                <c:pt idx="19">
                  <c:v>20-Feb-2022</c:v>
                </c:pt>
                <c:pt idx="20">
                  <c:v>21-Feb-2022</c:v>
                </c:pt>
                <c:pt idx="21">
                  <c:v>22-Feb-2022</c:v>
                </c:pt>
                <c:pt idx="22">
                  <c:v>23-Feb-2022</c:v>
                </c:pt>
                <c:pt idx="23">
                  <c:v>24-Feb-2022</c:v>
                </c:pt>
                <c:pt idx="24">
                  <c:v>25-Feb-2022</c:v>
                </c:pt>
                <c:pt idx="25">
                  <c:v>26-Feb-2022</c:v>
                </c:pt>
                <c:pt idx="26">
                  <c:v>27-Feb-2022</c:v>
                </c:pt>
                <c:pt idx="27">
                  <c:v>28-Feb-2022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2228</c:v>
                </c:pt>
                <c:pt idx="1">
                  <c:v>1913</c:v>
                </c:pt>
                <c:pt idx="2">
                  <c:v>1829</c:v>
                </c:pt>
                <c:pt idx="3">
                  <c:v>2288</c:v>
                </c:pt>
                <c:pt idx="4">
                  <c:v>2145</c:v>
                </c:pt>
                <c:pt idx="5">
                  <c:v>2125</c:v>
                </c:pt>
                <c:pt idx="6">
                  <c:v>2238</c:v>
                </c:pt>
                <c:pt idx="7">
                  <c:v>1625</c:v>
                </c:pt>
                <c:pt idx="8">
                  <c:v>2388</c:v>
                </c:pt>
                <c:pt idx="9">
                  <c:v>2365</c:v>
                </c:pt>
                <c:pt idx="10">
                  <c:v>1700</c:v>
                </c:pt>
                <c:pt idx="11">
                  <c:v>1816</c:v>
                </c:pt>
                <c:pt idx="12">
                  <c:v>1785</c:v>
                </c:pt>
                <c:pt idx="13">
                  <c:v>1607</c:v>
                </c:pt>
                <c:pt idx="14">
                  <c:v>2123</c:v>
                </c:pt>
                <c:pt idx="15">
                  <c:v>2207</c:v>
                </c:pt>
                <c:pt idx="16">
                  <c:v>1639</c:v>
                </c:pt>
                <c:pt idx="17">
                  <c:v>1858</c:v>
                </c:pt>
                <c:pt idx="18">
                  <c:v>1730</c:v>
                </c:pt>
                <c:pt idx="19">
                  <c:v>2126</c:v>
                </c:pt>
                <c:pt idx="20">
                  <c:v>1806</c:v>
                </c:pt>
                <c:pt idx="21">
                  <c:v>1851</c:v>
                </c:pt>
                <c:pt idx="22">
                  <c:v>2153</c:v>
                </c:pt>
                <c:pt idx="23">
                  <c:v>2115</c:v>
                </c:pt>
                <c:pt idx="24">
                  <c:v>1976</c:v>
                </c:pt>
                <c:pt idx="25">
                  <c:v>2397</c:v>
                </c:pt>
                <c:pt idx="26">
                  <c:v>2131</c:v>
                </c:pt>
                <c:pt idx="27">
                  <c:v>1988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167232"/>
        <c:axId val="85649871"/>
      </c:lineChart>
      <c:catAx>
        <c:axId val="21167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649871"/>
        <c:crosses val="autoZero"/>
        <c:auto val="1"/>
        <c:lblAlgn val="ctr"/>
        <c:lblOffset val="100"/>
        <c:noMultiLvlLbl val="0"/>
      </c:catAx>
      <c:valAx>
        <c:axId val="856498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Calories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16723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Calories vs. Date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Sheet1!$P$2:$P$29</c:f>
              <c:strCache>
                <c:ptCount val="28"/>
                <c:pt idx="0">
                  <c:v/>
                </c:pt>
                <c:pt idx="1">
                  <c:v>2-Feb-2022</c:v>
                </c:pt>
                <c:pt idx="2">
                  <c:v/>
                </c:pt>
                <c:pt idx="3">
                  <c:v>4-Feb-2022</c:v>
                </c:pt>
                <c:pt idx="4">
                  <c:v/>
                </c:pt>
                <c:pt idx="5">
                  <c:v>6-Feb-2022</c:v>
                </c:pt>
                <c:pt idx="6">
                  <c:v/>
                </c:pt>
                <c:pt idx="7">
                  <c:v>8-Feb-2022</c:v>
                </c:pt>
                <c:pt idx="8">
                  <c:v/>
                </c:pt>
                <c:pt idx="9">
                  <c:v>10-Feb-2022</c:v>
                </c:pt>
                <c:pt idx="10">
                  <c:v/>
                </c:pt>
                <c:pt idx="11">
                  <c:v>12-Feb-2022</c:v>
                </c:pt>
                <c:pt idx="12">
                  <c:v/>
                </c:pt>
                <c:pt idx="13">
                  <c:v>14-Feb-2022</c:v>
                </c:pt>
                <c:pt idx="14">
                  <c:v/>
                </c:pt>
                <c:pt idx="15">
                  <c:v>16-Feb-2022</c:v>
                </c:pt>
                <c:pt idx="16">
                  <c:v/>
                </c:pt>
                <c:pt idx="17">
                  <c:v>18-Feb-2022</c:v>
                </c:pt>
                <c:pt idx="18">
                  <c:v/>
                </c:pt>
                <c:pt idx="19">
                  <c:v>20-Feb-2022</c:v>
                </c:pt>
                <c:pt idx="20">
                  <c:v/>
                </c:pt>
                <c:pt idx="21">
                  <c:v>22-Feb-2022</c:v>
                </c:pt>
                <c:pt idx="22">
                  <c:v/>
                </c:pt>
                <c:pt idx="23">
                  <c:v>24-Feb-2022</c:v>
                </c:pt>
                <c:pt idx="24">
                  <c:v/>
                </c:pt>
                <c:pt idx="25">
                  <c:v>26-Feb-2022</c:v>
                </c:pt>
                <c:pt idx="26">
                  <c:v/>
                </c:pt>
                <c:pt idx="27">
                  <c:v>28-Feb-2022</c:v>
                </c:pt>
              </c:strCache>
            </c:strRef>
          </c:cat>
          <c:val>
            <c:numRef>
              <c:f>Sheet1!$Q$2:$Q$29</c:f>
              <c:numCache>
                <c:formatCode>General</c:formatCode>
                <c:ptCount val="28"/>
                <c:pt idx="0">
                  <c:v>2228</c:v>
                </c:pt>
                <c:pt idx="1">
                  <c:v>1913</c:v>
                </c:pt>
                <c:pt idx="2">
                  <c:v>1829</c:v>
                </c:pt>
                <c:pt idx="3">
                  <c:v>2288</c:v>
                </c:pt>
                <c:pt idx="4">
                  <c:v>2145</c:v>
                </c:pt>
                <c:pt idx="5">
                  <c:v>2125</c:v>
                </c:pt>
                <c:pt idx="6">
                  <c:v>2238</c:v>
                </c:pt>
                <c:pt idx="7">
                  <c:v>1625</c:v>
                </c:pt>
                <c:pt idx="8">
                  <c:v>2388</c:v>
                </c:pt>
                <c:pt idx="9">
                  <c:v>2365</c:v>
                </c:pt>
                <c:pt idx="10">
                  <c:v>1700</c:v>
                </c:pt>
                <c:pt idx="11">
                  <c:v>1816</c:v>
                </c:pt>
                <c:pt idx="12">
                  <c:v>1785</c:v>
                </c:pt>
                <c:pt idx="13">
                  <c:v>1607</c:v>
                </c:pt>
                <c:pt idx="14">
                  <c:v>2123</c:v>
                </c:pt>
                <c:pt idx="15">
                  <c:v>2207</c:v>
                </c:pt>
                <c:pt idx="16">
                  <c:v>1639</c:v>
                </c:pt>
                <c:pt idx="17">
                  <c:v>1858</c:v>
                </c:pt>
                <c:pt idx="18">
                  <c:v>1730</c:v>
                </c:pt>
                <c:pt idx="19">
                  <c:v>2126</c:v>
                </c:pt>
                <c:pt idx="20">
                  <c:v>1806</c:v>
                </c:pt>
                <c:pt idx="21">
                  <c:v>1851</c:v>
                </c:pt>
                <c:pt idx="22">
                  <c:v>2153</c:v>
                </c:pt>
                <c:pt idx="23">
                  <c:v>2115</c:v>
                </c:pt>
                <c:pt idx="24">
                  <c:v>1976</c:v>
                </c:pt>
                <c:pt idx="25">
                  <c:v>2397</c:v>
                </c:pt>
                <c:pt idx="26">
                  <c:v>2131</c:v>
                </c:pt>
                <c:pt idx="27">
                  <c:v>1988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566773"/>
        <c:axId val="88926158"/>
      </c:lineChart>
      <c:catAx>
        <c:axId val="91566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926158"/>
        <c:crosses val="autoZero"/>
        <c:auto val="1"/>
        <c:lblAlgn val="ctr"/>
        <c:lblOffset val="100"/>
        <c:noMultiLvlLbl val="0"/>
      </c:catAx>
      <c:valAx>
        <c:axId val="889261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Calories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5667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Minutes Aslep vs Total Minutes In Bed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 Minutes In Bed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Sheet1!$K$2:$K$29</c:f>
              <c:numCache>
                <c:formatCode>General</c:formatCode>
                <c:ptCount val="28"/>
                <c:pt idx="0">
                  <c:v>535</c:v>
                </c:pt>
                <c:pt idx="1">
                  <c:v>520</c:v>
                </c:pt>
                <c:pt idx="2">
                  <c:v>506</c:v>
                </c:pt>
                <c:pt idx="3">
                  <c:v>390</c:v>
                </c:pt>
                <c:pt idx="4">
                  <c:v>377</c:v>
                </c:pt>
                <c:pt idx="5">
                  <c:v>523</c:v>
                </c:pt>
                <c:pt idx="6">
                  <c:v>523</c:v>
                </c:pt>
                <c:pt idx="7">
                  <c:v>533</c:v>
                </c:pt>
                <c:pt idx="8">
                  <c:v>605</c:v>
                </c:pt>
                <c:pt idx="9">
                  <c:v>467</c:v>
                </c:pt>
                <c:pt idx="10">
                  <c:v>298</c:v>
                </c:pt>
                <c:pt idx="11">
                  <c:v>286</c:v>
                </c:pt>
                <c:pt idx="12">
                  <c:v>505</c:v>
                </c:pt>
                <c:pt idx="13">
                  <c:v>497</c:v>
                </c:pt>
                <c:pt idx="14">
                  <c:v>523</c:v>
                </c:pt>
                <c:pt idx="15">
                  <c:v>490</c:v>
                </c:pt>
                <c:pt idx="16">
                  <c:v>484</c:v>
                </c:pt>
                <c:pt idx="17">
                  <c:v>333</c:v>
                </c:pt>
                <c:pt idx="18">
                  <c:v>353</c:v>
                </c:pt>
                <c:pt idx="19">
                  <c:v>450</c:v>
                </c:pt>
                <c:pt idx="20">
                  <c:v>507</c:v>
                </c:pt>
                <c:pt idx="21">
                  <c:v>602</c:v>
                </c:pt>
                <c:pt idx="22">
                  <c:v>535</c:v>
                </c:pt>
                <c:pt idx="23">
                  <c:v>393</c:v>
                </c:pt>
                <c:pt idx="24">
                  <c:v>302</c:v>
                </c:pt>
                <c:pt idx="25">
                  <c:v>339</c:v>
                </c:pt>
                <c:pt idx="26">
                  <c:v>490</c:v>
                </c:pt>
                <c:pt idx="27">
                  <c:v>453</c:v>
                </c:pt>
              </c:numCache>
            </c:numRef>
          </c:xVal>
          <c:yVal>
            <c:numRef>
              <c:f>Sheet1!$L$2:$L$29</c:f>
              <c:numCache>
                <c:formatCode>General</c:formatCode>
                <c:ptCount val="28"/>
                <c:pt idx="0">
                  <c:v>557</c:v>
                </c:pt>
                <c:pt idx="1">
                  <c:v>529</c:v>
                </c:pt>
                <c:pt idx="2">
                  <c:v>522</c:v>
                </c:pt>
                <c:pt idx="3">
                  <c:v>409</c:v>
                </c:pt>
                <c:pt idx="4">
                  <c:v>387</c:v>
                </c:pt>
                <c:pt idx="5">
                  <c:v>543</c:v>
                </c:pt>
                <c:pt idx="6">
                  <c:v>543</c:v>
                </c:pt>
                <c:pt idx="7">
                  <c:v>550</c:v>
                </c:pt>
                <c:pt idx="8">
                  <c:v>615</c:v>
                </c:pt>
                <c:pt idx="9">
                  <c:v>501</c:v>
                </c:pt>
                <c:pt idx="10">
                  <c:v>313</c:v>
                </c:pt>
                <c:pt idx="11">
                  <c:v>307</c:v>
                </c:pt>
                <c:pt idx="12">
                  <c:v>516</c:v>
                </c:pt>
                <c:pt idx="13">
                  <c:v>522</c:v>
                </c:pt>
                <c:pt idx="14">
                  <c:v>546</c:v>
                </c:pt>
                <c:pt idx="15">
                  <c:v>516</c:v>
                </c:pt>
                <c:pt idx="16">
                  <c:v>500</c:v>
                </c:pt>
                <c:pt idx="17">
                  <c:v>339</c:v>
                </c:pt>
                <c:pt idx="18">
                  <c:v>388</c:v>
                </c:pt>
                <c:pt idx="19">
                  <c:v>460</c:v>
                </c:pt>
                <c:pt idx="20">
                  <c:v>530</c:v>
                </c:pt>
                <c:pt idx="21">
                  <c:v>638</c:v>
                </c:pt>
                <c:pt idx="22">
                  <c:v>565</c:v>
                </c:pt>
                <c:pt idx="23">
                  <c:v>412</c:v>
                </c:pt>
                <c:pt idx="24">
                  <c:v>321</c:v>
                </c:pt>
                <c:pt idx="25">
                  <c:v>349</c:v>
                </c:pt>
                <c:pt idx="26">
                  <c:v>505</c:v>
                </c:pt>
                <c:pt idx="27">
                  <c:v>531</c:v>
                </c:pt>
              </c:numCache>
            </c:numRef>
          </c:yVal>
          <c:smooth val="1"/>
        </c:ser>
        <c:axId val="97931585"/>
        <c:axId val="9918279"/>
      </c:scatterChart>
      <c:valAx>
        <c:axId val="9793158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 Minutes Asleep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18279"/>
        <c:crosses val="autoZero"/>
        <c:crossBetween val="midCat"/>
      </c:valAx>
      <c:valAx>
        <c:axId val="99182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 Minutes In Bed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93158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Steps vsSpnding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Sheet1!$I$2:$I$29</c:f>
              <c:numCache>
                <c:formatCode>General</c:formatCode>
                <c:ptCount val="28"/>
                <c:pt idx="0">
                  <c:v>12.1</c:v>
                </c:pt>
                <c:pt idx="1">
                  <c:v>5.45</c:v>
                </c:pt>
                <c:pt idx="2">
                  <c:v>2.01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  <c:pt idx="6">
                  <c:v>7.44</c:v>
                </c:pt>
                <c:pt idx="7">
                  <c:v>13.34</c:v>
                </c:pt>
                <c:pt idx="8">
                  <c:v>7.18</c:v>
                </c:pt>
                <c:pt idx="9">
                  <c:v>0</c:v>
                </c:pt>
                <c:pt idx="10">
                  <c:v>12.8</c:v>
                </c:pt>
                <c:pt idx="11">
                  <c:v>10.37</c:v>
                </c:pt>
                <c:pt idx="12">
                  <c:v>0</c:v>
                </c:pt>
                <c:pt idx="13">
                  <c:v>11</c:v>
                </c:pt>
                <c:pt idx="14">
                  <c:v>8.4</c:v>
                </c:pt>
                <c:pt idx="15">
                  <c:v>10.2</c:v>
                </c:pt>
                <c:pt idx="16">
                  <c:v>9.8</c:v>
                </c:pt>
                <c:pt idx="17">
                  <c:v>10.7</c:v>
                </c:pt>
                <c:pt idx="18">
                  <c:v>8.3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11.3</c:v>
                </c:pt>
                <c:pt idx="23">
                  <c:v>7.73</c:v>
                </c:pt>
                <c:pt idx="24">
                  <c:v>0</c:v>
                </c:pt>
                <c:pt idx="25">
                  <c:v>13.72</c:v>
                </c:pt>
                <c:pt idx="26">
                  <c:v>0</c:v>
                </c:pt>
                <c:pt idx="27">
                  <c:v>8.99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8372</c:v>
                </c:pt>
                <c:pt idx="1">
                  <c:v>4928</c:v>
                </c:pt>
                <c:pt idx="2">
                  <c:v>4941</c:v>
                </c:pt>
                <c:pt idx="3">
                  <c:v>9783</c:v>
                </c:pt>
                <c:pt idx="4">
                  <c:v>7994</c:v>
                </c:pt>
                <c:pt idx="5">
                  <c:v>7682</c:v>
                </c:pt>
                <c:pt idx="6">
                  <c:v>7881</c:v>
                </c:pt>
                <c:pt idx="7">
                  <c:v>2563</c:v>
                </c:pt>
                <c:pt idx="8">
                  <c:v>10337</c:v>
                </c:pt>
                <c:pt idx="9">
                  <c:v>9968</c:v>
                </c:pt>
                <c:pt idx="10">
                  <c:v>2068</c:v>
                </c:pt>
                <c:pt idx="11">
                  <c:v>3982</c:v>
                </c:pt>
                <c:pt idx="12">
                  <c:v>4084</c:v>
                </c:pt>
                <c:pt idx="13">
                  <c:v>2397</c:v>
                </c:pt>
                <c:pt idx="14">
                  <c:v>7468</c:v>
                </c:pt>
                <c:pt idx="15">
                  <c:v>7803</c:v>
                </c:pt>
                <c:pt idx="16">
                  <c:v>1484</c:v>
                </c:pt>
                <c:pt idx="17">
                  <c:v>3102</c:v>
                </c:pt>
                <c:pt idx="18">
                  <c:v>3673</c:v>
                </c:pt>
                <c:pt idx="19">
                  <c:v>7443</c:v>
                </c:pt>
                <c:pt idx="20">
                  <c:v>3848</c:v>
                </c:pt>
                <c:pt idx="21">
                  <c:v>5039</c:v>
                </c:pt>
                <c:pt idx="22">
                  <c:v>8666</c:v>
                </c:pt>
                <c:pt idx="23">
                  <c:v>7449</c:v>
                </c:pt>
                <c:pt idx="24">
                  <c:v>6033</c:v>
                </c:pt>
                <c:pt idx="25">
                  <c:v>10135</c:v>
                </c:pt>
                <c:pt idx="26">
                  <c:v>8109</c:v>
                </c:pt>
                <c:pt idx="27">
                  <c:v>6839</c:v>
                </c:pt>
              </c:numCache>
            </c:numRef>
          </c:yVal>
          <c:smooth val="1"/>
        </c:ser>
        <c:axId val="20001273"/>
        <c:axId val="9150632"/>
      </c:scatterChart>
      <c:valAx>
        <c:axId val="20001273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 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50632"/>
        <c:crosses val="autoZero"/>
        <c:crossBetween val="midCat"/>
      </c:valAx>
      <c:valAx>
        <c:axId val="915063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Spending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00127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AVERAGE of Total Steps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AVERAGE of Total Steps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2'!$A$2:$A$6</c:f>
              <c:strCache>
                <c:ptCount val="5"/>
                <c:pt idx="0">
                  <c:v>Average</c:v>
                </c:pt>
                <c:pt idx="1">
                  <c:v>Awful</c:v>
                </c:pt>
                <c:pt idx="2">
                  <c:v>Excellent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'Pivot Table 2'!$B$2:$B$6</c:f>
              <c:numCache>
                <c:formatCode>General</c:formatCode>
                <c:ptCount val="5"/>
                <c:pt idx="0">
                  <c:v>4941</c:v>
                </c:pt>
                <c:pt idx="1">
                  <c:v>2563</c:v>
                </c:pt>
                <c:pt idx="2">
                  <c:v>7839.07692307692</c:v>
                </c:pt>
                <c:pt idx="3">
                  <c:v>5617.66666666667</c:v>
                </c:pt>
                <c:pt idx="4">
                  <c:v>3525</c:v>
                </c:pt>
              </c:numCache>
            </c:numRef>
          </c:val>
        </c:ser>
        <c:gapWidth val="150"/>
        <c:overlap val="0"/>
        <c:axId val="66590252"/>
        <c:axId val="64005824"/>
      </c:barChart>
      <c:catAx>
        <c:axId val="66590252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005824"/>
        <c:crosses val="autoZero"/>
        <c:auto val="1"/>
        <c:lblAlgn val="ctr"/>
        <c:lblOffset val="100"/>
        <c:noMultiLvlLbl val="0"/>
      </c:catAx>
      <c:valAx>
        <c:axId val="6400582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AVERAGE of Total 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590252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SUM of Total Steps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2'!$I$2:$I$6</c:f>
              <c:strCache>
                <c:ptCount val="5"/>
                <c:pt idx="0">
                  <c:v>Average</c:v>
                </c:pt>
                <c:pt idx="1">
                  <c:v>Awful</c:v>
                </c:pt>
                <c:pt idx="2">
                  <c:v>Excellent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'Pivot Table 2'!$J$2:$J$6</c:f>
              <c:numCache>
                <c:formatCode>General</c:formatCode>
                <c:ptCount val="5"/>
                <c:pt idx="0">
                  <c:v>4941</c:v>
                </c:pt>
                <c:pt idx="1">
                  <c:v>2563</c:v>
                </c:pt>
                <c:pt idx="2">
                  <c:v>101908</c:v>
                </c:pt>
                <c:pt idx="3">
                  <c:v>50559</c:v>
                </c:pt>
                <c:pt idx="4">
                  <c:v>14100</c:v>
                </c:pt>
              </c:numCache>
            </c:numRef>
          </c:val>
        </c:ser>
        <c:gapWidth val="150"/>
        <c:overlap val="0"/>
        <c:axId val="55135171"/>
        <c:axId val="23404056"/>
      </c:barChart>
      <c:catAx>
        <c:axId val="55135171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Mood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404056"/>
        <c:crosses val="autoZero"/>
        <c:auto val="1"/>
        <c:lblAlgn val="ctr"/>
        <c:lblOffset val="100"/>
        <c:noMultiLvlLbl val="0"/>
      </c:catAx>
      <c:valAx>
        <c:axId val="234040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SUM of Total Steps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135171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AVERAGE of Total Steps vs. Mood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AVERAGE of Total Steps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2'!$A$2:$A$6</c:f>
              <c:strCache>
                <c:ptCount val="5"/>
                <c:pt idx="0">
                  <c:v>Average</c:v>
                </c:pt>
                <c:pt idx="1">
                  <c:v>Awful</c:v>
                </c:pt>
                <c:pt idx="2">
                  <c:v>Excellent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'Pivot Table 2'!$B$2:$B$6</c:f>
              <c:numCache>
                <c:formatCode>General</c:formatCode>
                <c:ptCount val="5"/>
                <c:pt idx="0">
                  <c:v>4941</c:v>
                </c:pt>
                <c:pt idx="1">
                  <c:v>2563</c:v>
                </c:pt>
                <c:pt idx="2">
                  <c:v>7839.07692307692</c:v>
                </c:pt>
                <c:pt idx="3">
                  <c:v>5617.66666666667</c:v>
                </c:pt>
                <c:pt idx="4">
                  <c:v>3525</c:v>
                </c:pt>
              </c:numCache>
            </c:numRef>
          </c:val>
        </c:ser>
        <c:axId val="88290365"/>
        <c:axId val="63977470"/>
      </c:radarChart>
      <c:catAx>
        <c:axId val="8829036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977470"/>
        <c:crosses val="autoZero"/>
        <c:auto val="1"/>
        <c:lblAlgn val="ctr"/>
        <c:lblOffset val="100"/>
        <c:noMultiLvlLbl val="0"/>
      </c:catAx>
      <c:valAx>
        <c:axId val="6397747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2903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34</xdr:row>
      <xdr:rowOff>152280</xdr:rowOff>
    </xdr:from>
    <xdr:to>
      <xdr:col>9</xdr:col>
      <xdr:colOff>293040</xdr:colOff>
      <xdr:row>56</xdr:row>
      <xdr:rowOff>180360</xdr:rowOff>
    </xdr:to>
    <xdr:graphicFrame>
      <xdr:nvGraphicFramePr>
        <xdr:cNvPr id="0" name="Chart 1"/>
        <xdr:cNvGraphicFramePr/>
      </xdr:nvGraphicFramePr>
      <xdr:xfrm>
        <a:off x="0" y="6953040"/>
        <a:ext cx="830556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34</xdr:row>
      <xdr:rowOff>152280</xdr:rowOff>
    </xdr:from>
    <xdr:to>
      <xdr:col>17</xdr:col>
      <xdr:colOff>263160</xdr:colOff>
      <xdr:row>56</xdr:row>
      <xdr:rowOff>180360</xdr:rowOff>
    </xdr:to>
    <xdr:graphicFrame>
      <xdr:nvGraphicFramePr>
        <xdr:cNvPr id="1" name="Chart 2"/>
        <xdr:cNvGraphicFramePr/>
      </xdr:nvGraphicFramePr>
      <xdr:xfrm>
        <a:off x="8021880" y="6953040"/>
        <a:ext cx="812448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57</xdr:row>
      <xdr:rowOff>9360</xdr:rowOff>
    </xdr:from>
    <xdr:to>
      <xdr:col>9</xdr:col>
      <xdr:colOff>293040</xdr:colOff>
      <xdr:row>82</xdr:row>
      <xdr:rowOff>133200</xdr:rowOff>
    </xdr:to>
    <xdr:graphicFrame>
      <xdr:nvGraphicFramePr>
        <xdr:cNvPr id="2" name="Chart 3"/>
        <xdr:cNvGraphicFramePr/>
      </xdr:nvGraphicFramePr>
      <xdr:xfrm>
        <a:off x="0" y="11410920"/>
        <a:ext cx="8305560" cy="512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9360</xdr:colOff>
      <xdr:row>57</xdr:row>
      <xdr:rowOff>85680</xdr:rowOff>
    </xdr:from>
    <xdr:to>
      <xdr:col>17</xdr:col>
      <xdr:colOff>263160</xdr:colOff>
      <xdr:row>82</xdr:row>
      <xdr:rowOff>133200</xdr:rowOff>
    </xdr:to>
    <xdr:graphicFrame>
      <xdr:nvGraphicFramePr>
        <xdr:cNvPr id="3" name="Chart 4"/>
        <xdr:cNvGraphicFramePr/>
      </xdr:nvGraphicFramePr>
      <xdr:xfrm>
        <a:off x="8021880" y="11487240"/>
        <a:ext cx="8124480" cy="50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0</xdr:row>
      <xdr:rowOff>0</xdr:rowOff>
    </xdr:from>
    <xdr:to>
      <xdr:col>7</xdr:col>
      <xdr:colOff>835560</xdr:colOff>
      <xdr:row>17</xdr:row>
      <xdr:rowOff>132840</xdr:rowOff>
    </xdr:to>
    <xdr:graphicFrame>
      <xdr:nvGraphicFramePr>
        <xdr:cNvPr id="4" name="Chart 5"/>
        <xdr:cNvGraphicFramePr/>
      </xdr:nvGraphicFramePr>
      <xdr:xfrm>
        <a:off x="2620440" y="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62280</xdr:colOff>
      <xdr:row>8</xdr:row>
      <xdr:rowOff>76320</xdr:rowOff>
    </xdr:from>
    <xdr:to>
      <xdr:col>14</xdr:col>
      <xdr:colOff>254880</xdr:colOff>
      <xdr:row>26</xdr:row>
      <xdr:rowOff>9360</xdr:rowOff>
    </xdr:to>
    <xdr:graphicFrame>
      <xdr:nvGraphicFramePr>
        <xdr:cNvPr id="5" name="Chart 6"/>
        <xdr:cNvGraphicFramePr/>
      </xdr:nvGraphicFramePr>
      <xdr:xfrm>
        <a:off x="8679240" y="1676520"/>
        <a:ext cx="5781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200160</xdr:colOff>
      <xdr:row>19</xdr:row>
      <xdr:rowOff>47520</xdr:rowOff>
    </xdr:from>
    <xdr:to>
      <xdr:col>5</xdr:col>
      <xdr:colOff>195840</xdr:colOff>
      <xdr:row>36</xdr:row>
      <xdr:rowOff>180360</xdr:rowOff>
    </xdr:to>
    <xdr:graphicFrame>
      <xdr:nvGraphicFramePr>
        <xdr:cNvPr id="6" name="Chart 7"/>
        <xdr:cNvGraphicFramePr/>
      </xdr:nvGraphicFramePr>
      <xdr:xfrm>
        <a:off x="200160" y="38480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" createdVersion="3">
  <cacheSource type="worksheet">
    <worksheetSource ref="B1:J29" sheet="Sheet1"/>
  </cacheSource>
  <cacheFields count="9">
    <cacheField name="Total Steps" numFmtId="0">
      <sharedItems containsSemiMixedTypes="0" containsString="0" containsNumber="1" containsInteger="1" minValue="1484" maxValue="10337" count="28">
        <n v="1484"/>
        <n v="2068"/>
        <n v="2397"/>
        <n v="2563"/>
        <n v="3102"/>
        <n v="3673"/>
        <n v="3848"/>
        <n v="3982"/>
        <n v="4084"/>
        <n v="4928"/>
        <n v="4941"/>
        <n v="5039"/>
        <n v="6033"/>
        <n v="6839"/>
        <n v="7443"/>
        <n v="7449"/>
        <n v="7468"/>
        <n v="7682"/>
        <n v="7803"/>
        <n v="7881"/>
        <n v="7994"/>
        <n v="8109"/>
        <n v="8372"/>
        <n v="8666"/>
        <n v="9783"/>
        <n v="9968"/>
        <n v="10135"/>
        <n v="10337"/>
      </sharedItems>
    </cacheField>
    <cacheField name="Resting Heart Rate" numFmtId="0">
      <sharedItems containsSemiMixedTypes="0" containsString="0" containsNumber="1" containsInteger="1" minValue="67" maxValue="68" count="2">
        <n v="67"/>
        <n v="68"/>
      </sharedItems>
    </cacheField>
    <cacheField name="Symptoms" numFmtId="0">
      <sharedItems count="4">
        <s v="Headache"/>
        <s v="Nausea"/>
        <s v="None"/>
        <s v="Tiredness"/>
      </sharedItems>
    </cacheField>
    <cacheField name="Cycling" numFmtId="0">
      <sharedItems count="2">
        <s v="No"/>
        <s v="Yes"/>
      </sharedItems>
    </cacheField>
    <cacheField name="Mood" numFmtId="0">
      <sharedItems count="5">
        <s v="Average"/>
        <s v="Awful"/>
        <s v="Excellent"/>
        <s v="Good"/>
        <s v="Poor"/>
      </sharedItems>
    </cacheField>
    <cacheField name="Healthy?" numFmtId="0">
      <sharedItems count="2">
        <s v="no"/>
        <s v="yes"/>
      </sharedItems>
    </cacheField>
    <cacheField name="Substantial?" numFmtId="0">
      <sharedItems count="2">
        <s v="no"/>
        <s v="yes"/>
      </sharedItems>
    </cacheField>
    <cacheField name="Spending" numFmtId="0">
      <sharedItems containsSemiMixedTypes="0" containsString="0" containsNumber="1" minValue="0" maxValue="13.72" count="21">
        <n v="0"/>
        <n v="2.01"/>
        <n v="5"/>
        <n v="5.45"/>
        <n v="7.18"/>
        <n v="7.44"/>
        <n v="7.73"/>
        <n v="8.3"/>
        <n v="8.4"/>
        <n v="8.99"/>
        <n v="9.8"/>
        <n v="10.2"/>
        <n v="10.37"/>
        <n v="10.7"/>
        <n v="11"/>
        <n v="11.3"/>
        <n v="12.1"/>
        <n v="12.5"/>
        <n v="12.8"/>
        <n v="13.34"/>
        <n v="13.72"/>
      </sharedItems>
    </cacheField>
    <cacheField name="Calories" numFmtId="0">
      <sharedItems containsSemiMixedTypes="0" containsString="0" containsNumber="1" containsInteger="1" minValue="1607" maxValue="2397" count="28">
        <n v="1607"/>
        <n v="1625"/>
        <n v="1639"/>
        <n v="1700"/>
        <n v="1730"/>
        <n v="1785"/>
        <n v="1806"/>
        <n v="1816"/>
        <n v="1829"/>
        <n v="1851"/>
        <n v="1858"/>
        <n v="1913"/>
        <n v="1976"/>
        <n v="1988"/>
        <n v="2115"/>
        <n v="2123"/>
        <n v="2125"/>
        <n v="2126"/>
        <n v="2131"/>
        <n v="2145"/>
        <n v="2153"/>
        <n v="2207"/>
        <n v="2228"/>
        <n v="2238"/>
        <n v="2288"/>
        <n v="2365"/>
        <n v="2388"/>
        <n v="23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22"/>
    <x v="1"/>
    <x v="2"/>
    <x v="0"/>
    <x v="2"/>
    <x v="1"/>
    <x v="1"/>
    <x v="16"/>
    <x v="22"/>
  </r>
  <r>
    <x v="9"/>
    <x v="0"/>
    <x v="0"/>
    <x v="1"/>
    <x v="4"/>
    <x v="0"/>
    <x v="1"/>
    <x v="3"/>
    <x v="11"/>
  </r>
  <r>
    <x v="10"/>
    <x v="0"/>
    <x v="3"/>
    <x v="0"/>
    <x v="0"/>
    <x v="1"/>
    <x v="1"/>
    <x v="1"/>
    <x v="8"/>
  </r>
  <r>
    <x v="24"/>
    <x v="1"/>
    <x v="2"/>
    <x v="0"/>
    <x v="3"/>
    <x v="1"/>
    <x v="1"/>
    <x v="17"/>
    <x v="24"/>
  </r>
  <r>
    <x v="20"/>
    <x v="0"/>
    <x v="2"/>
    <x v="0"/>
    <x v="3"/>
    <x v="1"/>
    <x v="1"/>
    <x v="0"/>
    <x v="19"/>
  </r>
  <r>
    <x v="17"/>
    <x v="0"/>
    <x v="2"/>
    <x v="0"/>
    <x v="3"/>
    <x v="1"/>
    <x v="1"/>
    <x v="0"/>
    <x v="16"/>
  </r>
  <r>
    <x v="19"/>
    <x v="1"/>
    <x v="2"/>
    <x v="0"/>
    <x v="2"/>
    <x v="1"/>
    <x v="1"/>
    <x v="5"/>
    <x v="23"/>
  </r>
  <r>
    <x v="3"/>
    <x v="1"/>
    <x v="0"/>
    <x v="0"/>
    <x v="1"/>
    <x v="0"/>
    <x v="1"/>
    <x v="19"/>
    <x v="1"/>
  </r>
  <r>
    <x v="27"/>
    <x v="1"/>
    <x v="1"/>
    <x v="0"/>
    <x v="2"/>
    <x v="1"/>
    <x v="1"/>
    <x v="4"/>
    <x v="26"/>
  </r>
  <r>
    <x v="25"/>
    <x v="1"/>
    <x v="2"/>
    <x v="0"/>
    <x v="2"/>
    <x v="1"/>
    <x v="1"/>
    <x v="0"/>
    <x v="25"/>
  </r>
  <r>
    <x v="1"/>
    <x v="0"/>
    <x v="2"/>
    <x v="0"/>
    <x v="3"/>
    <x v="1"/>
    <x v="1"/>
    <x v="18"/>
    <x v="3"/>
  </r>
  <r>
    <x v="7"/>
    <x v="1"/>
    <x v="2"/>
    <x v="0"/>
    <x v="3"/>
    <x v="1"/>
    <x v="1"/>
    <x v="12"/>
    <x v="7"/>
  </r>
  <r>
    <x v="8"/>
    <x v="0"/>
    <x v="2"/>
    <x v="0"/>
    <x v="3"/>
    <x v="1"/>
    <x v="1"/>
    <x v="0"/>
    <x v="5"/>
  </r>
  <r>
    <x v="2"/>
    <x v="0"/>
    <x v="2"/>
    <x v="1"/>
    <x v="4"/>
    <x v="0"/>
    <x v="1"/>
    <x v="14"/>
    <x v="0"/>
  </r>
  <r>
    <x v="16"/>
    <x v="0"/>
    <x v="2"/>
    <x v="1"/>
    <x v="2"/>
    <x v="1"/>
    <x v="1"/>
    <x v="8"/>
    <x v="15"/>
  </r>
  <r>
    <x v="18"/>
    <x v="0"/>
    <x v="2"/>
    <x v="1"/>
    <x v="2"/>
    <x v="1"/>
    <x v="1"/>
    <x v="11"/>
    <x v="21"/>
  </r>
  <r>
    <x v="0"/>
    <x v="1"/>
    <x v="2"/>
    <x v="0"/>
    <x v="3"/>
    <x v="1"/>
    <x v="1"/>
    <x v="10"/>
    <x v="2"/>
  </r>
  <r>
    <x v="4"/>
    <x v="0"/>
    <x v="3"/>
    <x v="0"/>
    <x v="4"/>
    <x v="1"/>
    <x v="0"/>
    <x v="13"/>
    <x v="10"/>
  </r>
  <r>
    <x v="5"/>
    <x v="0"/>
    <x v="3"/>
    <x v="0"/>
    <x v="4"/>
    <x v="1"/>
    <x v="0"/>
    <x v="7"/>
    <x v="4"/>
  </r>
  <r>
    <x v="14"/>
    <x v="1"/>
    <x v="2"/>
    <x v="0"/>
    <x v="2"/>
    <x v="1"/>
    <x v="1"/>
    <x v="0"/>
    <x v="17"/>
  </r>
  <r>
    <x v="6"/>
    <x v="1"/>
    <x v="2"/>
    <x v="0"/>
    <x v="2"/>
    <x v="1"/>
    <x v="1"/>
    <x v="2"/>
    <x v="6"/>
  </r>
  <r>
    <x v="11"/>
    <x v="1"/>
    <x v="2"/>
    <x v="0"/>
    <x v="2"/>
    <x v="1"/>
    <x v="1"/>
    <x v="0"/>
    <x v="9"/>
  </r>
  <r>
    <x v="23"/>
    <x v="1"/>
    <x v="2"/>
    <x v="0"/>
    <x v="2"/>
    <x v="1"/>
    <x v="1"/>
    <x v="15"/>
    <x v="20"/>
  </r>
  <r>
    <x v="15"/>
    <x v="0"/>
    <x v="2"/>
    <x v="1"/>
    <x v="3"/>
    <x v="1"/>
    <x v="1"/>
    <x v="6"/>
    <x v="14"/>
  </r>
  <r>
    <x v="12"/>
    <x v="0"/>
    <x v="2"/>
    <x v="0"/>
    <x v="3"/>
    <x v="1"/>
    <x v="1"/>
    <x v="0"/>
    <x v="12"/>
  </r>
  <r>
    <x v="26"/>
    <x v="1"/>
    <x v="1"/>
    <x v="0"/>
    <x v="2"/>
    <x v="1"/>
    <x v="1"/>
    <x v="20"/>
    <x v="27"/>
  </r>
  <r>
    <x v="21"/>
    <x v="0"/>
    <x v="2"/>
    <x v="1"/>
    <x v="2"/>
    <x v="1"/>
    <x v="1"/>
    <x v="0"/>
    <x v="18"/>
  </r>
  <r>
    <x v="13"/>
    <x v="0"/>
    <x v="2"/>
    <x v="0"/>
    <x v="2"/>
    <x v="1"/>
    <x v="1"/>
    <x v="9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B7" firstHeaderRow="1" firstDataRow="1" firstDataCol="1"/>
  <pivotFields count="9">
    <pivotField dataField="1"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</pivotFields>
  <rowFields count="1">
    <field x="4"/>
  </rowFields>
  <dataFields count="1">
    <dataField name="AVERAGE of Total Steps" fld="0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2 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I1:J7" firstHeaderRow="1" firstDataRow="1" firstDataCol="1"/>
  <pivotFields count="9">
    <pivotField dataField="1"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</pivotFields>
  <rowFields count="1">
    <field x="4"/>
  </rowFields>
  <dataFields count="1">
    <dataField name="SUM of Total Steps" fld="0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1" min="11" style="0" width="18.25"/>
    <col collapsed="false" customWidth="true" hidden="false" outlineLevel="0" max="12" min="12" style="0" width="17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P1" s="3" t="s">
        <v>0</v>
      </c>
      <c r="Q1" s="1" t="s">
        <v>9</v>
      </c>
    </row>
    <row r="2" customFormat="false" ht="15.75" hidden="false" customHeight="false" outlineLevel="0" collapsed="false">
      <c r="A2" s="4" t="n">
        <v>44593</v>
      </c>
      <c r="B2" s="5" t="n">
        <v>8372</v>
      </c>
      <c r="C2" s="5" t="n">
        <v>68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17</v>
      </c>
      <c r="I2" s="5" t="n">
        <v>12.1</v>
      </c>
      <c r="J2" s="5" t="n">
        <v>2228</v>
      </c>
      <c r="K2" s="5" t="n">
        <v>535</v>
      </c>
      <c r="L2" s="5" t="n">
        <v>557</v>
      </c>
      <c r="M2" s="7" t="n">
        <f aca="false">K2/L2</f>
        <v>0.960502692998205</v>
      </c>
      <c r="N2" s="6"/>
      <c r="P2" s="8" t="str">
        <f aca="false">IF(MOD(DAY(A2),2)=0, A2, "")</f>
        <v/>
      </c>
      <c r="Q2" s="5" t="n">
        <v>2228</v>
      </c>
    </row>
    <row r="3" customFormat="false" ht="15.75" hidden="false" customHeight="false" outlineLevel="0" collapsed="false">
      <c r="A3" s="4" t="n">
        <v>44594</v>
      </c>
      <c r="B3" s="5" t="n">
        <v>4928</v>
      </c>
      <c r="C3" s="5" t="n">
        <v>67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17</v>
      </c>
      <c r="I3" s="5" t="n">
        <v>5.45</v>
      </c>
      <c r="J3" s="5" t="n">
        <v>1913</v>
      </c>
      <c r="K3" s="5" t="n">
        <v>520</v>
      </c>
      <c r="L3" s="5" t="n">
        <v>529</v>
      </c>
      <c r="M3" s="7" t="n">
        <f aca="false">K3/L3</f>
        <v>0.982986767485822</v>
      </c>
      <c r="N3" s="6"/>
      <c r="P3" s="9" t="n">
        <f aca="false">IF(MOD(DAY(A3),2)=0, A3, "")</f>
        <v>44594</v>
      </c>
      <c r="Q3" s="5" t="n">
        <v>1913</v>
      </c>
    </row>
    <row r="4" customFormat="false" ht="15.75" hidden="false" customHeight="false" outlineLevel="0" collapsed="false">
      <c r="A4" s="4" t="n">
        <v>44595</v>
      </c>
      <c r="B4" s="5" t="n">
        <v>4941</v>
      </c>
      <c r="C4" s="5" t="n">
        <v>67</v>
      </c>
      <c r="D4" s="6" t="s">
        <v>22</v>
      </c>
      <c r="E4" s="6" t="s">
        <v>15</v>
      </c>
      <c r="F4" s="6" t="s">
        <v>23</v>
      </c>
      <c r="G4" s="6" t="s">
        <v>17</v>
      </c>
      <c r="H4" s="6" t="s">
        <v>17</v>
      </c>
      <c r="I4" s="5" t="n">
        <v>2.01</v>
      </c>
      <c r="J4" s="5" t="n">
        <v>1829</v>
      </c>
      <c r="K4" s="5" t="n">
        <v>506</v>
      </c>
      <c r="L4" s="5" t="n">
        <v>522</v>
      </c>
      <c r="M4" s="7" t="n">
        <f aca="false">K4/L4</f>
        <v>0.969348659003831</v>
      </c>
      <c r="N4" s="6"/>
      <c r="P4" s="8" t="str">
        <f aca="false">IF(MOD(DAY(A4),2)=0, A4, "")</f>
        <v/>
      </c>
      <c r="Q4" s="5" t="n">
        <v>1829</v>
      </c>
    </row>
    <row r="5" customFormat="false" ht="15.75" hidden="false" customHeight="false" outlineLevel="0" collapsed="false">
      <c r="A5" s="4" t="n">
        <v>44596</v>
      </c>
      <c r="B5" s="5" t="n">
        <v>9783</v>
      </c>
      <c r="C5" s="5" t="n">
        <v>68</v>
      </c>
      <c r="D5" s="6" t="s">
        <v>14</v>
      </c>
      <c r="E5" s="6" t="s">
        <v>15</v>
      </c>
      <c r="F5" s="6" t="s">
        <v>24</v>
      </c>
      <c r="G5" s="6" t="s">
        <v>17</v>
      </c>
      <c r="H5" s="6" t="s">
        <v>17</v>
      </c>
      <c r="I5" s="5" t="n">
        <v>12.5</v>
      </c>
      <c r="J5" s="5" t="n">
        <v>2288</v>
      </c>
      <c r="K5" s="5" t="n">
        <v>390</v>
      </c>
      <c r="L5" s="5" t="n">
        <v>409</v>
      </c>
      <c r="M5" s="7" t="n">
        <f aca="false">K5/L5</f>
        <v>0.953545232273839</v>
      </c>
      <c r="N5" s="6"/>
      <c r="P5" s="9" t="n">
        <f aca="false">IF(MOD(DAY(A5),2)=0, A5, "")</f>
        <v>44596</v>
      </c>
      <c r="Q5" s="5" t="n">
        <v>2288</v>
      </c>
    </row>
    <row r="6" customFormat="false" ht="15.75" hidden="false" customHeight="false" outlineLevel="0" collapsed="false">
      <c r="A6" s="4" t="n">
        <v>44597</v>
      </c>
      <c r="B6" s="5" t="n">
        <v>7994</v>
      </c>
      <c r="C6" s="5" t="n">
        <v>67</v>
      </c>
      <c r="D6" s="6" t="s">
        <v>14</v>
      </c>
      <c r="E6" s="6" t="s">
        <v>15</v>
      </c>
      <c r="F6" s="6" t="s">
        <v>24</v>
      </c>
      <c r="G6" s="6" t="s">
        <v>17</v>
      </c>
      <c r="H6" s="6" t="s">
        <v>17</v>
      </c>
      <c r="I6" s="5" t="n">
        <v>0</v>
      </c>
      <c r="J6" s="5" t="n">
        <v>2145</v>
      </c>
      <c r="K6" s="5" t="n">
        <v>377</v>
      </c>
      <c r="L6" s="5" t="n">
        <v>387</v>
      </c>
      <c r="M6" s="7" t="n">
        <f aca="false">K6/L6</f>
        <v>0.974160206718346</v>
      </c>
      <c r="N6" s="5" t="n">
        <f aca="false">AVERAGE(B2:B6)</f>
        <v>7203.6</v>
      </c>
      <c r="P6" s="8" t="str">
        <f aca="false">IF(MOD(DAY(A6),2)=0, A6, "")</f>
        <v/>
      </c>
      <c r="Q6" s="5" t="n">
        <v>2145</v>
      </c>
    </row>
    <row r="7" customFormat="false" ht="15.75" hidden="false" customHeight="false" outlineLevel="0" collapsed="false">
      <c r="A7" s="4" t="n">
        <v>44598</v>
      </c>
      <c r="B7" s="5" t="n">
        <v>7682</v>
      </c>
      <c r="C7" s="5" t="n">
        <v>67</v>
      </c>
      <c r="D7" s="6" t="s">
        <v>14</v>
      </c>
      <c r="E7" s="6" t="s">
        <v>15</v>
      </c>
      <c r="F7" s="6" t="s">
        <v>24</v>
      </c>
      <c r="G7" s="6" t="s">
        <v>17</v>
      </c>
      <c r="H7" s="6" t="s">
        <v>17</v>
      </c>
      <c r="I7" s="5" t="n">
        <v>0</v>
      </c>
      <c r="J7" s="5" t="n">
        <v>2125</v>
      </c>
      <c r="K7" s="5" t="n">
        <v>523</v>
      </c>
      <c r="L7" s="5" t="n">
        <v>543</v>
      </c>
      <c r="M7" s="7" t="n">
        <f aca="false">K7/L7</f>
        <v>0.96316758747698</v>
      </c>
      <c r="N7" s="5" t="n">
        <f aca="false">AVERAGE(B3:B7)</f>
        <v>7065.6</v>
      </c>
      <c r="P7" s="9" t="n">
        <f aca="false">IF(MOD(DAY(A7),2)=0, A7, "")</f>
        <v>44598</v>
      </c>
      <c r="Q7" s="5" t="n">
        <v>2125</v>
      </c>
    </row>
    <row r="8" customFormat="false" ht="15.75" hidden="false" customHeight="false" outlineLevel="0" collapsed="false">
      <c r="A8" s="4" t="n">
        <v>44599</v>
      </c>
      <c r="B8" s="5" t="n">
        <v>7881</v>
      </c>
      <c r="C8" s="5" t="n">
        <v>68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17</v>
      </c>
      <c r="I8" s="5" t="n">
        <v>7.44</v>
      </c>
      <c r="J8" s="5" t="n">
        <v>2238</v>
      </c>
      <c r="K8" s="5" t="n">
        <v>523</v>
      </c>
      <c r="L8" s="5" t="n">
        <v>543</v>
      </c>
      <c r="M8" s="7" t="n">
        <f aca="false">K8/L8</f>
        <v>0.96316758747698</v>
      </c>
      <c r="N8" s="5" t="n">
        <f aca="false">AVERAGE(B4:B8)</f>
        <v>7656.2</v>
      </c>
      <c r="P8" s="8" t="str">
        <f aca="false">IF(MOD(DAY(A8),2)=0, A8, "")</f>
        <v/>
      </c>
      <c r="Q8" s="5" t="n">
        <v>2238</v>
      </c>
    </row>
    <row r="9" customFormat="false" ht="15.75" hidden="false" customHeight="false" outlineLevel="0" collapsed="false">
      <c r="A9" s="4" t="n">
        <v>44600</v>
      </c>
      <c r="B9" s="5" t="n">
        <v>2563</v>
      </c>
      <c r="C9" s="5" t="n">
        <v>68</v>
      </c>
      <c r="D9" s="6" t="s">
        <v>18</v>
      </c>
      <c r="E9" s="6" t="s">
        <v>15</v>
      </c>
      <c r="F9" s="6" t="s">
        <v>25</v>
      </c>
      <c r="G9" s="6" t="s">
        <v>21</v>
      </c>
      <c r="H9" s="6" t="s">
        <v>17</v>
      </c>
      <c r="I9" s="5" t="n">
        <v>13.34</v>
      </c>
      <c r="J9" s="5" t="n">
        <v>1625</v>
      </c>
      <c r="K9" s="5" t="n">
        <v>533</v>
      </c>
      <c r="L9" s="5" t="n">
        <v>550</v>
      </c>
      <c r="M9" s="7" t="n">
        <f aca="false">K9/L9</f>
        <v>0.969090909090909</v>
      </c>
      <c r="N9" s="5" t="n">
        <f aca="false">AVERAGE(B5:B9)</f>
        <v>7180.6</v>
      </c>
      <c r="P9" s="9" t="n">
        <f aca="false">IF(MOD(DAY(A9),2)=0, A9, "")</f>
        <v>44600</v>
      </c>
      <c r="Q9" s="5" t="n">
        <v>1625</v>
      </c>
    </row>
    <row r="10" customFormat="false" ht="15.75" hidden="false" customHeight="false" outlineLevel="0" collapsed="false">
      <c r="A10" s="4" t="n">
        <v>44601</v>
      </c>
      <c r="B10" s="5" t="n">
        <v>10337</v>
      </c>
      <c r="C10" s="5" t="n">
        <v>68</v>
      </c>
      <c r="D10" s="6" t="s">
        <v>26</v>
      </c>
      <c r="E10" s="6" t="s">
        <v>15</v>
      </c>
      <c r="F10" s="6" t="s">
        <v>16</v>
      </c>
      <c r="G10" s="6" t="s">
        <v>17</v>
      </c>
      <c r="H10" s="6" t="s">
        <v>17</v>
      </c>
      <c r="I10" s="5" t="n">
        <v>7.18</v>
      </c>
      <c r="J10" s="5" t="n">
        <v>2388</v>
      </c>
      <c r="K10" s="5" t="n">
        <v>605</v>
      </c>
      <c r="L10" s="5" t="n">
        <v>615</v>
      </c>
      <c r="M10" s="7" t="n">
        <f aca="false">K10/L10</f>
        <v>0.983739837398374</v>
      </c>
      <c r="N10" s="5" t="n">
        <f aca="false">AVERAGE(B6:B10)</f>
        <v>7291.4</v>
      </c>
      <c r="P10" s="8" t="str">
        <f aca="false">IF(MOD(DAY(A10),2)=0, A10, "")</f>
        <v/>
      </c>
      <c r="Q10" s="5" t="n">
        <v>2388</v>
      </c>
    </row>
    <row r="11" customFormat="false" ht="15.75" hidden="false" customHeight="false" outlineLevel="0" collapsed="false">
      <c r="A11" s="4" t="n">
        <v>44602</v>
      </c>
      <c r="B11" s="5" t="n">
        <v>9968</v>
      </c>
      <c r="C11" s="5" t="n">
        <v>68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17</v>
      </c>
      <c r="I11" s="5" t="n">
        <v>0</v>
      </c>
      <c r="J11" s="5" t="n">
        <v>2365</v>
      </c>
      <c r="K11" s="5" t="n">
        <v>467</v>
      </c>
      <c r="L11" s="5" t="n">
        <v>501</v>
      </c>
      <c r="M11" s="7" t="n">
        <f aca="false">K11/L11</f>
        <v>0.932135728542914</v>
      </c>
      <c r="N11" s="5" t="n">
        <f aca="false">AVERAGE(B7:B11)</f>
        <v>7686.2</v>
      </c>
      <c r="P11" s="9" t="n">
        <f aca="false">IF(MOD(DAY(A11),2)=0, A11, "")</f>
        <v>44602</v>
      </c>
      <c r="Q11" s="5" t="n">
        <v>2365</v>
      </c>
    </row>
    <row r="12" customFormat="false" ht="15.75" hidden="false" customHeight="false" outlineLevel="0" collapsed="false">
      <c r="A12" s="4" t="n">
        <v>44603</v>
      </c>
      <c r="B12" s="5" t="n">
        <v>2068</v>
      </c>
      <c r="C12" s="5" t="n">
        <v>67</v>
      </c>
      <c r="D12" s="6" t="s">
        <v>14</v>
      </c>
      <c r="E12" s="6" t="s">
        <v>15</v>
      </c>
      <c r="F12" s="6" t="s">
        <v>24</v>
      </c>
      <c r="G12" s="6" t="s">
        <v>17</v>
      </c>
      <c r="H12" s="6" t="s">
        <v>17</v>
      </c>
      <c r="I12" s="5" t="n">
        <v>12.8</v>
      </c>
      <c r="J12" s="5" t="n">
        <v>1700</v>
      </c>
      <c r="K12" s="5" t="n">
        <v>298</v>
      </c>
      <c r="L12" s="5" t="n">
        <v>313</v>
      </c>
      <c r="M12" s="7" t="n">
        <f aca="false">K12/L12</f>
        <v>0.952076677316294</v>
      </c>
      <c r="N12" s="5" t="n">
        <f aca="false">AVERAGE(B8:B12)</f>
        <v>6563.4</v>
      </c>
      <c r="P12" s="8" t="str">
        <f aca="false">IF(MOD(DAY(A12),2)=0, A12, "")</f>
        <v/>
      </c>
      <c r="Q12" s="5" t="n">
        <v>1700</v>
      </c>
    </row>
    <row r="13" customFormat="false" ht="15.75" hidden="false" customHeight="false" outlineLevel="0" collapsed="false">
      <c r="A13" s="4" t="n">
        <v>44604</v>
      </c>
      <c r="B13" s="5" t="n">
        <v>3982</v>
      </c>
      <c r="C13" s="5" t="n">
        <v>68</v>
      </c>
      <c r="D13" s="6" t="s">
        <v>14</v>
      </c>
      <c r="E13" s="6" t="s">
        <v>15</v>
      </c>
      <c r="F13" s="6" t="s">
        <v>24</v>
      </c>
      <c r="G13" s="6" t="s">
        <v>17</v>
      </c>
      <c r="H13" s="6" t="s">
        <v>17</v>
      </c>
      <c r="I13" s="5" t="n">
        <v>10.37</v>
      </c>
      <c r="J13" s="5" t="n">
        <v>1816</v>
      </c>
      <c r="K13" s="5" t="n">
        <v>286</v>
      </c>
      <c r="L13" s="5" t="n">
        <v>307</v>
      </c>
      <c r="M13" s="7" t="n">
        <f aca="false">K13/L13</f>
        <v>0.931596091205212</v>
      </c>
      <c r="N13" s="5" t="n">
        <f aca="false">AVERAGE(B9:B13)</f>
        <v>5783.6</v>
      </c>
      <c r="P13" s="9" t="n">
        <f aca="false">IF(MOD(DAY(A13),2)=0, A13, "")</f>
        <v>44604</v>
      </c>
      <c r="Q13" s="5" t="n">
        <v>1816</v>
      </c>
    </row>
    <row r="14" customFormat="false" ht="15.75" hidden="false" customHeight="false" outlineLevel="0" collapsed="false">
      <c r="A14" s="4" t="n">
        <v>44605</v>
      </c>
      <c r="B14" s="5" t="n">
        <v>4084</v>
      </c>
      <c r="C14" s="5" t="n">
        <v>67</v>
      </c>
      <c r="D14" s="6" t="s">
        <v>14</v>
      </c>
      <c r="E14" s="6" t="s">
        <v>15</v>
      </c>
      <c r="F14" s="6" t="s">
        <v>24</v>
      </c>
      <c r="G14" s="6" t="s">
        <v>17</v>
      </c>
      <c r="H14" s="6" t="s">
        <v>17</v>
      </c>
      <c r="I14" s="5" t="n">
        <v>0</v>
      </c>
      <c r="J14" s="5" t="n">
        <v>1785</v>
      </c>
      <c r="K14" s="5" t="n">
        <v>505</v>
      </c>
      <c r="L14" s="5" t="n">
        <v>516</v>
      </c>
      <c r="M14" s="7" t="n">
        <f aca="false">K14/L14</f>
        <v>0.978682170542636</v>
      </c>
      <c r="N14" s="5" t="n">
        <f aca="false">AVERAGE(B10:B14)</f>
        <v>6087.8</v>
      </c>
      <c r="P14" s="8" t="str">
        <f aca="false">IF(MOD(DAY(A14),2)=0, A14, "")</f>
        <v/>
      </c>
      <c r="Q14" s="5" t="n">
        <v>1785</v>
      </c>
    </row>
    <row r="15" customFormat="false" ht="15.75" hidden="false" customHeight="false" outlineLevel="0" collapsed="false">
      <c r="A15" s="4" t="n">
        <v>44606</v>
      </c>
      <c r="B15" s="5" t="n">
        <v>2397</v>
      </c>
      <c r="C15" s="5" t="n">
        <v>67</v>
      </c>
      <c r="D15" s="6" t="s">
        <v>14</v>
      </c>
      <c r="E15" s="6" t="s">
        <v>19</v>
      </c>
      <c r="F15" s="6" t="s">
        <v>20</v>
      </c>
      <c r="G15" s="6" t="s">
        <v>21</v>
      </c>
      <c r="H15" s="6" t="s">
        <v>17</v>
      </c>
      <c r="I15" s="5" t="n">
        <v>11</v>
      </c>
      <c r="J15" s="5" t="n">
        <v>1607</v>
      </c>
      <c r="K15" s="5" t="n">
        <v>497</v>
      </c>
      <c r="L15" s="5" t="n">
        <v>522</v>
      </c>
      <c r="M15" s="7" t="n">
        <f aca="false">K15/L15</f>
        <v>0.952107279693487</v>
      </c>
      <c r="N15" s="5" t="n">
        <f aca="false">AVERAGE(B11:B15)</f>
        <v>4499.8</v>
      </c>
      <c r="P15" s="9" t="n">
        <f aca="false">IF(MOD(DAY(A15),2)=0, A15, "")</f>
        <v>44606</v>
      </c>
      <c r="Q15" s="5" t="n">
        <v>1607</v>
      </c>
    </row>
    <row r="16" customFormat="false" ht="15.75" hidden="false" customHeight="false" outlineLevel="0" collapsed="false">
      <c r="A16" s="4" t="n">
        <v>44607</v>
      </c>
      <c r="B16" s="5" t="n">
        <v>7468</v>
      </c>
      <c r="C16" s="5" t="n">
        <v>67</v>
      </c>
      <c r="D16" s="6" t="s">
        <v>14</v>
      </c>
      <c r="E16" s="6" t="s">
        <v>19</v>
      </c>
      <c r="F16" s="6" t="s">
        <v>16</v>
      </c>
      <c r="G16" s="6" t="s">
        <v>17</v>
      </c>
      <c r="H16" s="6" t="s">
        <v>17</v>
      </c>
      <c r="I16" s="5" t="n">
        <v>8.4</v>
      </c>
      <c r="J16" s="5" t="n">
        <v>2123</v>
      </c>
      <c r="K16" s="5" t="n">
        <v>523</v>
      </c>
      <c r="L16" s="5" t="n">
        <v>546</v>
      </c>
      <c r="M16" s="7" t="n">
        <f aca="false">K16/L16</f>
        <v>0.957875457875458</v>
      </c>
      <c r="N16" s="5" t="n">
        <f aca="false">AVERAGE(B12:B16)</f>
        <v>3999.8</v>
      </c>
      <c r="P16" s="8" t="str">
        <f aca="false">IF(MOD(DAY(A16),2)=0, A16, "")</f>
        <v/>
      </c>
      <c r="Q16" s="5" t="n">
        <v>2123</v>
      </c>
    </row>
    <row r="17" customFormat="false" ht="15.75" hidden="false" customHeight="false" outlineLevel="0" collapsed="false">
      <c r="A17" s="4" t="n">
        <v>44608</v>
      </c>
      <c r="B17" s="5" t="n">
        <v>7803</v>
      </c>
      <c r="C17" s="5" t="n">
        <v>67</v>
      </c>
      <c r="D17" s="6" t="s">
        <v>14</v>
      </c>
      <c r="E17" s="6" t="s">
        <v>19</v>
      </c>
      <c r="F17" s="6" t="s">
        <v>16</v>
      </c>
      <c r="G17" s="6" t="s">
        <v>17</v>
      </c>
      <c r="H17" s="6" t="s">
        <v>17</v>
      </c>
      <c r="I17" s="5" t="n">
        <v>10.2</v>
      </c>
      <c r="J17" s="5" t="n">
        <v>2207</v>
      </c>
      <c r="K17" s="5" t="n">
        <v>490</v>
      </c>
      <c r="L17" s="5" t="n">
        <v>516</v>
      </c>
      <c r="M17" s="7" t="n">
        <f aca="false">K17/L17</f>
        <v>0.949612403100775</v>
      </c>
      <c r="N17" s="5" t="n">
        <f aca="false">AVERAGE(B13:B17)</f>
        <v>5146.8</v>
      </c>
      <c r="P17" s="9" t="n">
        <f aca="false">IF(MOD(DAY(A17),2)=0, A17, "")</f>
        <v>44608</v>
      </c>
      <c r="Q17" s="5" t="n">
        <v>2207</v>
      </c>
    </row>
    <row r="18" customFormat="false" ht="15.75" hidden="false" customHeight="false" outlineLevel="0" collapsed="false">
      <c r="A18" s="4" t="n">
        <v>44609</v>
      </c>
      <c r="B18" s="5" t="n">
        <v>1484</v>
      </c>
      <c r="C18" s="5" t="n">
        <v>68</v>
      </c>
      <c r="D18" s="6" t="s">
        <v>14</v>
      </c>
      <c r="E18" s="6" t="s">
        <v>15</v>
      </c>
      <c r="F18" s="6" t="s">
        <v>24</v>
      </c>
      <c r="G18" s="6" t="s">
        <v>17</v>
      </c>
      <c r="H18" s="6" t="s">
        <v>17</v>
      </c>
      <c r="I18" s="5" t="n">
        <v>9.8</v>
      </c>
      <c r="J18" s="5" t="n">
        <v>1639</v>
      </c>
      <c r="K18" s="5" t="n">
        <v>484</v>
      </c>
      <c r="L18" s="5" t="n">
        <v>500</v>
      </c>
      <c r="M18" s="7" t="n">
        <f aca="false">K18/L18</f>
        <v>0.968</v>
      </c>
      <c r="N18" s="5" t="n">
        <f aca="false">AVERAGE(B14:B18)</f>
        <v>4647.2</v>
      </c>
      <c r="P18" s="8" t="str">
        <f aca="false">IF(MOD(DAY(A18),2)=0, A18, "")</f>
        <v/>
      </c>
      <c r="Q18" s="5" t="n">
        <v>1639</v>
      </c>
    </row>
    <row r="19" customFormat="false" ht="15.75" hidden="false" customHeight="false" outlineLevel="0" collapsed="false">
      <c r="A19" s="4" t="n">
        <v>44610</v>
      </c>
      <c r="B19" s="5" t="n">
        <v>3102</v>
      </c>
      <c r="C19" s="5" t="n">
        <v>67</v>
      </c>
      <c r="D19" s="6" t="s">
        <v>22</v>
      </c>
      <c r="E19" s="6" t="s">
        <v>15</v>
      </c>
      <c r="F19" s="6" t="s">
        <v>20</v>
      </c>
      <c r="G19" s="6" t="s">
        <v>17</v>
      </c>
      <c r="H19" s="6" t="s">
        <v>21</v>
      </c>
      <c r="I19" s="5" t="n">
        <v>10.7</v>
      </c>
      <c r="J19" s="5" t="n">
        <v>1858</v>
      </c>
      <c r="K19" s="5" t="n">
        <v>333</v>
      </c>
      <c r="L19" s="5" t="n">
        <v>339</v>
      </c>
      <c r="M19" s="7" t="n">
        <f aca="false">K19/L19</f>
        <v>0.982300884955752</v>
      </c>
      <c r="N19" s="5" t="n">
        <f aca="false">AVERAGE(B15:B19)</f>
        <v>4450.8</v>
      </c>
      <c r="P19" s="9" t="n">
        <f aca="false">IF(MOD(DAY(A19),2)=0, A19, "")</f>
        <v>44610</v>
      </c>
      <c r="Q19" s="5" t="n">
        <v>1858</v>
      </c>
    </row>
    <row r="20" customFormat="false" ht="15.75" hidden="false" customHeight="false" outlineLevel="0" collapsed="false">
      <c r="A20" s="4" t="n">
        <v>44611</v>
      </c>
      <c r="B20" s="5" t="n">
        <v>3673</v>
      </c>
      <c r="C20" s="5" t="n">
        <v>67</v>
      </c>
      <c r="D20" s="6" t="s">
        <v>22</v>
      </c>
      <c r="E20" s="6" t="s">
        <v>15</v>
      </c>
      <c r="F20" s="6" t="s">
        <v>20</v>
      </c>
      <c r="G20" s="6" t="s">
        <v>17</v>
      </c>
      <c r="H20" s="6" t="s">
        <v>21</v>
      </c>
      <c r="I20" s="5" t="n">
        <v>8.3</v>
      </c>
      <c r="J20" s="5" t="n">
        <v>1730</v>
      </c>
      <c r="K20" s="5" t="n">
        <v>353</v>
      </c>
      <c r="L20" s="5" t="n">
        <v>388</v>
      </c>
      <c r="M20" s="7" t="n">
        <f aca="false">K20/L20</f>
        <v>0.90979381443299</v>
      </c>
      <c r="N20" s="5" t="n">
        <f aca="false">AVERAGE(B16:B20)</f>
        <v>4706</v>
      </c>
      <c r="P20" s="8" t="str">
        <f aca="false">IF(MOD(DAY(A20),2)=0, A20, "")</f>
        <v/>
      </c>
      <c r="Q20" s="5" t="n">
        <v>1730</v>
      </c>
    </row>
    <row r="21" customFormat="false" ht="15.75" hidden="false" customHeight="false" outlineLevel="0" collapsed="false">
      <c r="A21" s="4" t="n">
        <v>44612</v>
      </c>
      <c r="B21" s="5" t="n">
        <v>7443</v>
      </c>
      <c r="C21" s="5" t="n">
        <v>68</v>
      </c>
      <c r="D21" s="6" t="s">
        <v>14</v>
      </c>
      <c r="E21" s="6" t="s">
        <v>15</v>
      </c>
      <c r="F21" s="6" t="s">
        <v>16</v>
      </c>
      <c r="G21" s="6" t="s">
        <v>17</v>
      </c>
      <c r="H21" s="6" t="s">
        <v>17</v>
      </c>
      <c r="I21" s="5" t="n">
        <v>0</v>
      </c>
      <c r="J21" s="5" t="n">
        <v>2126</v>
      </c>
      <c r="K21" s="5" t="n">
        <v>450</v>
      </c>
      <c r="L21" s="5" t="n">
        <v>460</v>
      </c>
      <c r="M21" s="7" t="n">
        <f aca="false">K21/L21</f>
        <v>0.978260869565217</v>
      </c>
      <c r="N21" s="5" t="n">
        <f aca="false">AVERAGE(B17:B21)</f>
        <v>4701</v>
      </c>
      <c r="P21" s="9" t="n">
        <f aca="false">IF(MOD(DAY(A21),2)=0, A21, "")</f>
        <v>44612</v>
      </c>
      <c r="Q21" s="5" t="n">
        <v>2126</v>
      </c>
    </row>
    <row r="22" customFormat="false" ht="15.75" hidden="false" customHeight="false" outlineLevel="0" collapsed="false">
      <c r="A22" s="4" t="n">
        <v>44613</v>
      </c>
      <c r="B22" s="5" t="n">
        <v>3848</v>
      </c>
      <c r="C22" s="5" t="n">
        <v>68</v>
      </c>
      <c r="D22" s="6" t="s">
        <v>14</v>
      </c>
      <c r="E22" s="6" t="s">
        <v>15</v>
      </c>
      <c r="F22" s="6" t="s">
        <v>16</v>
      </c>
      <c r="G22" s="6" t="s">
        <v>17</v>
      </c>
      <c r="H22" s="6" t="s">
        <v>17</v>
      </c>
      <c r="I22" s="5" t="n">
        <v>5</v>
      </c>
      <c r="J22" s="5" t="n">
        <v>1806</v>
      </c>
      <c r="K22" s="5" t="n">
        <v>507</v>
      </c>
      <c r="L22" s="5" t="n">
        <v>530</v>
      </c>
      <c r="M22" s="7" t="n">
        <f aca="false">K22/L22</f>
        <v>0.956603773584906</v>
      </c>
      <c r="N22" s="5" t="n">
        <f aca="false">AVERAGE(B18:B22)</f>
        <v>3910</v>
      </c>
      <c r="P22" s="8" t="str">
        <f aca="false">IF(MOD(DAY(A22),2)=0, A22, "")</f>
        <v/>
      </c>
      <c r="Q22" s="5" t="n">
        <v>1806</v>
      </c>
    </row>
    <row r="23" customFormat="false" ht="15.75" hidden="false" customHeight="false" outlineLevel="0" collapsed="false">
      <c r="A23" s="4" t="n">
        <v>44614</v>
      </c>
      <c r="B23" s="5" t="n">
        <v>5039</v>
      </c>
      <c r="C23" s="5" t="n">
        <v>68</v>
      </c>
      <c r="D23" s="6" t="s">
        <v>14</v>
      </c>
      <c r="E23" s="6" t="s">
        <v>15</v>
      </c>
      <c r="F23" s="6" t="s">
        <v>16</v>
      </c>
      <c r="G23" s="6" t="s">
        <v>17</v>
      </c>
      <c r="H23" s="6" t="s">
        <v>17</v>
      </c>
      <c r="I23" s="5" t="n">
        <v>0</v>
      </c>
      <c r="J23" s="5" t="n">
        <v>1851</v>
      </c>
      <c r="K23" s="5" t="n">
        <v>602</v>
      </c>
      <c r="L23" s="5" t="n">
        <v>638</v>
      </c>
      <c r="M23" s="7" t="n">
        <f aca="false">K23/L23</f>
        <v>0.943573667711599</v>
      </c>
      <c r="N23" s="5" t="n">
        <f aca="false">AVERAGE(B19:B23)</f>
        <v>4621</v>
      </c>
      <c r="P23" s="9" t="n">
        <f aca="false">IF(MOD(DAY(A23),2)=0, A23, "")</f>
        <v>44614</v>
      </c>
      <c r="Q23" s="5" t="n">
        <v>1851</v>
      </c>
    </row>
    <row r="24" customFormat="false" ht="15.75" hidden="false" customHeight="false" outlineLevel="0" collapsed="false">
      <c r="A24" s="4" t="n">
        <v>44615</v>
      </c>
      <c r="B24" s="5" t="n">
        <v>8666</v>
      </c>
      <c r="C24" s="5" t="n">
        <v>68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17</v>
      </c>
      <c r="I24" s="5" t="n">
        <v>11.3</v>
      </c>
      <c r="J24" s="5" t="n">
        <v>2153</v>
      </c>
      <c r="K24" s="5" t="n">
        <v>535</v>
      </c>
      <c r="L24" s="5" t="n">
        <v>565</v>
      </c>
      <c r="M24" s="7" t="n">
        <f aca="false">K24/L24</f>
        <v>0.946902654867257</v>
      </c>
      <c r="N24" s="5" t="n">
        <f aca="false">AVERAGE(B20:B24)</f>
        <v>5733.8</v>
      </c>
      <c r="P24" s="8" t="str">
        <f aca="false">IF(MOD(DAY(A24),2)=0, A24, "")</f>
        <v/>
      </c>
      <c r="Q24" s="5" t="n">
        <v>2153</v>
      </c>
    </row>
    <row r="25" customFormat="false" ht="15.75" hidden="false" customHeight="false" outlineLevel="0" collapsed="false">
      <c r="A25" s="4" t="n">
        <v>44616</v>
      </c>
      <c r="B25" s="5" t="n">
        <v>7449</v>
      </c>
      <c r="C25" s="5" t="n">
        <v>67</v>
      </c>
      <c r="D25" s="6" t="s">
        <v>14</v>
      </c>
      <c r="E25" s="6" t="s">
        <v>19</v>
      </c>
      <c r="F25" s="6" t="s">
        <v>24</v>
      </c>
      <c r="G25" s="6" t="s">
        <v>17</v>
      </c>
      <c r="H25" s="6" t="s">
        <v>17</v>
      </c>
      <c r="I25" s="5" t="n">
        <v>7.73</v>
      </c>
      <c r="J25" s="5" t="n">
        <v>2115</v>
      </c>
      <c r="K25" s="5" t="n">
        <v>393</v>
      </c>
      <c r="L25" s="5" t="n">
        <v>412</v>
      </c>
      <c r="M25" s="7" t="n">
        <f aca="false">K25/L25</f>
        <v>0.953883495145631</v>
      </c>
      <c r="N25" s="5" t="n">
        <f aca="false">AVERAGE(B21:B25)</f>
        <v>6489</v>
      </c>
      <c r="P25" s="9" t="n">
        <f aca="false">IF(MOD(DAY(A25),2)=0, A25, "")</f>
        <v>44616</v>
      </c>
      <c r="Q25" s="5" t="n">
        <v>2115</v>
      </c>
    </row>
    <row r="26" customFormat="false" ht="15.75" hidden="false" customHeight="false" outlineLevel="0" collapsed="false">
      <c r="A26" s="4" t="n">
        <v>44617</v>
      </c>
      <c r="B26" s="5" t="n">
        <v>6033</v>
      </c>
      <c r="C26" s="5" t="n">
        <v>67</v>
      </c>
      <c r="D26" s="6" t="s">
        <v>14</v>
      </c>
      <c r="E26" s="6" t="s">
        <v>15</v>
      </c>
      <c r="F26" s="6" t="s">
        <v>24</v>
      </c>
      <c r="G26" s="6" t="s">
        <v>17</v>
      </c>
      <c r="H26" s="6" t="s">
        <v>17</v>
      </c>
      <c r="I26" s="5" t="n">
        <v>0</v>
      </c>
      <c r="J26" s="5" t="n">
        <v>1976</v>
      </c>
      <c r="K26" s="5" t="n">
        <v>302</v>
      </c>
      <c r="L26" s="5" t="n">
        <v>321</v>
      </c>
      <c r="M26" s="7" t="n">
        <f aca="false">K26/L26</f>
        <v>0.940809968847352</v>
      </c>
      <c r="N26" s="5" t="n">
        <f aca="false">AVERAGE(B22:B26)</f>
        <v>6207</v>
      </c>
      <c r="P26" s="8" t="str">
        <f aca="false">IF(MOD(DAY(A26),2)=0, A26, "")</f>
        <v/>
      </c>
      <c r="Q26" s="5" t="n">
        <v>1976</v>
      </c>
    </row>
    <row r="27" customFormat="false" ht="15.75" hidden="false" customHeight="false" outlineLevel="0" collapsed="false">
      <c r="A27" s="4" t="n">
        <v>44618</v>
      </c>
      <c r="B27" s="5" t="n">
        <v>10135</v>
      </c>
      <c r="C27" s="5" t="n">
        <v>68</v>
      </c>
      <c r="D27" s="6" t="s">
        <v>26</v>
      </c>
      <c r="E27" s="6" t="s">
        <v>15</v>
      </c>
      <c r="F27" s="6" t="s">
        <v>16</v>
      </c>
      <c r="G27" s="6" t="s">
        <v>17</v>
      </c>
      <c r="H27" s="6" t="s">
        <v>17</v>
      </c>
      <c r="I27" s="5" t="n">
        <v>13.72</v>
      </c>
      <c r="J27" s="5" t="n">
        <v>2397</v>
      </c>
      <c r="K27" s="5" t="n">
        <v>339</v>
      </c>
      <c r="L27" s="5" t="n">
        <v>349</v>
      </c>
      <c r="M27" s="7" t="n">
        <f aca="false">K27/L27</f>
        <v>0.97134670487106</v>
      </c>
      <c r="N27" s="5" t="n">
        <f aca="false">AVERAGE(B23:B27)</f>
        <v>7464.4</v>
      </c>
      <c r="P27" s="9" t="n">
        <f aca="false">IF(MOD(DAY(A27),2)=0, A27, "")</f>
        <v>44618</v>
      </c>
      <c r="Q27" s="5" t="n">
        <v>2397</v>
      </c>
    </row>
    <row r="28" customFormat="false" ht="15.75" hidden="false" customHeight="false" outlineLevel="0" collapsed="false">
      <c r="A28" s="4" t="n">
        <v>44619</v>
      </c>
      <c r="B28" s="5" t="n">
        <v>8109</v>
      </c>
      <c r="C28" s="5" t="n">
        <v>67</v>
      </c>
      <c r="D28" s="6" t="s">
        <v>14</v>
      </c>
      <c r="E28" s="6" t="s">
        <v>19</v>
      </c>
      <c r="F28" s="6" t="s">
        <v>16</v>
      </c>
      <c r="G28" s="6" t="s">
        <v>17</v>
      </c>
      <c r="H28" s="6" t="s">
        <v>17</v>
      </c>
      <c r="I28" s="5" t="n">
        <v>0</v>
      </c>
      <c r="J28" s="5" t="n">
        <v>2131</v>
      </c>
      <c r="K28" s="5" t="n">
        <v>490</v>
      </c>
      <c r="L28" s="5" t="n">
        <v>505</v>
      </c>
      <c r="M28" s="7" t="n">
        <f aca="false">K28/L28</f>
        <v>0.97029702970297</v>
      </c>
      <c r="N28" s="5" t="n">
        <f aca="false">AVERAGE(B24:B28)</f>
        <v>8078.4</v>
      </c>
      <c r="P28" s="8" t="str">
        <f aca="false">IF(MOD(DAY(A28),2)=0, A28, "")</f>
        <v/>
      </c>
      <c r="Q28" s="5" t="n">
        <v>2131</v>
      </c>
    </row>
    <row r="29" customFormat="false" ht="15.75" hidden="false" customHeight="false" outlineLevel="0" collapsed="false">
      <c r="A29" s="4" t="n">
        <v>44620</v>
      </c>
      <c r="B29" s="5" t="n">
        <v>6839</v>
      </c>
      <c r="C29" s="5" t="n">
        <v>67</v>
      </c>
      <c r="D29" s="6" t="s">
        <v>14</v>
      </c>
      <c r="E29" s="6" t="s">
        <v>15</v>
      </c>
      <c r="F29" s="6" t="s">
        <v>16</v>
      </c>
      <c r="G29" s="6" t="s">
        <v>17</v>
      </c>
      <c r="H29" s="6" t="s">
        <v>17</v>
      </c>
      <c r="I29" s="5" t="n">
        <v>8.99</v>
      </c>
      <c r="J29" s="5" t="n">
        <v>1988</v>
      </c>
      <c r="K29" s="5" t="n">
        <v>453</v>
      </c>
      <c r="L29" s="5" t="n">
        <v>531</v>
      </c>
      <c r="M29" s="7" t="n">
        <f aca="false">K29/L29</f>
        <v>0.853107344632768</v>
      </c>
      <c r="N29" s="5" t="n">
        <f aca="false">AVERAGE(B25:B29)</f>
        <v>7713</v>
      </c>
      <c r="P29" s="9" t="n">
        <f aca="false">IF(MOD(DAY(A29),2)=0, A29, "")</f>
        <v>44620</v>
      </c>
      <c r="Q29" s="5" t="n">
        <v>1988</v>
      </c>
    </row>
    <row r="30" customFormat="false" ht="15.75" hidden="false" customHeight="false" outlineLevel="0" collapsed="false">
      <c r="A30" s="10" t="s">
        <v>27</v>
      </c>
      <c r="B30" s="5" t="n">
        <f aca="false">SUM(B2:B29)</f>
        <v>174071</v>
      </c>
      <c r="C30" s="6"/>
      <c r="D30" s="6"/>
      <c r="E30" s="6"/>
      <c r="F30" s="6"/>
      <c r="G30" s="6"/>
      <c r="H30" s="6"/>
      <c r="I30" s="5" t="n">
        <f aca="false">SUM(I2:I29)</f>
        <v>188.33</v>
      </c>
      <c r="J30" s="6"/>
      <c r="K30" s="6"/>
      <c r="L30" s="6"/>
      <c r="M30" s="11"/>
      <c r="N30" s="6"/>
      <c r="Q30" s="6"/>
    </row>
    <row r="31" customFormat="false" ht="15.75" hidden="false" customHeight="false" outlineLevel="0" collapsed="false">
      <c r="A31" s="10" t="s">
        <v>28</v>
      </c>
      <c r="B31" s="5" t="n">
        <f aca="false">AVERAGE(B2:B29)</f>
        <v>6216.821429</v>
      </c>
      <c r="C31" s="6"/>
      <c r="D31" s="6"/>
      <c r="E31" s="6"/>
      <c r="F31" s="6"/>
      <c r="G31" s="6"/>
      <c r="H31" s="6"/>
      <c r="I31" s="5" t="n">
        <f aca="false">AVERAGE(I2:I29)</f>
        <v>6.726071429</v>
      </c>
      <c r="J31" s="6"/>
      <c r="K31" s="6"/>
      <c r="L31" s="6"/>
      <c r="M31" s="11"/>
      <c r="N31" s="6"/>
      <c r="Q31" s="6"/>
    </row>
    <row r="32" customFormat="false" ht="15.75" hidden="false" customHeight="false" outlineLevel="0" collapsed="false">
      <c r="A32" s="10" t="s">
        <v>29</v>
      </c>
      <c r="B32" s="5" t="n">
        <f aca="false">MIN(B2:B29)</f>
        <v>1484</v>
      </c>
      <c r="C32" s="6"/>
      <c r="D32" s="6"/>
      <c r="E32" s="6"/>
      <c r="F32" s="6"/>
      <c r="G32" s="6"/>
      <c r="H32" s="6"/>
      <c r="I32" s="5" t="n">
        <f aca="false">MIN(I2:I29)</f>
        <v>0</v>
      </c>
      <c r="J32" s="6"/>
      <c r="K32" s="6"/>
      <c r="L32" s="6"/>
      <c r="M32" s="11"/>
      <c r="N32" s="6"/>
      <c r="Q32" s="6"/>
    </row>
    <row r="33" customFormat="false" ht="15.75" hidden="false" customHeight="false" outlineLevel="0" collapsed="false">
      <c r="A33" s="10" t="s">
        <v>30</v>
      </c>
      <c r="B33" s="5" t="n">
        <f aca="false">MAX(B2:B29)</f>
        <v>10337</v>
      </c>
      <c r="C33" s="6"/>
      <c r="D33" s="6"/>
      <c r="E33" s="6"/>
      <c r="F33" s="6"/>
      <c r="G33" s="6"/>
      <c r="H33" s="6"/>
      <c r="I33" s="5" t="n">
        <f aca="false">MAX(I2:I29)</f>
        <v>13.72</v>
      </c>
      <c r="J33" s="6"/>
      <c r="K33" s="6"/>
      <c r="L33" s="6"/>
      <c r="M33" s="11"/>
      <c r="N33" s="6"/>
      <c r="Q3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2.12"/>
    <col collapsed="false" customWidth="true" hidden="false" outlineLevel="0" max="5" min="5" style="0" width="21.12"/>
    <col collapsed="false" customWidth="true" hidden="false" outlineLevel="0" max="8" min="8" style="0" width="15.85"/>
    <col collapsed="false" customWidth="true" hidden="false" outlineLevel="0" max="10" min="10" style="0" width="16.13"/>
  </cols>
  <sheetData>
    <row r="1" customFormat="false" ht="15.75" hidden="false" customHeight="false" outlineLevel="0" collapsed="false">
      <c r="A1" s="12" t="s">
        <v>5</v>
      </c>
      <c r="B1" s="13" t="s">
        <v>31</v>
      </c>
      <c r="I1" s="12" t="s">
        <v>5</v>
      </c>
      <c r="J1" s="13" t="s">
        <v>32</v>
      </c>
    </row>
    <row r="2" customFormat="false" ht="15.75" hidden="false" customHeight="false" outlineLevel="0" collapsed="false">
      <c r="A2" s="14" t="s">
        <v>23</v>
      </c>
      <c r="B2" s="15" t="n">
        <v>4941</v>
      </c>
      <c r="I2" s="14" t="s">
        <v>23</v>
      </c>
      <c r="J2" s="15" t="n">
        <v>4941</v>
      </c>
    </row>
    <row r="3" customFormat="false" ht="15.75" hidden="false" customHeight="false" outlineLevel="0" collapsed="false">
      <c r="A3" s="16" t="s">
        <v>25</v>
      </c>
      <c r="B3" s="17" t="n">
        <v>2563</v>
      </c>
      <c r="I3" s="16" t="s">
        <v>25</v>
      </c>
      <c r="J3" s="17" t="n">
        <v>2563</v>
      </c>
    </row>
    <row r="4" customFormat="false" ht="15.75" hidden="false" customHeight="false" outlineLevel="0" collapsed="false">
      <c r="A4" s="16" t="s">
        <v>16</v>
      </c>
      <c r="B4" s="17" t="n">
        <v>7839.07692307692</v>
      </c>
      <c r="I4" s="16" t="s">
        <v>16</v>
      </c>
      <c r="J4" s="17" t="n">
        <v>101908</v>
      </c>
    </row>
    <row r="5" customFormat="false" ht="15.75" hidden="false" customHeight="false" outlineLevel="0" collapsed="false">
      <c r="A5" s="16" t="s">
        <v>24</v>
      </c>
      <c r="B5" s="17" t="n">
        <v>5617.66666666667</v>
      </c>
      <c r="I5" s="16" t="s">
        <v>24</v>
      </c>
      <c r="J5" s="17" t="n">
        <v>50559</v>
      </c>
    </row>
    <row r="6" customFormat="false" ht="15.75" hidden="false" customHeight="false" outlineLevel="0" collapsed="false">
      <c r="A6" s="16" t="s">
        <v>20</v>
      </c>
      <c r="B6" s="18" t="n">
        <v>3525</v>
      </c>
      <c r="I6" s="16" t="s">
        <v>20</v>
      </c>
      <c r="J6" s="18" t="n">
        <v>14100</v>
      </c>
    </row>
    <row r="7" customFormat="false" ht="15.75" hidden="false" customHeight="false" outlineLevel="0" collapsed="false">
      <c r="A7" s="19" t="s">
        <v>33</v>
      </c>
      <c r="B7" s="20" t="n">
        <v>6216.82142857143</v>
      </c>
      <c r="I7" s="19" t="s">
        <v>33</v>
      </c>
      <c r="J7" s="20" t="n">
        <v>174071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2025-06-12T10:33:32Z</dcterms:modified>
  <cp:revision>1</cp:revision>
  <dc:subject/>
  <dc:title/>
</cp:coreProperties>
</file>