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40_詳細設計\画面系\"/>
    </mc:Choice>
  </mc:AlternateContent>
  <xr:revisionPtr revIDLastSave="0" documentId="13_ncr:1_{70A8BCDC-5AD9-47D0-A9A8-2798E99136DC}" xr6:coauthVersionLast="45" xr6:coauthVersionMax="45" xr10:uidLastSave="{00000000-0000-0000-0000-000000000000}"/>
  <bookViews>
    <workbookView xWindow="-110" yWindow="-110" windowWidth="19420" windowHeight="10420" activeTab="3" xr2:uid="{CFAEB6AA-FC9D-49F8-8BE6-86D0FBA28B0C}"/>
  </bookViews>
  <sheets>
    <sheet name="表紙" sheetId="6" r:id="rId1"/>
    <sheet name="改版履歴" sheetId="4" r:id="rId2"/>
    <sheet name="概要設計" sheetId="2" r:id="rId3"/>
    <sheet name="サンプルデータ" sheetId="11" r:id="rId4"/>
    <sheet name="IOデータ" sheetId="8" r:id="rId5"/>
    <sheet name="処理詳細" sheetId="10" r:id="rId6"/>
    <sheet name="DBアクセス" sheetId="9" r:id="rId7"/>
  </sheets>
  <definedNames>
    <definedName name="_xlnm.Print_Area" localSheetId="6">DBアクセス!$A$1:$AV$38</definedName>
    <definedName name="_xlnm.Print_Area" localSheetId="4">IOデータ!$A$1:$AV$25</definedName>
    <definedName name="_xlnm.Print_Area" localSheetId="1">改版履歴!$A$1:$AV$16</definedName>
    <definedName name="_xlnm.Print_Area" localSheetId="2">概要設計!$A$1:$AV$125</definedName>
    <definedName name="_xlnm.Print_Area" localSheetId="5">処理詳細!$A$1:$AV$50</definedName>
    <definedName name="_xlnm.Print_Area" localSheetId="0">表紙!$A$1:$AT$19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4" l="1"/>
  <c r="AO2" i="4"/>
  <c r="AO2" i="10" l="1"/>
  <c r="I2" i="10"/>
  <c r="A1" i="10"/>
  <c r="AO2" i="9" l="1"/>
  <c r="I2" i="9"/>
  <c r="A1" i="9"/>
  <c r="AO2" i="8"/>
  <c r="I2" i="8"/>
  <c r="A1" i="8"/>
  <c r="W7" i="6"/>
  <c r="W8" i="6"/>
  <c r="U11" i="6"/>
  <c r="A1" i="4" l="1"/>
  <c r="A1" i="2"/>
  <c r="Y2" i="4"/>
  <c r="AG2" i="4"/>
  <c r="Y11" i="6"/>
  <c r="Y2" i="10" l="1"/>
  <c r="AG2" i="10"/>
  <c r="AG2" i="9"/>
  <c r="Y2" i="9"/>
  <c r="AG2" i="8"/>
  <c r="Y2" i="8"/>
  <c r="I2" i="2"/>
  <c r="AO2" i="2"/>
  <c r="AG2" i="2"/>
  <c r="Y2" i="2"/>
  <c r="Q2" i="4"/>
  <c r="Q2" i="10" l="1"/>
  <c r="Q2" i="9"/>
  <c r="Q2" i="8"/>
  <c r="Q2" i="2"/>
</calcChain>
</file>

<file path=xl/sharedStrings.xml><?xml version="1.0" encoding="utf-8"?>
<sst xmlns="http://schemas.openxmlformats.org/spreadsheetml/2006/main" count="412" uniqueCount="218">
  <si>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</si>
  <si>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</si>
  <si>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</si>
  <si>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</si>
  <si>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</si>
  <si>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</si>
  <si>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</si>
  <si>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</si>
  <si>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</si>
  <si>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</si>
  <si>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マッチング取込処理</t>
    <rPh sb="5" eb="6">
      <t>ト</t>
    </rPh>
    <rPh sb="6" eb="7">
      <t>コ</t>
    </rPh>
    <rPh sb="7" eb="9">
      <t>ショリ</t>
    </rPh>
    <phoneticPr fontId="1"/>
  </si>
  <si>
    <t>PGCOMB010</t>
    <phoneticPr fontId="1"/>
  </si>
  <si>
    <t>システム概要</t>
    <rPh sb="4" eb="6">
      <t>ガイヨウ</t>
    </rPh>
    <phoneticPr fontId="1"/>
  </si>
  <si>
    <t>特記事項</t>
    <rPh sb="0" eb="2">
      <t>トッキ</t>
    </rPh>
    <rPh sb="2" eb="4">
      <t>ジコウ</t>
    </rPh>
    <phoneticPr fontId="1"/>
  </si>
  <si>
    <t>フローチャート</t>
    <phoneticPr fontId="1"/>
  </si>
  <si>
    <t>・処理対象日を取得</t>
    <rPh sb="1" eb="3">
      <t>ショリ</t>
    </rPh>
    <rPh sb="3" eb="5">
      <t>タイショウ</t>
    </rPh>
    <rPh sb="5" eb="6">
      <t>ビ</t>
    </rPh>
    <rPh sb="7" eb="9">
      <t>シュトク</t>
    </rPh>
    <phoneticPr fontId="1"/>
  </si>
  <si>
    <t>・乱数、キャラクタマスタを取得</t>
    <rPh sb="1" eb="3">
      <t>ランスウ</t>
    </rPh>
    <rPh sb="13" eb="15">
      <t>シュトク</t>
    </rPh>
    <phoneticPr fontId="1"/>
  </si>
  <si>
    <t>ファイルIO</t>
    <phoneticPr fontId="1"/>
  </si>
  <si>
    <t>データベース</t>
    <phoneticPr fontId="1"/>
  </si>
  <si>
    <t>論理名</t>
    <rPh sb="0" eb="2">
      <t>ロンリ</t>
    </rPh>
    <rPh sb="2" eb="3">
      <t>メイ</t>
    </rPh>
    <phoneticPr fontId="1"/>
  </si>
  <si>
    <t>DB</t>
    <phoneticPr fontId="1"/>
  </si>
  <si>
    <t>テーブル名</t>
    <rPh sb="4" eb="5">
      <t>メイ</t>
    </rPh>
    <phoneticPr fontId="1"/>
  </si>
  <si>
    <t>物理ファイル名</t>
    <rPh sb="0" eb="2">
      <t>ブツリ</t>
    </rPh>
    <rPh sb="6" eb="7">
      <t>メイ</t>
    </rPh>
    <phoneticPr fontId="1"/>
  </si>
  <si>
    <t>機能</t>
    <rPh sb="0" eb="2">
      <t>キノウ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</si>
  <si>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</si>
  <si>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</si>
  <si>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１－１．処理対象日を取得</t>
    <rPh sb="4" eb="6">
      <t>ショリ</t>
    </rPh>
    <rPh sb="6" eb="8">
      <t>タイショウ</t>
    </rPh>
    <rPh sb="8" eb="9">
      <t>ビ</t>
    </rPh>
    <rPh sb="10" eb="12">
      <t>シュトク</t>
    </rPh>
    <phoneticPr fontId="1"/>
  </si>
  <si>
    <t>入力がなかった場合、システム日付を格納</t>
    <rPh sb="0" eb="2">
      <t>ニュウリョク</t>
    </rPh>
    <rPh sb="7" eb="9">
      <t>バアイ</t>
    </rPh>
    <rPh sb="14" eb="16">
      <t>ヒヅケ</t>
    </rPh>
    <rPh sb="17" eb="19">
      <t>カクノウ</t>
    </rPh>
    <phoneticPr fontId="1"/>
  </si>
  <si>
    <t>パラメータ.処理対象日を設定</t>
    <rPh sb="6" eb="8">
      <t>ショリ</t>
    </rPh>
    <rPh sb="8" eb="10">
      <t>タイショウ</t>
    </rPh>
    <rPh sb="10" eb="11">
      <t>ビ</t>
    </rPh>
    <rPh sb="12" eb="14">
      <t>セッテイ</t>
    </rPh>
    <phoneticPr fontId="1"/>
  </si>
  <si>
    <t>パラメータ．ユーザコードを設定</t>
    <rPh sb="13" eb="15">
      <t>セッテイ</t>
    </rPh>
    <phoneticPr fontId="1"/>
  </si>
  <si>
    <t>入力がなかった場合、異常終了する</t>
    <rPh sb="0" eb="2">
      <t>ニュウリョク</t>
    </rPh>
    <rPh sb="7" eb="9">
      <t>バアイ</t>
    </rPh>
    <rPh sb="10" eb="12">
      <t>イジョウ</t>
    </rPh>
    <rPh sb="12" eb="14">
      <t>シュウリョウ</t>
    </rPh>
    <phoneticPr fontId="1"/>
  </si>
  <si>
    <t>２－２．乱数マスタ取込処理</t>
    <rPh sb="4" eb="6">
      <t>ランスウ</t>
    </rPh>
    <rPh sb="9" eb="11">
      <t>トリコミ</t>
    </rPh>
    <rPh sb="11" eb="13">
      <t>ショリ</t>
    </rPh>
    <phoneticPr fontId="1"/>
  </si>
  <si>
    <t>_SysDate</t>
    <phoneticPr fontId="1"/>
  </si>
  <si>
    <t>２－２－１．</t>
    <phoneticPr fontId="1"/>
  </si>
  <si>
    <t>キャラクタマスタ</t>
    <phoneticPr fontId="1"/>
  </si>
  <si>
    <t>mst</t>
    <phoneticPr fontId="1"/>
  </si>
  <si>
    <t>MST.dbo.mstCharacter</t>
    <phoneticPr fontId="1"/>
  </si>
  <si>
    <t>乱数マスタ</t>
    <rPh sb="0" eb="2">
      <t>ランスウ</t>
    </rPh>
    <phoneticPr fontId="1"/>
  </si>
  <si>
    <t>MST.dbo.mstRandom</t>
    <phoneticPr fontId="1"/>
  </si>
  <si>
    <t>PickUpMatch.csv</t>
    <phoneticPr fontId="1"/>
  </si>
  <si>
    <t>マッチングリストファイル</t>
    <phoneticPr fontId="1"/>
  </si>
  <si>
    <t>マッチング取込処理</t>
  </si>
  <si>
    <t>PGCOMB010</t>
  </si>
  <si>
    <t>１．削除処理</t>
    <rPh sb="2" eb="4">
      <t>サクジョ</t>
    </rPh>
    <rPh sb="4" eb="6">
      <t>ショリ</t>
    </rPh>
    <phoneticPr fontId="1"/>
  </si>
  <si>
    <t>２．キャラクタマスタ取り込み処理</t>
    <rPh sb="10" eb="11">
      <t>ト</t>
    </rPh>
    <rPh sb="12" eb="13">
      <t>コ</t>
    </rPh>
    <rPh sb="14" eb="16">
      <t>ショリ</t>
    </rPh>
    <phoneticPr fontId="1"/>
  </si>
  <si>
    <t>結合条件</t>
    <rPh sb="0" eb="2">
      <t>ケツゴウ</t>
    </rPh>
    <rPh sb="2" eb="4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</si>
  <si>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</si>
  <si>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設定値</t>
    <rPh sb="0" eb="3">
      <t>セッテイチ</t>
    </rPh>
    <phoneticPr fontId="1"/>
  </si>
  <si>
    <t>AS</t>
  </si>
  <si>
    <t>・</t>
    <phoneticPr fontId="1"/>
  </si>
  <si>
    <t>連番テーブル</t>
    <rPh sb="0" eb="2">
      <t>レンバン</t>
    </rPh>
    <phoneticPr fontId="1"/>
  </si>
  <si>
    <t>trn</t>
    <phoneticPr fontId="1"/>
  </si>
  <si>
    <t>MST.dbo.mstSeq</t>
    <phoneticPr fontId="1"/>
  </si>
  <si>
    <t>マッチングヘッダ</t>
    <phoneticPr fontId="1"/>
  </si>
  <si>
    <t>マッチング明細</t>
    <rPh sb="5" eb="7">
      <t>メイサイ</t>
    </rPh>
    <phoneticPr fontId="1"/>
  </si>
  <si>
    <t>TRN.dbo.trnMatchingHeader</t>
    <phoneticPr fontId="1"/>
  </si>
  <si>
    <t>TRN.dbo.trnMatchingDetail</t>
    <phoneticPr fontId="1"/>
  </si>
  <si>
    <t>・マッチング情報をバルクイン</t>
    <rPh sb="6" eb="8">
      <t>ジョウホウ</t>
    </rPh>
    <phoneticPr fontId="1"/>
  </si>
  <si>
    <t>・処理対象日から換算したマッチングデータを削除</t>
    <rPh sb="1" eb="3">
      <t>ショリ</t>
    </rPh>
    <rPh sb="3" eb="5">
      <t>タイショウ</t>
    </rPh>
    <rPh sb="5" eb="6">
      <t>ビ</t>
    </rPh>
    <rPh sb="8" eb="10">
      <t>カンザン</t>
    </rPh>
    <rPh sb="21" eb="23">
      <t>サクジョ</t>
    </rPh>
    <phoneticPr fontId="1"/>
  </si>
  <si>
    <t>※バルクイン時は連番テーブルから自動採番した</t>
    <rPh sb="6" eb="7">
      <t>ジ</t>
    </rPh>
    <rPh sb="8" eb="10">
      <t>レンバン</t>
    </rPh>
    <rPh sb="16" eb="18">
      <t>ジドウ</t>
    </rPh>
    <rPh sb="18" eb="20">
      <t>サイバン</t>
    </rPh>
    <phoneticPr fontId="1"/>
  </si>
  <si>
    <t>idと処理対象日を主キーとする</t>
    <rPh sb="3" eb="5">
      <t>ショリ</t>
    </rPh>
    <rPh sb="5" eb="7">
      <t>タイショウ</t>
    </rPh>
    <rPh sb="7" eb="8">
      <t>ビ</t>
    </rPh>
    <rPh sb="9" eb="10">
      <t>シュ</t>
    </rPh>
    <phoneticPr fontId="1"/>
  </si>
  <si>
    <t>・以下の条件で集計したブレイクキーを使用</t>
    <rPh sb="1" eb="3">
      <t>イカ</t>
    </rPh>
    <rPh sb="4" eb="6">
      <t>ジョウケン</t>
    </rPh>
    <rPh sb="7" eb="9">
      <t>シュウケイ</t>
    </rPh>
    <rPh sb="18" eb="20">
      <t>シヨウ</t>
    </rPh>
    <phoneticPr fontId="1"/>
  </si>
  <si>
    <t>イメージ</t>
    <phoneticPr fontId="1"/>
  </si>
  <si>
    <t>↓仮イメージ</t>
    <rPh sb="1" eb="2">
      <t>カリ</t>
    </rPh>
    <phoneticPr fontId="1"/>
  </si>
  <si>
    <t>①ステータス画面</t>
    <rPh sb="6" eb="8">
      <t>ガメン</t>
    </rPh>
    <phoneticPr fontId="1"/>
  </si>
  <si>
    <t>②コマンド画面</t>
    <rPh sb="5" eb="7">
      <t>ガメン</t>
    </rPh>
    <phoneticPr fontId="1"/>
  </si>
  <si>
    <t>・communicate</t>
    <phoneticPr fontId="1"/>
  </si>
  <si>
    <t>隣り合うオブジェクト、あるいは選択座標のオブジェクト</t>
    <rPh sb="0" eb="1">
      <t>トナ</t>
    </rPh>
    <rPh sb="2" eb="3">
      <t>ア</t>
    </rPh>
    <rPh sb="15" eb="17">
      <t>センタク</t>
    </rPh>
    <rPh sb="17" eb="19">
      <t>ザヒョウ</t>
    </rPh>
    <phoneticPr fontId="1"/>
  </si>
  <si>
    <t>に対して有効</t>
    <rPh sb="1" eb="2">
      <t>タイ</t>
    </rPh>
    <rPh sb="4" eb="6">
      <t>ユウコウ</t>
    </rPh>
    <phoneticPr fontId="1"/>
  </si>
  <si>
    <t>・battle</t>
    <phoneticPr fontId="1"/>
  </si>
  <si>
    <t>③</t>
    <phoneticPr fontId="1"/>
  </si>
  <si>
    <t>・catch</t>
    <phoneticPr fontId="1"/>
  </si>
  <si>
    <t>・select</t>
    <phoneticPr fontId="1"/>
  </si>
  <si>
    <t>異なる集計座標に対して有効</t>
    <rPh sb="0" eb="1">
      <t>コト</t>
    </rPh>
    <rPh sb="3" eb="5">
      <t>シュウケイ</t>
    </rPh>
    <rPh sb="5" eb="7">
      <t>ザヒョウ</t>
    </rPh>
    <rPh sb="8" eb="9">
      <t>タイ</t>
    </rPh>
    <rPh sb="11" eb="13">
      <t>ユウコウ</t>
    </rPh>
    <phoneticPr fontId="1"/>
  </si>
  <si>
    <t>・item</t>
    <phoneticPr fontId="1"/>
  </si>
  <si>
    <t>select * from items where id = ********</t>
    <phoneticPr fontId="1"/>
  </si>
  <si>
    <t>・option</t>
    <phoneticPr fontId="1"/>
  </si>
  <si>
    <t>オプション。</t>
    <phoneticPr fontId="1"/>
  </si>
  <si>
    <t>④</t>
    <phoneticPr fontId="1"/>
  </si>
  <si>
    <t>■機能概要</t>
  </si>
  <si>
    <t>・マッチング取り込み前にマッチングを確定させる処理を追加</t>
  </si>
  <si>
    <t>縦横３マスに存在するキャラクタがマッチング対象となる</t>
  </si>
  <si>
    <t>丸のマスを【集計座標】と命名。</t>
  </si>
  <si>
    <t>集計座標を中心とする縦横５マス集計エリアを【選択座標】と命名。</t>
  </si>
  <si>
    <t>※③と④は同時に存在しないコマンドのため重ねて表示</t>
    <rPh sb="5" eb="7">
      <t>ドウジ</t>
    </rPh>
    <rPh sb="8" eb="10">
      <t>ソンザイ</t>
    </rPh>
    <rPh sb="20" eb="21">
      <t>カサ</t>
    </rPh>
    <rPh sb="23" eb="25">
      <t>ヒョウジ</t>
    </rPh>
    <phoneticPr fontId="1"/>
  </si>
  <si>
    <t>・detail</t>
    <phoneticPr fontId="1"/>
  </si>
  <si>
    <t>キャラ詳細</t>
    <rPh sb="3" eb="5">
      <t>ショウサイ</t>
    </rPh>
    <phoneticPr fontId="1"/>
  </si>
  <si>
    <t>select * from characters where id = ********</t>
    <phoneticPr fontId="1"/>
  </si>
  <si>
    <t>select 【ステータス】 form character where id = ********</t>
    <phoneticPr fontId="1"/>
  </si>
  <si>
    <t>+idに紐づいたマスタデータ</t>
    <rPh sb="4" eb="5">
      <t>ヒモ</t>
    </rPh>
    <phoneticPr fontId="1"/>
  </si>
  <si>
    <t>⑤有効リスト</t>
    <rPh sb="1" eb="3">
      <t>ユウコウ</t>
    </rPh>
    <phoneticPr fontId="1"/>
  </si>
  <si>
    <t>ユーザの陣営id,カルマ,共通フラグ等から算出した</t>
    <rPh sb="4" eb="6">
      <t>ジンエイ</t>
    </rPh>
    <rPh sb="13" eb="15">
      <t>キョウツウ</t>
    </rPh>
    <rPh sb="18" eb="19">
      <t>トウ</t>
    </rPh>
    <rPh sb="21" eb="23">
      <t>サンシュツ</t>
    </rPh>
    <phoneticPr fontId="1"/>
  </si>
  <si>
    <t>誘因率により有効オブジェクトを判別</t>
    <rPh sb="0" eb="2">
      <t>ユウイン</t>
    </rPh>
    <rPh sb="2" eb="3">
      <t>リツ</t>
    </rPh>
    <rPh sb="6" eb="8">
      <t>ユウコウ</t>
    </rPh>
    <rPh sb="15" eb="17">
      <t>ハンベツ</t>
    </rPh>
    <phoneticPr fontId="1"/>
  </si>
  <si>
    <t>select * from wrk_inviteに格納されたオブジェクト名を</t>
    <rPh sb="25" eb="27">
      <t>カクノウ</t>
    </rPh>
    <rPh sb="36" eb="37">
      <t>メイ</t>
    </rPh>
    <phoneticPr fontId="1"/>
  </si>
  <si>
    <t>表示→プルダウンで詳細を出力</t>
    <rPh sb="0" eb="2">
      <t>ヒョウジ</t>
    </rPh>
    <rPh sb="9" eb="11">
      <t>ショウサイ</t>
    </rPh>
    <rPh sb="12" eb="14">
      <t>シュツリョク</t>
    </rPh>
    <phoneticPr fontId="1"/>
  </si>
  <si>
    <t>１－２．ユーザ情報の取得</t>
    <rPh sb="7" eb="9">
      <t>ジョウホウ</t>
    </rPh>
    <rPh sb="10" eb="12">
      <t>シュトク</t>
    </rPh>
    <phoneticPr fontId="1"/>
  </si>
  <si>
    <t>必須パラメータ</t>
    <rPh sb="0" eb="2">
      <t>ヒッス</t>
    </rPh>
    <phoneticPr fontId="1"/>
  </si>
  <si>
    <t>・password</t>
    <phoneticPr fontId="1"/>
  </si>
  <si>
    <t>・user_id</t>
    <phoneticPr fontId="1"/>
  </si>
  <si>
    <t>■</t>
    <phoneticPr fontId="1"/>
  </si>
  <si>
    <t>〇</t>
    <phoneticPr fontId="1"/>
  </si>
  <si>
    <t>sgrid_x</t>
  </si>
  <si>
    <t>sgrid_x</t>
    <phoneticPr fontId="1"/>
  </si>
  <si>
    <t>sgrid_y</t>
  </si>
  <si>
    <t>sgrid_y</t>
    <phoneticPr fontId="1"/>
  </si>
  <si>
    <t>〇→集計座標(grid_x, grid_y)</t>
    <rPh sb="2" eb="4">
      <t>シュウケイ</t>
    </rPh>
    <rPh sb="4" eb="6">
      <t>ザヒョウ</t>
    </rPh>
    <phoneticPr fontId="1"/>
  </si>
  <si>
    <t>■→選択座標(sgrid_x, sgrid_y)</t>
    <rPh sb="2" eb="4">
      <t>センタク</t>
    </rPh>
    <rPh sb="4" eb="6">
      <t>ザヒョウ</t>
    </rPh>
    <phoneticPr fontId="1"/>
  </si>
  <si>
    <t>id</t>
  </si>
  <si>
    <t>ins_date</t>
  </si>
  <si>
    <t>ins_id</t>
  </si>
  <si>
    <t>upd_date</t>
  </si>
  <si>
    <t>upd_id</t>
  </si>
  <si>
    <t>gene_id</t>
  </si>
  <si>
    <t>race_id</t>
  </si>
  <si>
    <t>grid_x</t>
  </si>
  <si>
    <t>grid_y</t>
  </si>
  <si>
    <t>name</t>
  </si>
  <si>
    <t>age</t>
  </si>
  <si>
    <t>birth</t>
  </si>
  <si>
    <t>level</t>
  </si>
  <si>
    <t>class1</t>
  </si>
  <si>
    <t>class2</t>
  </si>
  <si>
    <t>class3</t>
  </si>
  <si>
    <t>rank</t>
  </si>
  <si>
    <t>HP</t>
  </si>
  <si>
    <t>MP</t>
  </si>
  <si>
    <t>state</t>
  </si>
  <si>
    <t>sta</t>
  </si>
  <si>
    <t>atk</t>
  </si>
  <si>
    <t>bit</t>
  </si>
  <si>
    <t>int</t>
  </si>
  <si>
    <t>def</t>
  </si>
  <si>
    <t>agi</t>
  </si>
  <si>
    <t>talent</t>
  </si>
  <si>
    <t>is_deleted</t>
  </si>
  <si>
    <t>party1_id</t>
  </si>
  <si>
    <t>party2_id</t>
  </si>
  <si>
    <t>party3_id</t>
  </si>
  <si>
    <t>dangeon_id</t>
  </si>
  <si>
    <t>master_id</t>
  </si>
  <si>
    <t>↓characters</t>
    <phoneticPr fontId="1"/>
  </si>
  <si>
    <t>サンプルデータ</t>
    <phoneticPr fontId="1"/>
  </si>
  <si>
    <t>user_id</t>
  </si>
  <si>
    <t>is_admin</t>
  </si>
  <si>
    <t>is_sec</t>
  </si>
  <si>
    <t>is_save</t>
  </si>
  <si>
    <t>play_time</t>
  </si>
  <si>
    <t>total_amount</t>
  </si>
  <si>
    <t>↓users</t>
    <phoneticPr fontId="1"/>
  </si>
  <si>
    <t>int auto_increment</t>
  </si>
  <si>
    <t>datetime</t>
  </si>
  <si>
    <t>varchar(10)</t>
  </si>
  <si>
    <t>varchar(16)</t>
  </si>
  <si>
    <t>tinyint</t>
  </si>
  <si>
    <t>varchar(8)</t>
  </si>
  <si>
    <t>decimal(10,3)</t>
  </si>
  <si>
    <t>char(3)</t>
  </si>
  <si>
    <t>tinyint(1)</t>
  </si>
  <si>
    <t>2020/3/17</t>
    <phoneticPr fontId="1"/>
  </si>
  <si>
    <t>0000000001</t>
    <phoneticPr fontId="1"/>
  </si>
  <si>
    <t>0001</t>
    <phoneticPr fontId="1"/>
  </si>
  <si>
    <t>1</t>
    <phoneticPr fontId="1"/>
  </si>
  <si>
    <t>User1</t>
    <phoneticPr fontId="1"/>
  </si>
  <si>
    <t>20</t>
    <phoneticPr fontId="1"/>
  </si>
  <si>
    <t>2000/3/17</t>
    <phoneticPr fontId="1"/>
  </si>
  <si>
    <t>0000</t>
    <phoneticPr fontId="1"/>
  </si>
  <si>
    <t xml:space="preserve">  G</t>
    <phoneticPr fontId="1"/>
  </si>
  <si>
    <t>0</t>
    <phoneticPr fontId="1"/>
  </si>
  <si>
    <t>⑥マップ</t>
    <phoneticPr fontId="1"/>
  </si>
  <si>
    <t>where character.集計座標 = users.集計座標</t>
    <rPh sb="29" eb="31">
      <t>シュウケイ</t>
    </rPh>
    <rPh sb="31" eb="33">
      <t>ザヒョウ</t>
    </rPh>
    <phoneticPr fontId="1"/>
  </si>
  <si>
    <t xml:space="preserve">select 選択座標 from characters </t>
    <rPh sb="7" eb="9">
      <t>センタク</t>
    </rPh>
    <rPh sb="9" eb="11">
      <t>ザヒョウ</t>
    </rPh>
    <phoneticPr fontId="1"/>
  </si>
  <si>
    <t>class Player</t>
    <phoneticPr fontId="1"/>
  </si>
  <si>
    <t>・update</t>
    <phoneticPr fontId="1"/>
  </si>
  <si>
    <t>・load_images</t>
    <phoneticPr fontId="1"/>
  </si>
  <si>
    <t>・jump_cut</t>
    <phoneticPr fontId="1"/>
  </si>
  <si>
    <t>・jump</t>
    <phoneticPr fontId="1"/>
  </si>
  <si>
    <t>・animate</t>
    <phoneticPr fontId="1"/>
  </si>
  <si>
    <t>SpriteSheet</t>
    <phoneticPr fontId="1"/>
  </si>
  <si>
    <t>・get_image</t>
    <phoneticPr fontId="1"/>
  </si>
  <si>
    <t>Platform</t>
    <phoneticPr fontId="1"/>
  </si>
  <si>
    <t>Pow</t>
    <phoneticPr fontId="1"/>
  </si>
  <si>
    <t>Mob</t>
    <phoneticPr fontId="1"/>
  </si>
  <si>
    <t>Cloud</t>
    <phoneticPr fontId="1"/>
  </si>
  <si>
    <t>■sprites.py</t>
    <phoneticPr fontId="1"/>
  </si>
  <si>
    <t>■main.py</t>
    <phoneticPr fontId="1"/>
  </si>
  <si>
    <t>class SpriteSheet</t>
    <phoneticPr fontId="1"/>
  </si>
  <si>
    <t>・load_data</t>
    <phoneticPr fontId="1"/>
  </si>
  <si>
    <t>・new</t>
    <phoneticPr fontId="1"/>
  </si>
  <si>
    <t>・run</t>
    <phoneticPr fontId="1"/>
  </si>
  <si>
    <t>・draw</t>
    <phoneticPr fontId="1"/>
  </si>
  <si>
    <t>・show_start_screen</t>
    <phoneticPr fontId="1"/>
  </si>
  <si>
    <t>・show_go_screen</t>
    <phoneticPr fontId="1"/>
  </si>
  <si>
    <t>・wait_for_key</t>
    <phoneticPr fontId="1"/>
  </si>
  <si>
    <t>・draw_text</t>
    <phoneticPr fontId="1"/>
  </si>
  <si>
    <t>読み込み</t>
    <rPh sb="0" eb="1">
      <t>ヨ</t>
    </rPh>
    <rPh sb="2" eb="3">
      <t>コ</t>
    </rPh>
    <phoneticPr fontId="1"/>
  </si>
  <si>
    <t>ニューゲーム</t>
    <phoneticPr fontId="1"/>
  </si>
  <si>
    <t>継続</t>
    <rPh sb="0" eb="2">
      <t>ケイゾク</t>
    </rPh>
    <phoneticPr fontId="1"/>
  </si>
  <si>
    <t>・events</t>
    <phoneticPr fontId="1"/>
  </si>
  <si>
    <t>描画</t>
    <rPh sb="0" eb="2">
      <t>ビョウガ</t>
    </rPh>
    <phoneticPr fontId="1"/>
  </si>
  <si>
    <t>開始画面</t>
    <rPh sb="0" eb="2">
      <t>カイシ</t>
    </rPh>
    <rPh sb="2" eb="4">
      <t>ガメン</t>
    </rPh>
    <phoneticPr fontId="1"/>
  </si>
  <si>
    <t>ゲームオーバー画面</t>
    <rPh sb="7" eb="9">
      <t>ガメン</t>
    </rPh>
    <phoneticPr fontId="1"/>
  </si>
  <si>
    <t>・LayeredUpdates</t>
    <phoneticPr fontId="1"/>
  </si>
  <si>
    <t>ニューゲーム後のリポップ</t>
    <rPh sb="6" eb="7">
      <t>ゴ</t>
    </rPh>
    <phoneticPr fontId="1"/>
  </si>
  <si>
    <t>→spriteが描かれる順番を決めることができる</t>
    <rPh sb="8" eb="9">
      <t>エガ</t>
    </rPh>
    <rPh sb="12" eb="14">
      <t>ジュンバン</t>
    </rPh>
    <rPh sb="15" eb="16">
      <t>キ</t>
    </rPh>
    <phoneticPr fontId="1"/>
  </si>
  <si>
    <t>１．ログイン処理</t>
    <rPh sb="6" eb="8">
      <t>ショリ</t>
    </rPh>
    <phoneticPr fontId="1"/>
  </si>
  <si>
    <t>２．メインメニュー表示</t>
    <rPh sb="9" eb="11">
      <t>ヒョウジ</t>
    </rPh>
    <phoneticPr fontId="1"/>
  </si>
  <si>
    <t>・画面項目．ユーザID</t>
    <rPh sb="1" eb="3">
      <t>ガメン</t>
    </rPh>
    <rPh sb="3" eb="5">
      <t>コウモク</t>
    </rPh>
    <phoneticPr fontId="1"/>
  </si>
  <si>
    <t>・画面項目．パスワード</t>
    <rPh sb="1" eb="3">
      <t>ガメン</t>
    </rPh>
    <rPh sb="3" eb="5">
      <t>コウモク</t>
    </rPh>
    <phoneticPr fontId="1"/>
  </si>
  <si>
    <t>=</t>
    <phoneticPr fontId="1"/>
  </si>
  <si>
    <t>ユーザマスタ.ユーザコード</t>
    <phoneticPr fontId="1"/>
  </si>
  <si>
    <t>ユーザマスタ.パスワード</t>
    <phoneticPr fontId="1"/>
  </si>
  <si>
    <t>２－１．キャラクタマスタ取得処理</t>
    <rPh sb="12" eb="14">
      <t>シュトク</t>
    </rPh>
    <rPh sb="14" eb="16">
      <t>ショリ</t>
    </rPh>
    <phoneticPr fontId="1"/>
  </si>
  <si>
    <t>１－３．チェック処理</t>
    <rPh sb="8" eb="10">
      <t>ショリ</t>
    </rPh>
    <phoneticPr fontId="1"/>
  </si>
  <si>
    <t>・入力チェック</t>
    <rPh sb="1" eb="3">
      <t>ニュウリョク</t>
    </rPh>
    <phoneticPr fontId="1"/>
  </si>
  <si>
    <t>・正誤判定</t>
    <rPh sb="1" eb="3">
      <t>セイゴ</t>
    </rPh>
    <rPh sb="3" eb="5">
      <t>ハンテイ</t>
    </rPh>
    <phoneticPr fontId="1"/>
  </si>
  <si>
    <t>１でユーザ情報を取得できた場合、キャラクタデータを取得</t>
    <rPh sb="5" eb="7">
      <t>ジョウホウ</t>
    </rPh>
    <rPh sb="8" eb="10">
      <t>シュトク</t>
    </rPh>
    <rPh sb="13" eb="15">
      <t>バアイ</t>
    </rPh>
    <rPh sb="25" eb="27">
      <t>シュトク</t>
    </rPh>
    <phoneticPr fontId="1"/>
  </si>
  <si>
    <t>password</t>
  </si>
  <si>
    <t>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</si>
</sst>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18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4" fillId="5" borderId="0" xfId="1" applyNumberFormat="1" applyFont="1" applyFill="1" applyAlignment="1">
      <alignment horizontal="left" vertical="top"/>
    </xf>
    <xf numFmtId="14" fontId="4" fillId="5" borderId="0" xfId="0" applyNumberFormat="1" applyFont="1" applyFill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49" fontId="9" fillId="7" borderId="28" xfId="0" applyNumberFormat="1" applyFont="1" applyFill="1" applyBorder="1" applyAlignment="1">
      <alignment horizontal="left" vertical="center" wrapText="1"/>
    </xf>
    <xf numFmtId="49" fontId="0" fillId="0" borderId="26" xfId="0" applyNumberFormat="1" applyBorder="1">
      <alignment vertical="center"/>
    </xf>
    <xf numFmtId="49" fontId="0" fillId="0" borderId="29" xfId="0" applyNumberFormat="1" applyBorder="1">
      <alignment vertical="center"/>
    </xf>
    <xf numFmtId="0" fontId="0" fillId="8" borderId="26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 applyAlignment="1">
      <alignment vertical="center"/>
    </xf>
    <xf numFmtId="49" fontId="9" fillId="7" borderId="30" xfId="0" applyNumberFormat="1" applyFont="1" applyFill="1" applyBorder="1" applyAlignment="1">
      <alignment horizontal="left" vertical="center" wrapText="1"/>
    </xf>
    <xf numFmtId="49" fontId="0" fillId="0" borderId="31" xfId="0" applyNumberForma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16</xdr:row>
      <xdr:rowOff>203200</xdr:rowOff>
    </xdr:from>
    <xdr:to>
      <xdr:col>27</xdr:col>
      <xdr:colOff>215900</xdr:colOff>
      <xdr:row>19</xdr:row>
      <xdr:rowOff>222250</xdr:rowOff>
    </xdr:to>
    <xdr:sp macro="" textlink="">
      <xdr:nvSpPr>
        <xdr:cNvPr id="31" name="円柱 30">
          <a:extLst>
            <a:ext uri="{FF2B5EF4-FFF2-40B4-BE49-F238E27FC236}">
              <a16:creationId xmlns:a16="http://schemas.microsoft.com/office/drawing/2014/main" id="{7FC06C44-584A-4EBD-A7EE-E7443A16B1CB}"/>
            </a:ext>
          </a:extLst>
        </xdr:cNvPr>
        <xdr:cNvSpPr/>
      </xdr:nvSpPr>
      <xdr:spPr>
        <a:xfrm>
          <a:off x="5334000" y="3873500"/>
          <a:ext cx="1225550" cy="70485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明細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21</xdr:row>
      <xdr:rowOff>12700</xdr:rowOff>
    </xdr:from>
    <xdr:to>
      <xdr:col>6</xdr:col>
      <xdr:colOff>25400</xdr:colOff>
      <xdr:row>23</xdr:row>
      <xdr:rowOff>190500</xdr:rowOff>
    </xdr:to>
    <xdr:sp macro="" textlink="">
      <xdr:nvSpPr>
        <xdr:cNvPr id="28" name="円柱 27">
          <a:extLst>
            <a:ext uri="{FF2B5EF4-FFF2-40B4-BE49-F238E27FC236}">
              <a16:creationId xmlns:a16="http://schemas.microsoft.com/office/drawing/2014/main" id="{E60D1FFC-CDDA-43D4-8CC2-39F3178294F1}"/>
            </a:ext>
          </a:extLst>
        </xdr:cNvPr>
        <xdr:cNvSpPr/>
      </xdr:nvSpPr>
      <xdr:spPr>
        <a:xfrm>
          <a:off x="323850" y="48260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連番マスタ</a:t>
          </a:r>
        </a:p>
      </xdr:txBody>
    </xdr:sp>
    <xdr:clientData/>
  </xdr:twoCellAnchor>
  <xdr:twoCellAnchor>
    <xdr:from>
      <xdr:col>1</xdr:col>
      <xdr:colOff>88900</xdr:colOff>
      <xdr:row>18</xdr:row>
      <xdr:rowOff>222250</xdr:rowOff>
    </xdr:from>
    <xdr:to>
      <xdr:col>6</xdr:col>
      <xdr:colOff>25400</xdr:colOff>
      <xdr:row>21</xdr:row>
      <xdr:rowOff>171450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B91EDF59-2317-435B-ADD0-8C968F258EE7}"/>
            </a:ext>
          </a:extLst>
        </xdr:cNvPr>
        <xdr:cNvSpPr/>
      </xdr:nvSpPr>
      <xdr:spPr>
        <a:xfrm>
          <a:off x="323850" y="43497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乱数マスタ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25400</xdr:colOff>
      <xdr:row>16</xdr:row>
      <xdr:rowOff>114300</xdr:rowOff>
    </xdr:from>
    <xdr:to>
      <xdr:col>9</xdr:col>
      <xdr:colOff>209550</xdr:colOff>
      <xdr:row>20</xdr:row>
      <xdr:rowOff>82550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90EA548-B7A7-4D3F-84D4-7E51CDEF6E81}"/>
            </a:ext>
          </a:extLst>
        </xdr:cNvPr>
        <xdr:cNvCxnSpPr>
          <a:cxnSpLocks/>
          <a:stCxn id="9" idx="4"/>
        </xdr:cNvCxnSpPr>
      </xdr:nvCxnSpPr>
      <xdr:spPr>
        <a:xfrm flipV="1">
          <a:off x="1435100" y="3784600"/>
          <a:ext cx="8890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18</xdr:col>
      <xdr:colOff>57150</xdr:colOff>
      <xdr:row>22</xdr:row>
      <xdr:rowOff>88900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D93122-B5F3-46F4-8857-8F4647DDFEBD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マッチングデータ登録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22</xdr:row>
      <xdr:rowOff>88900</xdr:rowOff>
    </xdr:from>
    <xdr:to>
      <xdr:col>14</xdr:col>
      <xdr:colOff>28575</xdr:colOff>
      <xdr:row>24</xdr:row>
      <xdr:rowOff>158750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8E06FE1-7957-4DA2-A9F6-AE2863DB30C3}"/>
            </a:ext>
          </a:extLst>
        </xdr:cNvPr>
        <xdr:cNvCxnSpPr>
          <a:stCxn id="13" idx="2"/>
          <a:endCxn id="24" idx="0"/>
        </xdr:cNvCxnSpPr>
      </xdr:nvCxnSpPr>
      <xdr:spPr>
        <a:xfrm>
          <a:off x="3317875" y="39878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EA34643-F145-4666-B02F-4C4CA39548C6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28575</xdr:colOff>
      <xdr:row>10</xdr:row>
      <xdr:rowOff>69850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7E8632F-DCC7-4D84-81CA-8CF0B4C6E402}"/>
            </a:ext>
          </a:extLst>
        </xdr:cNvPr>
        <xdr:cNvCxnSpPr>
          <a:stCxn id="17" idx="2"/>
          <a:endCxn id="27" idx="0"/>
        </xdr:cNvCxnSpPr>
      </xdr:nvCxnSpPr>
      <xdr:spPr>
        <a:xfrm>
          <a:off x="3317875" y="19304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57150</xdr:colOff>
      <xdr:row>17</xdr:row>
      <xdr:rowOff>88900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E36D8B-0AC9-4C49-AB52-3B88742940EA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マスタ取込</a:t>
          </a:r>
        </a:p>
      </xdr:txBody>
    </xdr:sp>
    <xdr:clientData/>
  </xdr:twoCellAnchor>
  <xdr:twoCellAnchor>
    <xdr:from>
      <xdr:col>14</xdr:col>
      <xdr:colOff>28575</xdr:colOff>
      <xdr:row>17</xdr:row>
      <xdr:rowOff>88900</xdr:rowOff>
    </xdr:from>
    <xdr:to>
      <xdr:col>14</xdr:col>
      <xdr:colOff>28575</xdr:colOff>
      <xdr:row>20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3984AA5-1DC4-4343-8EF3-2EF573FF76F7}"/>
            </a:ext>
          </a:extLst>
        </xdr:cNvPr>
        <xdr:cNvCxnSpPr>
          <a:stCxn id="19" idx="2"/>
          <a:endCxn id="13" idx="0"/>
        </xdr:cNvCxnSpPr>
      </xdr:nvCxnSpPr>
      <xdr:spPr>
        <a:xfrm>
          <a:off x="3317875" y="39878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158750</xdr:rowOff>
    </xdr:from>
    <xdr:to>
      <xdr:col>18</xdr:col>
      <xdr:colOff>57150</xdr:colOff>
      <xdr:row>27</xdr:row>
      <xdr:rowOff>19050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DF17A4-D9BD-4CE0-9A42-688132316B77}"/>
            </a:ext>
          </a:extLst>
        </xdr:cNvPr>
        <xdr:cNvSpPr/>
      </xdr:nvSpPr>
      <xdr:spPr>
        <a:xfrm>
          <a:off x="2349500" y="45148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マスタ更新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31750</xdr:colOff>
      <xdr:row>11</xdr:row>
      <xdr:rowOff>127000</xdr:rowOff>
    </xdr:from>
    <xdr:to>
      <xdr:col>22</xdr:col>
      <xdr:colOff>165100</xdr:colOff>
      <xdr:row>16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620471-3384-4B6F-8414-99732A7EF139}"/>
            </a:ext>
          </a:extLst>
        </xdr:cNvPr>
        <xdr:cNvCxnSpPr>
          <a:cxnSpLocks/>
          <a:endCxn id="26" idx="2"/>
        </xdr:cNvCxnSpPr>
      </xdr:nvCxnSpPr>
      <xdr:spPr>
        <a:xfrm>
          <a:off x="4260850" y="2654300"/>
          <a:ext cx="10731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14</xdr:row>
      <xdr:rowOff>152400</xdr:rowOff>
    </xdr:from>
    <xdr:to>
      <xdr:col>27</xdr:col>
      <xdr:colOff>215900</xdr:colOff>
      <xdr:row>17</xdr:row>
      <xdr:rowOff>152400</xdr:rowOff>
    </xdr:to>
    <xdr:sp macro="" textlink="">
      <xdr:nvSpPr>
        <xdr:cNvPr id="26" name="円柱 25">
          <a:extLst>
            <a:ext uri="{FF2B5EF4-FFF2-40B4-BE49-F238E27FC236}">
              <a16:creationId xmlns:a16="http://schemas.microsoft.com/office/drawing/2014/main" id="{F487D457-15CD-47A8-8EDA-110562442E27}"/>
            </a:ext>
          </a:extLst>
        </xdr:cNvPr>
        <xdr:cNvSpPr/>
      </xdr:nvSpPr>
      <xdr:spPr>
        <a:xfrm>
          <a:off x="5334000" y="336550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ヘッダ</a:t>
          </a:r>
        </a:p>
      </xdr:txBody>
    </xdr: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88652B4-C2C9-4EF7-8132-1E6188C79ACD}"/>
            </a:ext>
          </a:extLst>
        </xdr:cNvPr>
        <xdr:cNvSpPr/>
      </xdr:nvSpPr>
      <xdr:spPr>
        <a:xfrm>
          <a:off x="2349500" y="3511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対象日削除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7C0D56E-3FDF-4978-91CE-EB7B738B9B0C}"/>
            </a:ext>
          </a:extLst>
        </xdr:cNvPr>
        <xdr:cNvCxnSpPr>
          <a:stCxn id="27" idx="2"/>
        </xdr:cNvCxnSpPr>
      </xdr:nvCxnSpPr>
      <xdr:spPr>
        <a:xfrm>
          <a:off x="3317875" y="40576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18</xdr:row>
      <xdr:rowOff>98425</xdr:rowOff>
    </xdr:from>
    <xdr:to>
      <xdr:col>22</xdr:col>
      <xdr:colOff>165100</xdr:colOff>
      <xdr:row>21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28F04E3-E7A8-4D39-8517-CAF795989E22}"/>
            </a:ext>
          </a:extLst>
        </xdr:cNvPr>
        <xdr:cNvCxnSpPr>
          <a:cxnSpLocks/>
          <a:endCxn id="31" idx="2"/>
        </xdr:cNvCxnSpPr>
      </xdr:nvCxnSpPr>
      <xdr:spPr>
        <a:xfrm flipV="1">
          <a:off x="4286250" y="4225925"/>
          <a:ext cx="1047750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27</xdr:row>
      <xdr:rowOff>12700</xdr:rowOff>
    </xdr:from>
    <xdr:to>
      <xdr:col>14</xdr:col>
      <xdr:colOff>28575</xdr:colOff>
      <xdr:row>29</xdr:row>
      <xdr:rowOff>82550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7E991C8-4423-4B12-8E47-4F412128DE7A}"/>
            </a:ext>
          </a:extLst>
        </xdr:cNvPr>
        <xdr:cNvCxnSpPr>
          <a:endCxn id="34" idx="0"/>
        </xdr:cNvCxnSpPr>
      </xdr:nvCxnSpPr>
      <xdr:spPr>
        <a:xfrm>
          <a:off x="3317875" y="61976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82550</xdr:rowOff>
    </xdr:from>
    <xdr:to>
      <xdr:col>18</xdr:col>
      <xdr:colOff>57150</xdr:colOff>
      <xdr:row>31</xdr:row>
      <xdr:rowOff>171450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B509FFD4-61DB-406C-B9E2-194343C6BA72}"/>
            </a:ext>
          </a:extLst>
        </xdr:cNvPr>
        <xdr:cNvSpPr/>
      </xdr:nvSpPr>
      <xdr:spPr>
        <a:xfrm>
          <a:off x="2349500" y="67246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6</xdr:col>
      <xdr:colOff>25400</xdr:colOff>
      <xdr:row>22</xdr:row>
      <xdr:rowOff>101600</xdr:rowOff>
    </xdr:from>
    <xdr:to>
      <xdr:col>10</xdr:col>
      <xdr:colOff>0</xdr:colOff>
      <xdr:row>25</xdr:row>
      <xdr:rowOff>203200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8D3D451-F464-4098-A0CB-1255906414BF}"/>
            </a:ext>
          </a:extLst>
        </xdr:cNvPr>
        <xdr:cNvCxnSpPr>
          <a:cxnSpLocks/>
          <a:stCxn id="24" idx="1"/>
          <a:endCxn id="28" idx="4"/>
        </xdr:cNvCxnSpPr>
      </xdr:nvCxnSpPr>
      <xdr:spPr>
        <a:xfrm flipH="1" flipV="1">
          <a:off x="1435100" y="5143500"/>
          <a:ext cx="914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16</xdr:row>
      <xdr:rowOff>203200</xdr:rowOff>
    </xdr:from>
    <xdr:to>
      <xdr:col>6</xdr:col>
      <xdr:colOff>25400</xdr:colOff>
      <xdr:row>19</xdr:row>
      <xdr:rowOff>152400</xdr:rowOff>
    </xdr:to>
    <xdr:sp macro="" textlink="">
      <xdr:nvSpPr>
        <xdr:cNvPr id="37" name="円柱 36">
          <a:extLst>
            <a:ext uri="{FF2B5EF4-FFF2-40B4-BE49-F238E27FC236}">
              <a16:creationId xmlns:a16="http://schemas.microsoft.com/office/drawing/2014/main" id="{82A41CC0-7E1D-41F7-953A-E7869FAEF78F}"/>
            </a:ext>
          </a:extLst>
        </xdr:cNvPr>
        <xdr:cNvSpPr/>
      </xdr:nvSpPr>
      <xdr:spPr>
        <a:xfrm>
          <a:off x="323850" y="38735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</xdr:col>
      <xdr:colOff>165100</xdr:colOff>
      <xdr:row>41</xdr:row>
      <xdr:rowOff>139700</xdr:rowOff>
    </xdr:from>
    <xdr:to>
      <xdr:col>29</xdr:col>
      <xdr:colOff>222250</xdr:colOff>
      <xdr:row>68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F60839-5775-4146-8BB5-7645631EBE1C}"/>
            </a:ext>
          </a:extLst>
        </xdr:cNvPr>
        <xdr:cNvSpPr/>
      </xdr:nvSpPr>
      <xdr:spPr>
        <a:xfrm>
          <a:off x="400050" y="9537700"/>
          <a:ext cx="6635750" cy="614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42</xdr:row>
      <xdr:rowOff>127000</xdr:rowOff>
    </xdr:from>
    <xdr:to>
      <xdr:col>9</xdr:col>
      <xdr:colOff>31750</xdr:colOff>
      <xdr:row>52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5E6CC8-9540-4F52-9BEF-4A16366E7FB1}"/>
            </a:ext>
          </a:extLst>
        </xdr:cNvPr>
        <xdr:cNvSpPr/>
      </xdr:nvSpPr>
      <xdr:spPr>
        <a:xfrm>
          <a:off x="755650" y="9753600"/>
          <a:ext cx="139065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endParaRPr kumimoji="1" lang="en-US" altLang="ja-JP" sz="1100"/>
        </a:p>
        <a:p>
          <a:pPr algn="l"/>
          <a:r>
            <a:rPr kumimoji="1" lang="en-US" altLang="ja-JP" sz="1100"/>
            <a:t>name:</a:t>
          </a:r>
        </a:p>
        <a:p>
          <a:pPr algn="l"/>
          <a:r>
            <a:rPr kumimoji="1" lang="en-US" altLang="ja-JP" sz="1100"/>
            <a:t>level:</a:t>
          </a:r>
        </a:p>
        <a:p>
          <a:pPr algn="l"/>
          <a:r>
            <a:rPr kumimoji="1" lang="en-US" altLang="ja-JP" sz="1100"/>
            <a:t>status:</a:t>
          </a:r>
        </a:p>
        <a:p>
          <a:pPr algn="l"/>
          <a:r>
            <a:rPr kumimoji="1" lang="en-US" altLang="ja-JP" sz="1100"/>
            <a:t>kind:</a:t>
          </a:r>
        </a:p>
        <a:p>
          <a:pPr algn="l"/>
          <a:r>
            <a:rPr kumimoji="1" lang="en-US" altLang="ja-JP" sz="1100"/>
            <a:t>hp:</a:t>
          </a:r>
        </a:p>
        <a:p>
          <a:pPr algn="l"/>
          <a:r>
            <a:rPr kumimoji="1" lang="en-US" altLang="ja-JP" sz="1100"/>
            <a:t>at:</a:t>
          </a:r>
        </a:p>
        <a:p>
          <a:pPr algn="l"/>
          <a:r>
            <a:rPr kumimoji="1" lang="en-US" altLang="ja-JP" sz="1100"/>
            <a:t>bit:</a:t>
          </a:r>
        </a:p>
        <a:p>
          <a:pPr algn="l"/>
          <a:r>
            <a:rPr kumimoji="1" lang="en-US" altLang="ja-JP" sz="1100"/>
            <a:t>int:</a:t>
          </a:r>
        </a:p>
        <a:p>
          <a:pPr algn="l"/>
          <a:r>
            <a:rPr kumimoji="1" lang="en-US" altLang="ja-JP" sz="1100"/>
            <a:t>def:</a:t>
          </a:r>
        </a:p>
        <a:p>
          <a:pPr algn="l"/>
          <a:r>
            <a:rPr kumimoji="1" lang="en-US" altLang="ja-JP" sz="1100"/>
            <a:t>agi: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57150</xdr:colOff>
      <xdr:row>52</xdr:row>
      <xdr:rowOff>203200</xdr:rowOff>
    </xdr:from>
    <xdr:to>
      <xdr:col>8</xdr:col>
      <xdr:colOff>190500</xdr:colOff>
      <xdr:row>62</xdr:row>
      <xdr:rowOff>171450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7F6A0AA-415C-4090-B6B1-831C1377CDAE}"/>
            </a:ext>
          </a:extLst>
        </xdr:cNvPr>
        <xdr:cNvSpPr/>
      </xdr:nvSpPr>
      <xdr:spPr>
        <a:xfrm>
          <a:off x="762000" y="12115800"/>
          <a:ext cx="13081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▼</a:t>
          </a:r>
          <a:r>
            <a:rPr kumimoji="1" lang="en-US" altLang="ja-JP" sz="1100"/>
            <a:t>command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comunicate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catch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select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item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option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215900</xdr:colOff>
      <xdr:row>52</xdr:row>
      <xdr:rowOff>215900</xdr:rowOff>
    </xdr:from>
    <xdr:to>
      <xdr:col>16</xdr:col>
      <xdr:colOff>139700</xdr:colOff>
      <xdr:row>62</xdr:row>
      <xdr:rowOff>95250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A0E4901-B978-4634-8C72-0A28F1872A03}"/>
            </a:ext>
          </a:extLst>
        </xdr:cNvPr>
        <xdr:cNvSpPr/>
      </xdr:nvSpPr>
      <xdr:spPr>
        <a:xfrm>
          <a:off x="2330450" y="12128500"/>
          <a:ext cx="1568450" cy="216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↓選択座標から抽出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13</xdr:col>
      <xdr:colOff>177800</xdr:colOff>
      <xdr:row>55</xdr:row>
      <xdr:rowOff>101600</xdr:rowOff>
    </xdr:from>
    <xdr:to>
      <xdr:col>20</xdr:col>
      <xdr:colOff>101600</xdr:colOff>
      <xdr:row>63</xdr:row>
      <xdr:rowOff>177800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27C745-B81D-4D9B-A4B1-F77D6E78C936}"/>
            </a:ext>
          </a:extLst>
        </xdr:cNvPr>
        <xdr:cNvSpPr/>
      </xdr:nvSpPr>
      <xdr:spPr>
        <a:xfrm>
          <a:off x="3232150" y="12700000"/>
          <a:ext cx="15684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↓異なる集計座標を抽出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〇〇〇〇〇〇〇〇〇〇〇〇〇〇〇〇〇〇〇〇〇〇〇〇〇〇〇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．．．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184150</xdr:colOff>
      <xdr:row>42</xdr:row>
      <xdr:rowOff>165100</xdr:rowOff>
    </xdr:from>
    <xdr:to>
      <xdr:col>15</xdr:col>
      <xdr:colOff>114300</xdr:colOff>
      <xdr:row>51</xdr:row>
      <xdr:rowOff>50800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87CB30-0941-43B3-927C-C5623AC4C0A5}"/>
            </a:ext>
          </a:extLst>
        </xdr:cNvPr>
        <xdr:cNvSpPr/>
      </xdr:nvSpPr>
      <xdr:spPr>
        <a:xfrm>
          <a:off x="2533650" y="9791700"/>
          <a:ext cx="1104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⑤有効リスト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name1: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name2: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name3: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name4: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name5: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name6: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name7: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name8: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name9: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69850</xdr:colOff>
      <xdr:row>48</xdr:row>
      <xdr:rowOff>76200</xdr:rowOff>
    </xdr:from>
    <xdr:to>
      <xdr:col>28</xdr:col>
      <xdr:colOff>146050</xdr:colOff>
      <xdr:row>62</xdr:row>
      <xdr:rowOff>101600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B29832C-0054-4848-BF0B-14365F0F2923}"/>
            </a:ext>
          </a:extLst>
        </xdr:cNvPr>
        <xdr:cNvSpPr/>
      </xdr:nvSpPr>
      <xdr:spPr>
        <a:xfrm>
          <a:off x="5003800" y="11074400"/>
          <a:ext cx="1720850" cy="3225800"/>
        </a:xfrm>
        <a:prstGeom prst="ellips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23</xdr:col>
      <xdr:colOff>57150</xdr:colOff>
      <xdr:row>42</xdr:row>
      <xdr:rowOff>165100</xdr:rowOff>
    </xdr:from>
    <xdr:to>
      <xdr:col>29</xdr:col>
      <xdr:colOff>6350</xdr:colOff>
      <xdr:row>46</xdr:row>
      <xdr:rowOff>146050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324B291-D70E-4CE2-9735-0CF5BE33DC29}"/>
            </a:ext>
          </a:extLst>
        </xdr:cNvPr>
        <xdr:cNvSpPr/>
      </xdr:nvSpPr>
      <xdr:spPr>
        <a:xfrm>
          <a:off x="5461000" y="9791700"/>
          <a:ext cx="13589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⑥マップ</a:t>
          </a:r>
          <a:endParaRPr kumimoji="1" lang="en-US" altLang="ja-JP" sz="1100"/>
        </a:p>
        <a:p>
          <a:pPr algn="l"/>
          <a:r>
            <a:rPr kumimoji="1" lang="ja-JP" altLang="en-US" sz="1100"/>
            <a:t>選択座標５</a:t>
          </a:r>
          <a:r>
            <a:rPr kumimoji="1" lang="en-US" altLang="ja-JP" sz="1100"/>
            <a:t>×</a:t>
          </a:r>
          <a:r>
            <a:rPr kumimoji="1" lang="ja-JP" altLang="en-US" sz="1100"/>
            <a:t>５</a:t>
          </a:r>
          <a:endParaRPr kumimoji="1" lang="en-US" altLang="ja-JP" sz="1100"/>
        </a:p>
        <a:p>
          <a:pPr algn="l"/>
          <a:r>
            <a:rPr kumimoji="1" lang="ja-JP" altLang="en-US" sz="1100"/>
            <a:t>集計座標</a:t>
          </a:r>
          <a:r>
            <a:rPr kumimoji="1" lang="en-US" altLang="ja-JP" sz="1100"/>
            <a:t>(x, y)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184150</xdr:colOff>
      <xdr:row>65</xdr:row>
      <xdr:rowOff>168275</xdr:rowOff>
    </xdr:from>
    <xdr:to>
      <xdr:col>6</xdr:col>
      <xdr:colOff>6350</xdr:colOff>
      <xdr:row>67</xdr:row>
      <xdr:rowOff>88900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042327-1B7F-4259-BA02-9E83B9B3090C}"/>
            </a:ext>
          </a:extLst>
        </xdr:cNvPr>
        <xdr:cNvSpPr/>
      </xdr:nvSpPr>
      <xdr:spPr>
        <a:xfrm>
          <a:off x="65405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F1</a:t>
          </a:r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147814</xdr:colOff>
      <xdr:row>65</xdr:row>
      <xdr:rowOff>168275</xdr:rowOff>
    </xdr:from>
    <xdr:to>
      <xdr:col>9</xdr:col>
      <xdr:colOff>204964</xdr:colOff>
      <xdr:row>67</xdr:row>
      <xdr:rowOff>88900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36A37B-0109-4F40-8C6C-8CCDA0B5F399}"/>
            </a:ext>
          </a:extLst>
        </xdr:cNvPr>
        <xdr:cNvSpPr/>
      </xdr:nvSpPr>
      <xdr:spPr>
        <a:xfrm>
          <a:off x="1557514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111478</xdr:colOff>
      <xdr:row>65</xdr:row>
      <xdr:rowOff>168275</xdr:rowOff>
    </xdr:from>
    <xdr:to>
      <xdr:col>13</xdr:col>
      <xdr:colOff>168628</xdr:colOff>
      <xdr:row>67</xdr:row>
      <xdr:rowOff>88900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68E39D-AC40-4982-85ED-CE06428FAE3C}"/>
            </a:ext>
          </a:extLst>
        </xdr:cNvPr>
        <xdr:cNvSpPr/>
      </xdr:nvSpPr>
      <xdr:spPr>
        <a:xfrm>
          <a:off x="2460978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75142</xdr:colOff>
      <xdr:row>65</xdr:row>
      <xdr:rowOff>168275</xdr:rowOff>
    </xdr:from>
    <xdr:to>
      <xdr:col>17</xdr:col>
      <xdr:colOff>132292</xdr:colOff>
      <xdr:row>67</xdr:row>
      <xdr:rowOff>88900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E2B493-586A-4753-A322-13E5B56CF293}"/>
            </a:ext>
          </a:extLst>
        </xdr:cNvPr>
        <xdr:cNvSpPr/>
      </xdr:nvSpPr>
      <xdr:spPr>
        <a:xfrm>
          <a:off x="3364442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</xdr:colOff>
      <xdr:row>64</xdr:row>
      <xdr:rowOff>171450</xdr:rowOff>
    </xdr:from>
    <xdr:to>
      <xdr:col>29</xdr:col>
      <xdr:colOff>101600</xdr:colOff>
      <xdr:row>68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17F5DCE-7506-45FF-9A58-AF00EDDE3614}"/>
            </a:ext>
          </a:extLst>
        </xdr:cNvPr>
        <xdr:cNvSpPr/>
      </xdr:nvSpPr>
      <xdr:spPr>
        <a:xfrm>
          <a:off x="539750" y="14827250"/>
          <a:ext cx="6375400" cy="819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38806</xdr:colOff>
      <xdr:row>65</xdr:row>
      <xdr:rowOff>168275</xdr:rowOff>
    </xdr:from>
    <xdr:to>
      <xdr:col>21</xdr:col>
      <xdr:colOff>95956</xdr:colOff>
      <xdr:row>67</xdr:row>
      <xdr:rowOff>88900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599F53B-5039-4757-8476-D9557F67E33E}"/>
            </a:ext>
          </a:extLst>
        </xdr:cNvPr>
        <xdr:cNvSpPr/>
      </xdr:nvSpPr>
      <xdr:spPr>
        <a:xfrm>
          <a:off x="4267906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25</xdr:col>
      <xdr:colOff>201085</xdr:colOff>
      <xdr:row>65</xdr:row>
      <xdr:rowOff>168275</xdr:rowOff>
    </xdr:from>
    <xdr:to>
      <xdr:col>29</xdr:col>
      <xdr:colOff>23285</xdr:colOff>
      <xdr:row>67</xdr:row>
      <xdr:rowOff>88900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1E7BFE8-7667-4512-9C65-50301C58DE8A}"/>
            </a:ext>
          </a:extLst>
        </xdr:cNvPr>
        <xdr:cNvSpPr/>
      </xdr:nvSpPr>
      <xdr:spPr>
        <a:xfrm>
          <a:off x="6074835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終了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2470</xdr:colOff>
      <xdr:row>65</xdr:row>
      <xdr:rowOff>168275</xdr:rowOff>
    </xdr:from>
    <xdr:to>
      <xdr:col>25</xdr:col>
      <xdr:colOff>59620</xdr:colOff>
      <xdr:row>67</xdr:row>
      <xdr:rowOff>88900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8E6A04A-F2C0-4250-91C7-336061B1FFC4}"/>
            </a:ext>
          </a:extLst>
        </xdr:cNvPr>
        <xdr:cNvSpPr/>
      </xdr:nvSpPr>
      <xdr:spPr>
        <a:xfrm>
          <a:off x="517137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esc </a:t>
          </a:r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7EB2-AEF7-43F5-8A50-168CCC8773B4}">
  <dimension ref="A1:BG19"/>
  <sheetViews>
    <sheetView view="pageBreakPreview" topLeftCell="O1" zoomScale="102" zoomScaleNormal="100" workbookViewId="0">
      <selection activeCell="W7" sqref="W7"/>
    </sheetView>
  </sheetViews>
  <sheetFormatPr defaultColWidth="3.08203125" defaultRowHeight="18" x14ac:dyDescent="0.55000000000000004"/>
  <cols>
    <col min="25" max="25" width="3.08203125" customWidth="1"/>
  </cols>
  <sheetData>
    <row r="1" spans="1:59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51" t="s">
        <v>0</v>
      </c>
      <c r="AY3" s="51"/>
      <c r="AZ3" s="51"/>
      <c r="BA3" s="51"/>
      <c r="BB3" s="51"/>
      <c r="BC3" s="52" t="s">
        <v>4</v>
      </c>
      <c r="BD3" s="52"/>
      <c r="BE3" s="52"/>
      <c r="BF3" s="52"/>
      <c r="BG3" s="52"/>
    </row>
    <row r="4" spans="1:59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51" t="s">
        <v>10</v>
      </c>
      <c r="AY4" s="51"/>
      <c r="AZ4" s="51"/>
      <c r="BA4" s="51"/>
      <c r="BB4" s="51"/>
      <c r="BC4" s="52" t="s">
        <v>11</v>
      </c>
      <c r="BD4" s="52"/>
      <c r="BE4" s="52"/>
      <c r="BF4" s="52"/>
      <c r="BG4" s="52"/>
    </row>
    <row r="5" spans="1:59" x14ac:dyDescent="0.55000000000000004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  <c r="AP5" s="4"/>
      <c r="AQ5" s="4"/>
      <c r="AR5" s="4"/>
      <c r="AS5" s="4"/>
      <c r="AT5" s="4"/>
      <c r="AU5" s="4"/>
      <c r="AV5" s="4"/>
    </row>
    <row r="6" spans="1:59" x14ac:dyDescent="0.55000000000000004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  <c r="AP6" s="4"/>
      <c r="AQ6" s="4"/>
      <c r="AR6" s="4"/>
      <c r="AS6" s="4"/>
      <c r="AT6" s="4"/>
      <c r="AU6" s="4"/>
      <c r="AV6" s="4"/>
    </row>
    <row r="7" spans="1:59" ht="29" customHeight="1" x14ac:dyDescent="0.55000000000000004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 t="str">
        <f>$BC$4</f>
        <v>PGCOMB010</v>
      </c>
      <c r="X7" s="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  <c r="AP7" s="4"/>
      <c r="AQ7" s="4"/>
      <c r="AR7" s="4"/>
      <c r="AS7" s="4"/>
      <c r="AT7" s="4"/>
      <c r="AU7" s="4"/>
      <c r="AV7" s="4"/>
    </row>
    <row r="8" spans="1:59" ht="58.5" customHeight="1" x14ac:dyDescent="0.55000000000000004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 t="str">
        <f>$AX$4</f>
        <v>マッチング取込処理</v>
      </c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4"/>
      <c r="AP8" s="4"/>
      <c r="AQ8" s="4"/>
      <c r="AR8" s="4"/>
      <c r="AS8" s="4"/>
      <c r="AT8" s="4"/>
      <c r="AU8" s="4"/>
      <c r="AV8" s="4"/>
    </row>
    <row r="9" spans="1:59" x14ac:dyDescent="0.55000000000000004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4"/>
      <c r="AP9" s="4"/>
      <c r="AQ9" s="4"/>
      <c r="AR9" s="4"/>
      <c r="AS9" s="4"/>
      <c r="AT9" s="4"/>
      <c r="AU9" s="4"/>
      <c r="AV9" s="4"/>
    </row>
    <row r="10" spans="1:59" x14ac:dyDescent="0.55000000000000004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4"/>
      <c r="AP10" s="4"/>
      <c r="AQ10" s="4"/>
      <c r="AR10" s="4"/>
      <c r="AS10" s="4"/>
      <c r="AT10" s="4"/>
      <c r="AU10" s="4"/>
      <c r="AV10" s="4"/>
    </row>
    <row r="11" spans="1:59" x14ac:dyDescent="0.55000000000000004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tr">
        <f ca="1">"Ver"&amp;INDIRECT("改版履歴!I"&amp;(COUNTA(改版履歴!$I:$L))+1)</f>
        <v>Ver1.0</v>
      </c>
      <c r="V11" s="8"/>
      <c r="W11" s="10"/>
      <c r="X11" s="10"/>
      <c r="Y11" s="10" t="str">
        <f ca="1">TEXT(INDIRECT("改版履歴!A"&amp;(COUNTA(改版履歴!$A:$H)+2)),"yyyy/MM/dd")</f>
        <v>2020/02/23</v>
      </c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4"/>
      <c r="AP11" s="4"/>
      <c r="AQ11" s="4"/>
      <c r="AR11" s="4"/>
      <c r="AS11" s="4"/>
      <c r="AT11" s="4"/>
      <c r="AU11" s="4"/>
      <c r="AV11" s="4"/>
    </row>
    <row r="12" spans="1:59" x14ac:dyDescent="0.55000000000000004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  <c r="AP12" s="4"/>
      <c r="AQ12" s="4"/>
      <c r="AR12" s="4"/>
      <c r="AS12" s="4"/>
      <c r="AT12" s="4"/>
      <c r="AU12" s="4"/>
      <c r="AV12" s="4"/>
    </row>
    <row r="13" spans="1:59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9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9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9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4">
    <mergeCell ref="AX3:BB3"/>
    <mergeCell ref="BC3:BG3"/>
    <mergeCell ref="AX4:BB4"/>
    <mergeCell ref="BC4:BG4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activeCell="M9" sqref="M9:AN9"/>
    </sheetView>
  </sheetViews>
  <sheetFormatPr defaultColWidth="3.08203125" defaultRowHeight="18" x14ac:dyDescent="0.55000000000000004"/>
  <sheetData>
    <row r="1" spans="1:59" x14ac:dyDescent="0.55000000000000004">
      <c r="A1" s="69" t="str">
        <f ca="1">RIGHT(CELL("filename",A1),LEN(CELL("filename",A1))-FIND("]",CELL("filename",A1)))</f>
        <v>改版履歴</v>
      </c>
      <c r="B1" s="70"/>
      <c r="C1" s="70"/>
      <c r="D1" s="70"/>
      <c r="E1" s="70"/>
      <c r="F1" s="70"/>
      <c r="G1" s="70"/>
      <c r="H1" s="70"/>
      <c r="I1" s="73" t="s">
        <v>0</v>
      </c>
      <c r="J1" s="73"/>
      <c r="K1" s="73"/>
      <c r="L1" s="73"/>
      <c r="M1" s="73"/>
      <c r="N1" s="73"/>
      <c r="O1" s="73"/>
      <c r="P1" s="73"/>
      <c r="Q1" s="73" t="s">
        <v>1</v>
      </c>
      <c r="R1" s="73"/>
      <c r="S1" s="73"/>
      <c r="T1" s="73"/>
      <c r="U1" s="73"/>
      <c r="V1" s="73"/>
      <c r="W1" s="73"/>
      <c r="X1" s="73"/>
      <c r="Y1" s="73" t="s">
        <v>2</v>
      </c>
      <c r="Z1" s="73"/>
      <c r="AA1" s="73"/>
      <c r="AB1" s="73"/>
      <c r="AC1" s="73"/>
      <c r="AD1" s="73"/>
      <c r="AE1" s="73"/>
      <c r="AF1" s="73"/>
      <c r="AG1" s="73" t="s">
        <v>3</v>
      </c>
      <c r="AH1" s="73"/>
      <c r="AI1" s="73"/>
      <c r="AJ1" s="73"/>
      <c r="AK1" s="73"/>
      <c r="AL1" s="73"/>
      <c r="AM1" s="73"/>
      <c r="AN1" s="73"/>
      <c r="AO1" s="73" t="s">
        <v>4</v>
      </c>
      <c r="AP1" s="73"/>
      <c r="AQ1" s="73"/>
      <c r="AR1" s="73"/>
      <c r="AS1" s="73"/>
      <c r="AT1" s="73"/>
      <c r="AU1" s="73"/>
      <c r="AV1" s="73"/>
    </row>
    <row r="2" spans="1:59" x14ac:dyDescent="0.55000000000000004">
      <c r="A2" s="71"/>
      <c r="B2" s="72"/>
      <c r="C2" s="72"/>
      <c r="D2" s="72"/>
      <c r="E2" s="72"/>
      <c r="F2" s="72"/>
      <c r="G2" s="72"/>
      <c r="H2" s="72"/>
      <c r="I2" s="67" t="str">
        <f>表紙!$AX$4</f>
        <v>マッチング取込処理</v>
      </c>
      <c r="J2" s="67"/>
      <c r="K2" s="67"/>
      <c r="L2" s="67"/>
      <c r="M2" s="67"/>
      <c r="N2" s="67"/>
      <c r="O2" s="67"/>
      <c r="P2" s="67"/>
      <c r="Q2" s="74">
        <f ca="1">INDIRECT("A"&amp;(COUNTA(A:H)+2))</f>
        <v>43884</v>
      </c>
      <c r="R2" s="74"/>
      <c r="S2" s="74"/>
      <c r="T2" s="74"/>
      <c r="U2" s="74"/>
      <c r="V2" s="74"/>
      <c r="W2" s="74"/>
      <c r="X2" s="74"/>
      <c r="Y2" s="75" t="str">
        <f ca="1">INDIRECT("AO"&amp;(COUNTA(AO:AV)+1))</f>
        <v>Giphe</v>
      </c>
      <c r="Z2" s="75"/>
      <c r="AA2" s="75"/>
      <c r="AB2" s="75"/>
      <c r="AC2" s="75"/>
      <c r="AD2" s="75"/>
      <c r="AE2" s="75"/>
      <c r="AF2" s="75"/>
      <c r="AG2" s="75" t="str">
        <f ca="1">INDIRECT("I"&amp;(COUNTA(I:L)+1))</f>
        <v>1.0</v>
      </c>
      <c r="AH2" s="75"/>
      <c r="AI2" s="75"/>
      <c r="AJ2" s="75"/>
      <c r="AK2" s="75"/>
      <c r="AL2" s="75"/>
      <c r="AM2" s="75"/>
      <c r="AN2" s="75"/>
      <c r="AO2" s="67" t="str">
        <f>表紙!$BC$4</f>
        <v>PGCOMB010</v>
      </c>
      <c r="AP2" s="67"/>
      <c r="AQ2" s="67"/>
      <c r="AR2" s="67"/>
      <c r="AS2" s="67"/>
      <c r="AT2" s="67"/>
      <c r="AU2" s="67"/>
      <c r="AV2" s="67"/>
      <c r="AX2" s="53"/>
      <c r="AY2" s="53"/>
      <c r="AZ2" s="53"/>
      <c r="BA2" s="53"/>
      <c r="BB2" s="53"/>
      <c r="BC2" s="54"/>
      <c r="BD2" s="54"/>
      <c r="BE2" s="54"/>
      <c r="BF2" s="54"/>
      <c r="BG2" s="54"/>
    </row>
    <row r="3" spans="1:59" x14ac:dyDescent="0.55000000000000004">
      <c r="AX3" s="53"/>
      <c r="AY3" s="53"/>
      <c r="AZ3" s="53"/>
      <c r="BA3" s="53"/>
      <c r="BB3" s="53"/>
      <c r="BC3" s="54"/>
      <c r="BD3" s="54"/>
      <c r="BE3" s="54"/>
      <c r="BF3" s="54"/>
      <c r="BG3" s="54"/>
    </row>
    <row r="4" spans="1:59" x14ac:dyDescent="0.55000000000000004">
      <c r="A4" s="68" t="s">
        <v>1</v>
      </c>
      <c r="B4" s="68"/>
      <c r="C4" s="68"/>
      <c r="D4" s="68"/>
      <c r="E4" s="68"/>
      <c r="F4" s="68"/>
      <c r="G4" s="68"/>
      <c r="H4" s="68"/>
      <c r="I4" s="62" t="s">
        <v>5</v>
      </c>
      <c r="J4" s="63"/>
      <c r="K4" s="63"/>
      <c r="L4" s="64"/>
      <c r="M4" s="59" t="s">
        <v>6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1"/>
      <c r="AO4" s="59" t="s">
        <v>2</v>
      </c>
      <c r="AP4" s="60"/>
      <c r="AQ4" s="60"/>
      <c r="AR4" s="60"/>
      <c r="AS4" s="60"/>
      <c r="AT4" s="60"/>
      <c r="AU4" s="60"/>
      <c r="AV4" s="61"/>
    </row>
    <row r="5" spans="1:59" x14ac:dyDescent="0.55000000000000004">
      <c r="A5" s="66">
        <v>43884</v>
      </c>
      <c r="B5" s="52"/>
      <c r="C5" s="52"/>
      <c r="D5" s="52"/>
      <c r="E5" s="52"/>
      <c r="F5" s="52"/>
      <c r="G5" s="52"/>
      <c r="H5" s="52"/>
      <c r="I5" s="65" t="s">
        <v>9</v>
      </c>
      <c r="J5" s="65"/>
      <c r="K5" s="65"/>
      <c r="L5" s="65"/>
      <c r="M5" s="55" t="s">
        <v>7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7"/>
      <c r="AO5" s="55" t="s">
        <v>8</v>
      </c>
      <c r="AP5" s="56"/>
      <c r="AQ5" s="56"/>
      <c r="AR5" s="56"/>
      <c r="AS5" s="56"/>
      <c r="AT5" s="56"/>
      <c r="AU5" s="56"/>
      <c r="AV5" s="57"/>
    </row>
    <row r="6" spans="1:59" x14ac:dyDescent="0.55000000000000004">
      <c r="A6" s="52"/>
      <c r="B6" s="52"/>
      <c r="C6" s="52"/>
      <c r="D6" s="52"/>
      <c r="E6" s="52"/>
      <c r="F6" s="52"/>
      <c r="G6" s="52"/>
      <c r="H6" s="52"/>
      <c r="I6" s="58"/>
      <c r="J6" s="58"/>
      <c r="K6" s="58"/>
      <c r="L6" s="58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7"/>
      <c r="AO6" s="55"/>
      <c r="AP6" s="56"/>
      <c r="AQ6" s="56"/>
      <c r="AR6" s="56"/>
      <c r="AS6" s="56"/>
      <c r="AT6" s="56"/>
      <c r="AU6" s="56"/>
      <c r="AV6" s="57"/>
    </row>
    <row r="7" spans="1:59" x14ac:dyDescent="0.55000000000000004">
      <c r="A7" s="52"/>
      <c r="B7" s="52"/>
      <c r="C7" s="52"/>
      <c r="D7" s="52"/>
      <c r="E7" s="52"/>
      <c r="F7" s="52"/>
      <c r="G7" s="52"/>
      <c r="H7" s="52"/>
      <c r="I7" s="58"/>
      <c r="J7" s="58"/>
      <c r="K7" s="58"/>
      <c r="L7" s="58"/>
      <c r="M7" s="55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7"/>
      <c r="AO7" s="55"/>
      <c r="AP7" s="56"/>
      <c r="AQ7" s="56"/>
      <c r="AR7" s="56"/>
      <c r="AS7" s="56"/>
      <c r="AT7" s="56"/>
      <c r="AU7" s="56"/>
      <c r="AV7" s="57"/>
    </row>
    <row r="8" spans="1:59" x14ac:dyDescent="0.55000000000000004">
      <c r="A8" s="52"/>
      <c r="B8" s="52"/>
      <c r="C8" s="52"/>
      <c r="D8" s="52"/>
      <c r="E8" s="52"/>
      <c r="F8" s="52"/>
      <c r="G8" s="52"/>
      <c r="H8" s="52"/>
      <c r="I8" s="58"/>
      <c r="J8" s="58"/>
      <c r="K8" s="58"/>
      <c r="L8" s="58"/>
      <c r="M8" s="55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7"/>
      <c r="AO8" s="55"/>
      <c r="AP8" s="56"/>
      <c r="AQ8" s="56"/>
      <c r="AR8" s="56"/>
      <c r="AS8" s="56"/>
      <c r="AT8" s="56"/>
      <c r="AU8" s="56"/>
      <c r="AV8" s="57"/>
    </row>
    <row r="9" spans="1:59" x14ac:dyDescent="0.55000000000000004">
      <c r="A9" s="52"/>
      <c r="B9" s="52"/>
      <c r="C9" s="52"/>
      <c r="D9" s="52"/>
      <c r="E9" s="52"/>
      <c r="F9" s="52"/>
      <c r="G9" s="52"/>
      <c r="H9" s="52"/>
      <c r="I9" s="58"/>
      <c r="J9" s="58"/>
      <c r="K9" s="58"/>
      <c r="L9" s="58"/>
      <c r="M9" s="55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7"/>
      <c r="AO9" s="55"/>
      <c r="AP9" s="56"/>
      <c r="AQ9" s="56"/>
      <c r="AR9" s="56"/>
      <c r="AS9" s="56"/>
      <c r="AT9" s="56"/>
      <c r="AU9" s="56"/>
      <c r="AV9" s="57"/>
    </row>
    <row r="10" spans="1:59" x14ac:dyDescent="0.55000000000000004">
      <c r="A10" s="52"/>
      <c r="B10" s="52"/>
      <c r="C10" s="52"/>
      <c r="D10" s="52"/>
      <c r="E10" s="52"/>
      <c r="F10" s="52"/>
      <c r="G10" s="52"/>
      <c r="H10" s="52"/>
      <c r="I10" s="58"/>
      <c r="J10" s="58"/>
      <c r="K10" s="58"/>
      <c r="L10" s="58"/>
      <c r="M10" s="55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7"/>
      <c r="AO10" s="55"/>
      <c r="AP10" s="56"/>
      <c r="AQ10" s="56"/>
      <c r="AR10" s="56"/>
      <c r="AS10" s="56"/>
      <c r="AT10" s="56"/>
      <c r="AU10" s="56"/>
      <c r="AV10" s="57"/>
    </row>
    <row r="11" spans="1:59" x14ac:dyDescent="0.55000000000000004">
      <c r="A11" s="52"/>
      <c r="B11" s="52"/>
      <c r="C11" s="52"/>
      <c r="D11" s="52"/>
      <c r="E11" s="52"/>
      <c r="F11" s="52"/>
      <c r="G11" s="52"/>
      <c r="H11" s="52"/>
      <c r="I11" s="58"/>
      <c r="J11" s="58"/>
      <c r="K11" s="58"/>
      <c r="L11" s="58"/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7"/>
      <c r="AO11" s="55"/>
      <c r="AP11" s="56"/>
      <c r="AQ11" s="56"/>
      <c r="AR11" s="56"/>
      <c r="AS11" s="56"/>
      <c r="AT11" s="56"/>
      <c r="AU11" s="56"/>
      <c r="AV11" s="57"/>
    </row>
    <row r="12" spans="1:59" x14ac:dyDescent="0.55000000000000004">
      <c r="A12" s="52"/>
      <c r="B12" s="52"/>
      <c r="C12" s="52"/>
      <c r="D12" s="52"/>
      <c r="E12" s="52"/>
      <c r="F12" s="52"/>
      <c r="G12" s="52"/>
      <c r="H12" s="52"/>
      <c r="I12" s="58"/>
      <c r="J12" s="58"/>
      <c r="K12" s="58"/>
      <c r="L12" s="58"/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7"/>
      <c r="AO12" s="55"/>
      <c r="AP12" s="56"/>
      <c r="AQ12" s="56"/>
      <c r="AR12" s="56"/>
      <c r="AS12" s="56"/>
      <c r="AT12" s="56"/>
      <c r="AU12" s="56"/>
      <c r="AV12" s="57"/>
    </row>
    <row r="13" spans="1:59" x14ac:dyDescent="0.55000000000000004">
      <c r="A13" s="52"/>
      <c r="B13" s="52"/>
      <c r="C13" s="52"/>
      <c r="D13" s="52"/>
      <c r="E13" s="52"/>
      <c r="F13" s="52"/>
      <c r="G13" s="52"/>
      <c r="H13" s="52"/>
      <c r="I13" s="58"/>
      <c r="J13" s="58"/>
      <c r="K13" s="58"/>
      <c r="L13" s="58"/>
      <c r="M13" s="55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7"/>
      <c r="AO13" s="55"/>
      <c r="AP13" s="56"/>
      <c r="AQ13" s="56"/>
      <c r="AR13" s="56"/>
      <c r="AS13" s="56"/>
      <c r="AT13" s="56"/>
      <c r="AU13" s="56"/>
      <c r="AV13" s="57"/>
    </row>
    <row r="14" spans="1:59" x14ac:dyDescent="0.55000000000000004">
      <c r="A14" s="52"/>
      <c r="B14" s="52"/>
      <c r="C14" s="52"/>
      <c r="D14" s="52"/>
      <c r="E14" s="52"/>
      <c r="F14" s="52"/>
      <c r="G14" s="52"/>
      <c r="H14" s="52"/>
      <c r="I14" s="58"/>
      <c r="J14" s="58"/>
      <c r="K14" s="58"/>
      <c r="L14" s="58"/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5"/>
      <c r="AP14" s="56"/>
      <c r="AQ14" s="56"/>
      <c r="AR14" s="56"/>
      <c r="AS14" s="56"/>
      <c r="AT14" s="56"/>
      <c r="AU14" s="56"/>
      <c r="AV14" s="57"/>
    </row>
    <row r="15" spans="1:59" x14ac:dyDescent="0.55000000000000004">
      <c r="A15" s="52"/>
      <c r="B15" s="52"/>
      <c r="C15" s="52"/>
      <c r="D15" s="52"/>
      <c r="E15" s="52"/>
      <c r="F15" s="52"/>
      <c r="G15" s="52"/>
      <c r="H15" s="52"/>
      <c r="I15" s="58"/>
      <c r="J15" s="58"/>
      <c r="K15" s="58"/>
      <c r="L15" s="58"/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7"/>
      <c r="AO15" s="55"/>
      <c r="AP15" s="56"/>
      <c r="AQ15" s="56"/>
      <c r="AR15" s="56"/>
      <c r="AS15" s="56"/>
      <c r="AT15" s="56"/>
      <c r="AU15" s="56"/>
      <c r="AV15" s="57"/>
    </row>
    <row r="16" spans="1:59" x14ac:dyDescent="0.55000000000000004">
      <c r="A16" s="52"/>
      <c r="B16" s="52"/>
      <c r="C16" s="52"/>
      <c r="D16" s="52"/>
      <c r="E16" s="52"/>
      <c r="F16" s="52"/>
      <c r="G16" s="52"/>
      <c r="H16" s="52"/>
      <c r="I16" s="58"/>
      <c r="J16" s="58"/>
      <c r="K16" s="58"/>
      <c r="L16" s="58"/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7"/>
      <c r="AO16" s="55"/>
      <c r="AP16" s="56"/>
      <c r="AQ16" s="56"/>
      <c r="AR16" s="56"/>
      <c r="AS16" s="56"/>
      <c r="AT16" s="56"/>
      <c r="AU16" s="56"/>
      <c r="AV16" s="57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19"/>
  <sheetViews>
    <sheetView showGridLines="0" view="pageBreakPreview" topLeftCell="A33" zoomScaleNormal="100" workbookViewId="0">
      <selection activeCell="Q106" sqref="Q106"/>
    </sheetView>
  </sheetViews>
  <sheetFormatPr defaultColWidth="3.08203125" defaultRowHeight="18" x14ac:dyDescent="0.55000000000000004"/>
  <sheetData>
    <row r="1" spans="1:48" x14ac:dyDescent="0.55000000000000004">
      <c r="A1" s="69" t="str">
        <f ca="1">RIGHT(CELL("filename",A1),LEN(CELL("filename",A1))-FIND("]",CELL("filename",A1)))</f>
        <v>概要設計</v>
      </c>
      <c r="B1" s="70"/>
      <c r="C1" s="70"/>
      <c r="D1" s="70"/>
      <c r="E1" s="70"/>
      <c r="F1" s="70"/>
      <c r="G1" s="70"/>
      <c r="H1" s="70"/>
      <c r="I1" s="73" t="s">
        <v>0</v>
      </c>
      <c r="J1" s="73"/>
      <c r="K1" s="73"/>
      <c r="L1" s="73"/>
      <c r="M1" s="73"/>
      <c r="N1" s="73"/>
      <c r="O1" s="73"/>
      <c r="P1" s="73"/>
      <c r="Q1" s="73" t="s">
        <v>1</v>
      </c>
      <c r="R1" s="73"/>
      <c r="S1" s="73"/>
      <c r="T1" s="73"/>
      <c r="U1" s="73"/>
      <c r="V1" s="73"/>
      <c r="W1" s="73"/>
      <c r="X1" s="73"/>
      <c r="Y1" s="73" t="s">
        <v>2</v>
      </c>
      <c r="Z1" s="73"/>
      <c r="AA1" s="73"/>
      <c r="AB1" s="73"/>
      <c r="AC1" s="73"/>
      <c r="AD1" s="73"/>
      <c r="AE1" s="73"/>
      <c r="AF1" s="73"/>
      <c r="AG1" s="73" t="s">
        <v>3</v>
      </c>
      <c r="AH1" s="73"/>
      <c r="AI1" s="73"/>
      <c r="AJ1" s="73"/>
      <c r="AK1" s="73"/>
      <c r="AL1" s="73"/>
      <c r="AM1" s="73"/>
      <c r="AN1" s="73"/>
      <c r="AO1" s="73" t="s">
        <v>4</v>
      </c>
      <c r="AP1" s="73"/>
      <c r="AQ1" s="73"/>
      <c r="AR1" s="73"/>
      <c r="AS1" s="73"/>
      <c r="AT1" s="73"/>
      <c r="AU1" s="73"/>
      <c r="AV1" s="73"/>
    </row>
    <row r="2" spans="1:48" x14ac:dyDescent="0.55000000000000004">
      <c r="A2" s="71"/>
      <c r="B2" s="72"/>
      <c r="C2" s="72"/>
      <c r="D2" s="72"/>
      <c r="E2" s="72"/>
      <c r="F2" s="72"/>
      <c r="G2" s="72"/>
      <c r="H2" s="72"/>
      <c r="I2" s="67" t="str">
        <f>改版履歴!I2</f>
        <v>マッチング取込処理</v>
      </c>
      <c r="J2" s="67"/>
      <c r="K2" s="67"/>
      <c r="L2" s="67"/>
      <c r="M2" s="67"/>
      <c r="N2" s="67"/>
      <c r="O2" s="67"/>
      <c r="P2" s="67"/>
      <c r="Q2" s="74">
        <f ca="1">改版履歴!Q2</f>
        <v>43884</v>
      </c>
      <c r="R2" s="67"/>
      <c r="S2" s="67"/>
      <c r="T2" s="67"/>
      <c r="U2" s="67"/>
      <c r="V2" s="67"/>
      <c r="W2" s="67"/>
      <c r="X2" s="67"/>
      <c r="Y2" s="67" t="str">
        <f ca="1">改版履歴!Y2</f>
        <v>Giphe</v>
      </c>
      <c r="Z2" s="67"/>
      <c r="AA2" s="67"/>
      <c r="AB2" s="67"/>
      <c r="AC2" s="67"/>
      <c r="AD2" s="67"/>
      <c r="AE2" s="67"/>
      <c r="AF2" s="67"/>
      <c r="AG2" s="67" t="str">
        <f ca="1">改版履歴!AG2</f>
        <v>1.0</v>
      </c>
      <c r="AH2" s="67"/>
      <c r="AI2" s="67"/>
      <c r="AJ2" s="67"/>
      <c r="AK2" s="67"/>
      <c r="AL2" s="67"/>
      <c r="AM2" s="67"/>
      <c r="AN2" s="67"/>
      <c r="AO2" s="67" t="str">
        <f>改版履歴!AO2</f>
        <v>PGCOMB010</v>
      </c>
      <c r="AP2" s="67"/>
      <c r="AQ2" s="67"/>
      <c r="AR2" s="67"/>
      <c r="AS2" s="67"/>
      <c r="AT2" s="67"/>
      <c r="AU2" s="67"/>
      <c r="AV2" s="67"/>
    </row>
    <row r="4" spans="1:48" s="1" customFormat="1" ht="18.5" thickBot="1" x14ac:dyDescent="0.6">
      <c r="A4" s="27"/>
      <c r="B4" s="26"/>
      <c r="C4" s="26"/>
      <c r="D4" s="26"/>
      <c r="E4" s="2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6"/>
      <c r="AH4" s="26"/>
      <c r="AI4" s="26"/>
      <c r="AJ4" s="26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ht="18.5" thickBot="1" x14ac:dyDescent="0.6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5500000000000000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5500000000000000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5500000000000000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5500000000000000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5500000000000000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15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5500000000000000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58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5500000000000000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5500000000000000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 t="s">
        <v>16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5500000000000000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 t="s">
        <v>57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5500000000000000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 t="s">
        <v>59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55000000000000004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 t="s">
        <v>60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5500000000000000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 t="s">
        <v>61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5500000000000000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 t="s">
        <v>49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5500000000000000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5500000000000000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55000000000000004">
      <c r="A21" s="14"/>
      <c r="B21" s="2"/>
      <c r="C21" s="2"/>
      <c r="D21" s="2"/>
      <c r="E21" s="2"/>
      <c r="F21" s="2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5500000000000000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5500000000000000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5500000000000000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5500000000000000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x14ac:dyDescent="0.5500000000000000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x14ac:dyDescent="0.5500000000000000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5500000000000000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5500000000000000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x14ac:dyDescent="0.5500000000000000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1" customFormat="1" x14ac:dyDescent="0.5500000000000000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5500000000000000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  <c r="AG32" s="1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5"/>
    </row>
    <row r="33" spans="1:48" x14ac:dyDescent="0.55000000000000004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  <c r="AG33" s="1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5"/>
    </row>
    <row r="34" spans="1:48" x14ac:dyDescent="0.5500000000000000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  <c r="AG34" s="1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5"/>
    </row>
    <row r="35" spans="1:48" s="30" customFormat="1" x14ac:dyDescent="0.55000000000000004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  <c r="AG35" s="1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5"/>
    </row>
    <row r="36" spans="1:48" s="3" customFormat="1" x14ac:dyDescent="0.55000000000000004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  <c r="AG36" s="1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5"/>
    </row>
    <row r="37" spans="1:48" s="3" customFormat="1" ht="18.5" thickBot="1" x14ac:dyDescent="0.6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8"/>
    </row>
    <row r="38" spans="1:48" ht="18.5" thickBot="1" x14ac:dyDescent="0.6">
      <c r="A38" s="23" t="s">
        <v>62</v>
      </c>
      <c r="B38" s="24"/>
      <c r="C38" s="24"/>
      <c r="D38" s="24"/>
      <c r="E38" s="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3" t="s">
        <v>12</v>
      </c>
      <c r="AH38" s="24"/>
      <c r="AI38" s="24"/>
      <c r="AJ38" s="25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3"/>
    </row>
    <row r="39" spans="1:48" x14ac:dyDescent="0.55000000000000004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  <c r="AG39" s="1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</row>
    <row r="40" spans="1:48" x14ac:dyDescent="0.55000000000000004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  <c r="AG40" s="14"/>
      <c r="AH40" s="2" t="s">
        <v>64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</row>
    <row r="41" spans="1:48" x14ac:dyDescent="0.55000000000000004">
      <c r="A41" s="14"/>
      <c r="B41" s="2"/>
      <c r="C41" s="2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  <c r="AG41" s="14"/>
      <c r="AH41" s="2" t="s">
        <v>88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5"/>
    </row>
    <row r="42" spans="1:48" x14ac:dyDescent="0.55000000000000004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  <c r="AG42" s="1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</row>
    <row r="43" spans="1:48" x14ac:dyDescent="0.55000000000000004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  <c r="AG43" s="14"/>
      <c r="AH43" s="2" t="s">
        <v>65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</row>
    <row r="44" spans="1:48" x14ac:dyDescent="0.5500000000000000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  <c r="AG44" s="14"/>
      <c r="AH44" s="2" t="s">
        <v>66</v>
      </c>
      <c r="AI44" s="2"/>
      <c r="AJ44" s="2"/>
      <c r="AK44" s="2"/>
      <c r="AL44" s="2"/>
      <c r="AM44" s="2" t="s">
        <v>70</v>
      </c>
      <c r="AN44" s="2"/>
      <c r="AO44" s="2"/>
      <c r="AP44" s="2"/>
      <c r="AQ44" s="2"/>
      <c r="AR44" s="2"/>
      <c r="AS44" s="2"/>
      <c r="AT44" s="2"/>
      <c r="AU44" s="2"/>
      <c r="AV44" s="15"/>
    </row>
    <row r="45" spans="1:48" x14ac:dyDescent="0.55000000000000004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5"/>
      <c r="AG45" s="14"/>
      <c r="AH45" s="2" t="s">
        <v>67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</row>
    <row r="46" spans="1:48" x14ac:dyDescent="0.55000000000000004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5"/>
      <c r="AG46" s="14"/>
      <c r="AH46" s="2" t="s">
        <v>68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5"/>
    </row>
    <row r="47" spans="1:48" x14ac:dyDescent="0.55000000000000004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5"/>
      <c r="AG47" s="14"/>
      <c r="AH47" s="2" t="s">
        <v>69</v>
      </c>
      <c r="AI47" s="2"/>
      <c r="AJ47" s="2"/>
      <c r="AK47" s="2" t="s">
        <v>70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</row>
    <row r="48" spans="1:48" x14ac:dyDescent="0.55000000000000004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5"/>
      <c r="AG48" s="14"/>
      <c r="AH48" s="2" t="s">
        <v>67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</row>
    <row r="49" spans="1:48" x14ac:dyDescent="0.55000000000000004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5"/>
      <c r="AG49" s="14"/>
      <c r="AH49" s="2" t="s">
        <v>68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5"/>
    </row>
    <row r="50" spans="1:48" x14ac:dyDescent="0.55000000000000004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5"/>
      <c r="AG50" s="14"/>
      <c r="AH50" s="2" t="s">
        <v>71</v>
      </c>
      <c r="AI50" s="2"/>
      <c r="AJ50" s="2"/>
      <c r="AK50" s="2" t="s">
        <v>70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5"/>
    </row>
    <row r="51" spans="1:48" x14ac:dyDescent="0.55000000000000004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5"/>
      <c r="AG51" s="14"/>
      <c r="AH51" s="2" t="s">
        <v>67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5"/>
    </row>
    <row r="52" spans="1:48" x14ac:dyDescent="0.55000000000000004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5"/>
      <c r="AG52" s="14"/>
      <c r="AH52" s="2" t="s">
        <v>68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5"/>
    </row>
    <row r="53" spans="1:48" x14ac:dyDescent="0.55000000000000004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5"/>
      <c r="AG53" s="14"/>
      <c r="AH53" s="2" t="s">
        <v>72</v>
      </c>
      <c r="AI53" s="2"/>
      <c r="AJ53" s="2"/>
      <c r="AK53" s="2" t="s">
        <v>78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5"/>
    </row>
    <row r="54" spans="1:48" x14ac:dyDescent="0.55000000000000004">
      <c r="A54" s="14"/>
      <c r="B54" s="2"/>
      <c r="C54" s="2"/>
      <c r="D54" s="2"/>
      <c r="E54" s="2"/>
      <c r="F54" s="2"/>
      <c r="G54" s="2"/>
      <c r="H54" s="2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5"/>
      <c r="AG54" s="14"/>
      <c r="AH54" s="2" t="s">
        <v>73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5"/>
    </row>
    <row r="55" spans="1:48" x14ac:dyDescent="0.55000000000000004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5"/>
      <c r="AG55" s="14"/>
      <c r="AH55" s="2" t="s">
        <v>74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5"/>
    </row>
    <row r="56" spans="1:48" x14ac:dyDescent="0.55000000000000004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4"/>
      <c r="AH56" s="2" t="s">
        <v>75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5"/>
    </row>
    <row r="57" spans="1:48" x14ac:dyDescent="0.55000000000000004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5"/>
      <c r="AG57" s="14"/>
      <c r="AH57" s="2" t="s">
        <v>85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15"/>
    </row>
    <row r="58" spans="1:48" x14ac:dyDescent="0.55000000000000004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5"/>
      <c r="AG58" s="14"/>
      <c r="AH58" s="2" t="s">
        <v>86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15"/>
    </row>
    <row r="59" spans="1:48" x14ac:dyDescent="0.55000000000000004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5"/>
      <c r="AG59" s="14"/>
      <c r="AH59" s="2" t="s">
        <v>87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15"/>
    </row>
    <row r="60" spans="1:48" x14ac:dyDescent="0.55000000000000004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5"/>
      <c r="AG60" s="14"/>
      <c r="AH60" s="2"/>
      <c r="AI60" s="44" t="s">
        <v>89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5"/>
    </row>
    <row r="61" spans="1:48" x14ac:dyDescent="0.55000000000000004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5"/>
      <c r="AG61" s="14"/>
      <c r="AH61" s="2" t="s">
        <v>76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5"/>
    </row>
    <row r="62" spans="1:48" x14ac:dyDescent="0.55000000000000004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5"/>
      <c r="AG62" s="14"/>
      <c r="AH62" s="2" t="s">
        <v>77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5"/>
    </row>
    <row r="63" spans="1:48" x14ac:dyDescent="0.55000000000000004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5"/>
      <c r="AG63" s="1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5"/>
    </row>
    <row r="64" spans="1:48" s="43" customFormat="1" x14ac:dyDescent="0.55000000000000004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5"/>
      <c r="AG64" s="14"/>
      <c r="AH64" s="2" t="s">
        <v>90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5"/>
    </row>
    <row r="65" spans="1:48" s="3" customFormat="1" x14ac:dyDescent="0.55000000000000004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5"/>
      <c r="AG65" s="14"/>
      <c r="AH65" s="2" t="s">
        <v>91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5"/>
    </row>
    <row r="66" spans="1:48" x14ac:dyDescent="0.55000000000000004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5"/>
      <c r="AG66" s="14"/>
      <c r="AH66" s="2" t="s">
        <v>92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5"/>
    </row>
    <row r="67" spans="1:48" x14ac:dyDescent="0.55000000000000004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5"/>
      <c r="AG67" s="14"/>
      <c r="AH67" s="2" t="s">
        <v>93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5"/>
    </row>
    <row r="68" spans="1:48" s="43" customFormat="1" x14ac:dyDescent="0.55000000000000004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5"/>
      <c r="AG68" s="14"/>
      <c r="AH68" s="2" t="s">
        <v>94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5"/>
    </row>
    <row r="69" spans="1:48" s="3" customFormat="1" x14ac:dyDescent="0.55000000000000004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5"/>
      <c r="AG69" s="1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5"/>
    </row>
    <row r="70" spans="1:48" s="3" customFormat="1" x14ac:dyDescent="0.55000000000000004">
      <c r="A70" s="14"/>
      <c r="B70" s="2" t="s">
        <v>84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5"/>
      <c r="AG70" s="14"/>
      <c r="AH70" s="2" t="s">
        <v>168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5"/>
    </row>
    <row r="71" spans="1:48" s="3" customFormat="1" x14ac:dyDescent="0.55000000000000004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5"/>
      <c r="AG71" s="14"/>
      <c r="AH71" s="2" t="s">
        <v>170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5"/>
    </row>
    <row r="72" spans="1:48" s="3" customFormat="1" x14ac:dyDescent="0.55000000000000004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5"/>
      <c r="AG72" s="14"/>
      <c r="AH72" s="2" t="s">
        <v>169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5"/>
    </row>
    <row r="73" spans="1:48" s="3" customFormat="1" x14ac:dyDescent="0.55000000000000004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5"/>
      <c r="AG73" s="1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5"/>
    </row>
    <row r="74" spans="1:48" s="3" customFormat="1" x14ac:dyDescent="0.55000000000000004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5"/>
      <c r="AG74" s="1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5"/>
    </row>
    <row r="75" spans="1:48" s="3" customFormat="1" x14ac:dyDescent="0.55000000000000004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5"/>
      <c r="AG75" s="1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5"/>
    </row>
    <row r="76" spans="1:48" s="3" customFormat="1" x14ac:dyDescent="0.55000000000000004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5"/>
      <c r="AG76" s="1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5"/>
    </row>
    <row r="77" spans="1:48" s="3" customFormat="1" x14ac:dyDescent="0.55000000000000004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8"/>
    </row>
    <row r="78" spans="1:48" s="3" customFormat="1" ht="18.5" thickBot="1" x14ac:dyDescent="0.6">
      <c r="A78" s="11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0"/>
    </row>
    <row r="79" spans="1:48" s="3" customFormat="1" ht="18.5" thickBot="1" x14ac:dyDescent="0.6">
      <c r="A79" s="23" t="s">
        <v>13</v>
      </c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s="3" customForma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s="3" customFormat="1" x14ac:dyDescent="0.55000000000000004">
      <c r="A81" s="2"/>
      <c r="B81" s="2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s="3" customFormat="1" x14ac:dyDescent="0.55000000000000004">
      <c r="A82" s="2"/>
      <c r="B82" s="2" t="s">
        <v>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s="3" customForma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s="3" customFormat="1" x14ac:dyDescent="0.55000000000000004">
      <c r="A84" s="2"/>
      <c r="B84" s="2"/>
      <c r="C84" s="2"/>
      <c r="D84" s="2"/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s="3" customFormat="1" x14ac:dyDescent="0.55000000000000004">
      <c r="A85" s="2"/>
      <c r="B85" s="2"/>
      <c r="C85" s="2"/>
      <c r="D85" s="2"/>
      <c r="E85" s="45">
        <v>1</v>
      </c>
      <c r="F85" s="45">
        <v>2</v>
      </c>
      <c r="G85" s="45">
        <v>3</v>
      </c>
      <c r="H85" s="45">
        <v>4</v>
      </c>
      <c r="I85" s="4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s="3" customFormat="1" x14ac:dyDescent="0.55000000000000004">
      <c r="A86" s="2" t="s">
        <v>104</v>
      </c>
      <c r="B86" s="2"/>
      <c r="C86" s="2"/>
      <c r="D86" s="2">
        <v>1</v>
      </c>
      <c r="E86" s="2" t="s">
        <v>99</v>
      </c>
      <c r="F86" s="2" t="s">
        <v>99</v>
      </c>
      <c r="G86" s="2" t="s">
        <v>99</v>
      </c>
      <c r="H86" s="2" t="s">
        <v>99</v>
      </c>
      <c r="I86" s="2" t="s">
        <v>99</v>
      </c>
      <c r="J86" s="2"/>
      <c r="K86" s="2"/>
      <c r="L86" s="2" t="s">
        <v>105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s="3" customFormat="1" x14ac:dyDescent="0.55000000000000004">
      <c r="A87" s="2"/>
      <c r="B87" s="2"/>
      <c r="C87" s="2"/>
      <c r="D87" s="2">
        <v>2</v>
      </c>
      <c r="E87" s="2" t="s">
        <v>99</v>
      </c>
      <c r="F87" s="2" t="s">
        <v>99</v>
      </c>
      <c r="G87" s="2" t="s">
        <v>99</v>
      </c>
      <c r="H87" s="2" t="s">
        <v>99</v>
      </c>
      <c r="I87" s="2" t="s">
        <v>99</v>
      </c>
      <c r="J87" s="2"/>
      <c r="K87" s="2"/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s="3" customFormat="1" x14ac:dyDescent="0.55000000000000004">
      <c r="A88" s="2"/>
      <c r="B88" s="2"/>
      <c r="C88" s="2"/>
      <c r="D88" s="2">
        <v>3</v>
      </c>
      <c r="E88" s="2" t="s">
        <v>99</v>
      </c>
      <c r="F88" s="2" t="s">
        <v>99</v>
      </c>
      <c r="G88" s="2" t="s">
        <v>100</v>
      </c>
      <c r="H88" s="2" t="s">
        <v>99</v>
      </c>
      <c r="I88" s="2" t="s">
        <v>99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s="3" customFormat="1" x14ac:dyDescent="0.55000000000000004">
      <c r="A89" s="2"/>
      <c r="B89" s="2"/>
      <c r="C89" s="2"/>
      <c r="D89" s="2">
        <v>4</v>
      </c>
      <c r="E89" s="2" t="s">
        <v>99</v>
      </c>
      <c r="F89" s="2" t="s">
        <v>99</v>
      </c>
      <c r="G89" s="2" t="s">
        <v>99</v>
      </c>
      <c r="H89" s="2" t="s">
        <v>99</v>
      </c>
      <c r="I89" s="2" t="s">
        <v>99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s="3" customFormat="1" x14ac:dyDescent="0.55000000000000004">
      <c r="A90" s="2"/>
      <c r="B90" s="2"/>
      <c r="C90" s="2"/>
      <c r="D90" s="2">
        <v>5</v>
      </c>
      <c r="E90" s="2" t="s">
        <v>99</v>
      </c>
      <c r="F90" s="2" t="s">
        <v>99</v>
      </c>
      <c r="G90" s="2" t="s">
        <v>99</v>
      </c>
      <c r="H90" s="2" t="s">
        <v>99</v>
      </c>
      <c r="I90" s="2" t="s">
        <v>99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s="3" customForma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s="3" customFormat="1" x14ac:dyDescent="0.55000000000000004">
      <c r="A92" s="2"/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s="3" customFormat="1" x14ac:dyDescent="0.55000000000000004">
      <c r="A93" s="2"/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55000000000000004">
      <c r="A94" s="1"/>
      <c r="B94" s="43" t="s">
        <v>83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6" spans="1:48" x14ac:dyDescent="0.55000000000000004">
      <c r="A96" t="s">
        <v>183</v>
      </c>
    </row>
    <row r="97" spans="1:29" x14ac:dyDescent="0.55000000000000004">
      <c r="B97" t="s">
        <v>171</v>
      </c>
      <c r="I97" t="s">
        <v>177</v>
      </c>
      <c r="O97" t="s">
        <v>179</v>
      </c>
      <c r="T97" t="s">
        <v>180</v>
      </c>
      <c r="Y97" t="s">
        <v>181</v>
      </c>
      <c r="AC97" t="s">
        <v>182</v>
      </c>
    </row>
    <row r="98" spans="1:29" x14ac:dyDescent="0.55000000000000004">
      <c r="B98" t="s">
        <v>173</v>
      </c>
      <c r="I98" t="s">
        <v>178</v>
      </c>
      <c r="T98" t="s">
        <v>172</v>
      </c>
      <c r="Y98" t="s">
        <v>172</v>
      </c>
      <c r="AC98" t="s">
        <v>172</v>
      </c>
    </row>
    <row r="99" spans="1:29" x14ac:dyDescent="0.55000000000000004">
      <c r="B99" t="s">
        <v>174</v>
      </c>
    </row>
    <row r="100" spans="1:29" x14ac:dyDescent="0.55000000000000004">
      <c r="B100" t="s">
        <v>175</v>
      </c>
    </row>
    <row r="101" spans="1:29" x14ac:dyDescent="0.55000000000000004">
      <c r="B101" t="s">
        <v>172</v>
      </c>
    </row>
    <row r="102" spans="1:29" x14ac:dyDescent="0.55000000000000004">
      <c r="B102" t="s">
        <v>176</v>
      </c>
    </row>
    <row r="105" spans="1:29" x14ac:dyDescent="0.55000000000000004">
      <c r="A105" t="s">
        <v>184</v>
      </c>
    </row>
    <row r="106" spans="1:29" x14ac:dyDescent="0.55000000000000004">
      <c r="B106" t="s">
        <v>185</v>
      </c>
      <c r="I106" t="s">
        <v>185</v>
      </c>
    </row>
    <row r="107" spans="1:29" x14ac:dyDescent="0.55000000000000004">
      <c r="B107" t="s">
        <v>178</v>
      </c>
      <c r="I107" t="s">
        <v>186</v>
      </c>
      <c r="Q107" t="s">
        <v>194</v>
      </c>
    </row>
    <row r="108" spans="1:29" x14ac:dyDescent="0.55000000000000004">
      <c r="I108" t="s">
        <v>187</v>
      </c>
      <c r="Q108" t="s">
        <v>195</v>
      </c>
    </row>
    <row r="109" spans="1:29" x14ac:dyDescent="0.55000000000000004">
      <c r="I109" t="s">
        <v>188</v>
      </c>
      <c r="Q109" t="s">
        <v>196</v>
      </c>
    </row>
    <row r="110" spans="1:29" x14ac:dyDescent="0.55000000000000004">
      <c r="I110" t="s">
        <v>189</v>
      </c>
      <c r="Q110" t="s">
        <v>198</v>
      </c>
    </row>
    <row r="111" spans="1:29" x14ac:dyDescent="0.55000000000000004">
      <c r="I111" t="s">
        <v>197</v>
      </c>
    </row>
    <row r="112" spans="1:29" x14ac:dyDescent="0.55000000000000004">
      <c r="I112" t="s">
        <v>190</v>
      </c>
      <c r="Q112" t="s">
        <v>199</v>
      </c>
    </row>
    <row r="113" spans="2:17" x14ac:dyDescent="0.55000000000000004">
      <c r="I113" t="s">
        <v>191</v>
      </c>
      <c r="Q113" t="s">
        <v>200</v>
      </c>
    </row>
    <row r="114" spans="2:17" x14ac:dyDescent="0.55000000000000004">
      <c r="I114" t="s">
        <v>192</v>
      </c>
    </row>
    <row r="115" spans="2:17" x14ac:dyDescent="0.55000000000000004">
      <c r="I115" t="s">
        <v>193</v>
      </c>
    </row>
    <row r="117" spans="2:17" x14ac:dyDescent="0.55000000000000004">
      <c r="B117" t="s">
        <v>202</v>
      </c>
    </row>
    <row r="118" spans="2:17" x14ac:dyDescent="0.55000000000000004">
      <c r="B118" t="s">
        <v>201</v>
      </c>
    </row>
    <row r="119" spans="2:17" x14ac:dyDescent="0.55000000000000004">
      <c r="B119" t="s">
        <v>203</v>
      </c>
    </row>
  </sheetData>
  <mergeCells count="11">
    <mergeCell ref="A1:H2"/>
    <mergeCell ref="I1:P1"/>
    <mergeCell ref="I2:P2"/>
    <mergeCell ref="AO1:AV1"/>
    <mergeCell ref="AO2:AV2"/>
    <mergeCell ref="Q1:X1"/>
    <mergeCell ref="Q2:X2"/>
    <mergeCell ref="Y1:AF1"/>
    <mergeCell ref="Y2:AF2"/>
    <mergeCell ref="AG1:AN1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E404-213A-4DBB-8676-F1848072465E}">
  <dimension ref="A1:AI14"/>
  <sheetViews>
    <sheetView tabSelected="1" topLeftCell="A5" workbookViewId="0">
      <selection activeCell="E16" sqref="E16"/>
    </sheetView>
  </sheetViews>
  <sheetFormatPr defaultRowHeight="18" x14ac:dyDescent="0.55000000000000004"/>
  <sheetData>
    <row r="1" spans="1:35" x14ac:dyDescent="0.55000000000000004">
      <c r="A1" t="s">
        <v>141</v>
      </c>
    </row>
    <row r="3" spans="1:35" x14ac:dyDescent="0.55000000000000004">
      <c r="A3" t="s">
        <v>140</v>
      </c>
    </row>
    <row r="4" spans="1:35" ht="36" x14ac:dyDescent="0.55000000000000004">
      <c r="A4" s="46" t="s">
        <v>107</v>
      </c>
      <c r="B4" s="46" t="s">
        <v>108</v>
      </c>
      <c r="C4" s="46" t="s">
        <v>109</v>
      </c>
      <c r="D4" s="46" t="s">
        <v>110</v>
      </c>
      <c r="E4" s="46" t="s">
        <v>111</v>
      </c>
      <c r="F4" s="46" t="s">
        <v>112</v>
      </c>
      <c r="G4" s="46" t="s">
        <v>113</v>
      </c>
      <c r="H4" s="46" t="s">
        <v>114</v>
      </c>
      <c r="I4" s="46" t="s">
        <v>115</v>
      </c>
      <c r="J4" s="46" t="s">
        <v>101</v>
      </c>
      <c r="K4" s="46" t="s">
        <v>103</v>
      </c>
      <c r="L4" s="46" t="s">
        <v>116</v>
      </c>
      <c r="M4" s="46" t="s">
        <v>117</v>
      </c>
      <c r="N4" s="46" t="s">
        <v>118</v>
      </c>
      <c r="O4" s="46" t="s">
        <v>119</v>
      </c>
      <c r="P4" s="46" t="s">
        <v>120</v>
      </c>
      <c r="Q4" s="46" t="s">
        <v>121</v>
      </c>
      <c r="R4" s="46" t="s">
        <v>122</v>
      </c>
      <c r="S4" s="46" t="s">
        <v>123</v>
      </c>
      <c r="T4" s="46" t="s">
        <v>124</v>
      </c>
      <c r="U4" s="46" t="s">
        <v>125</v>
      </c>
      <c r="V4" s="46" t="s">
        <v>126</v>
      </c>
      <c r="W4" s="46" t="s">
        <v>127</v>
      </c>
      <c r="X4" s="46" t="s">
        <v>128</v>
      </c>
      <c r="Y4" s="46" t="s">
        <v>129</v>
      </c>
      <c r="Z4" s="46" t="s">
        <v>130</v>
      </c>
      <c r="AA4" s="46" t="s">
        <v>131</v>
      </c>
      <c r="AB4" s="46" t="s">
        <v>132</v>
      </c>
      <c r="AC4" s="46" t="s">
        <v>133</v>
      </c>
      <c r="AD4" s="46" t="s">
        <v>134</v>
      </c>
      <c r="AE4" s="46" t="s">
        <v>135</v>
      </c>
      <c r="AF4" s="46" t="s">
        <v>136</v>
      </c>
      <c r="AG4" s="46" t="s">
        <v>137</v>
      </c>
      <c r="AH4" s="46" t="s">
        <v>138</v>
      </c>
      <c r="AI4" s="46" t="s">
        <v>139</v>
      </c>
    </row>
    <row r="5" spans="1:35" s="2" customFormat="1" x14ac:dyDescent="0.55000000000000004">
      <c r="A5" s="49" t="s">
        <v>149</v>
      </c>
      <c r="B5" s="49" t="s">
        <v>150</v>
      </c>
      <c r="C5" s="49" t="s">
        <v>151</v>
      </c>
      <c r="D5" s="49" t="s">
        <v>150</v>
      </c>
      <c r="E5" s="49" t="s">
        <v>151</v>
      </c>
      <c r="F5" s="49" t="s">
        <v>130</v>
      </c>
      <c r="G5" s="49" t="s">
        <v>130</v>
      </c>
      <c r="H5" s="49" t="s">
        <v>130</v>
      </c>
      <c r="I5" s="49" t="s">
        <v>130</v>
      </c>
      <c r="J5" s="49" t="s">
        <v>153</v>
      </c>
      <c r="K5" s="49" t="s">
        <v>153</v>
      </c>
      <c r="L5" s="49" t="s">
        <v>152</v>
      </c>
      <c r="M5" s="49" t="s">
        <v>130</v>
      </c>
      <c r="N5" s="49" t="s">
        <v>150</v>
      </c>
      <c r="O5" s="49" t="s">
        <v>130</v>
      </c>
      <c r="P5" s="49" t="s">
        <v>130</v>
      </c>
      <c r="Q5" s="49" t="s">
        <v>130</v>
      </c>
      <c r="R5" s="49" t="s">
        <v>130</v>
      </c>
      <c r="S5" s="49" t="s">
        <v>156</v>
      </c>
      <c r="T5" s="49" t="s">
        <v>130</v>
      </c>
      <c r="U5" s="49" t="s">
        <v>130</v>
      </c>
      <c r="V5" s="49" t="s">
        <v>130</v>
      </c>
      <c r="W5" s="49" t="s">
        <v>130</v>
      </c>
      <c r="X5" s="49" t="s">
        <v>130</v>
      </c>
      <c r="Y5" s="49" t="s">
        <v>130</v>
      </c>
      <c r="Z5" s="49" t="s">
        <v>130</v>
      </c>
      <c r="AA5" s="49" t="s">
        <v>130</v>
      </c>
      <c r="AB5" s="49" t="s">
        <v>130</v>
      </c>
      <c r="AC5" s="49" t="s">
        <v>151</v>
      </c>
      <c r="AD5" s="49" t="s">
        <v>157</v>
      </c>
      <c r="AE5" s="49" t="s">
        <v>130</v>
      </c>
      <c r="AF5" s="49" t="s">
        <v>130</v>
      </c>
      <c r="AG5" s="49" t="s">
        <v>130</v>
      </c>
      <c r="AH5" s="49" t="s">
        <v>130</v>
      </c>
      <c r="AI5" s="49" t="s">
        <v>130</v>
      </c>
    </row>
    <row r="6" spans="1:35" x14ac:dyDescent="0.55000000000000004">
      <c r="A6" s="48" t="s">
        <v>159</v>
      </c>
      <c r="B6" s="48" t="s">
        <v>158</v>
      </c>
      <c r="C6" s="48" t="s">
        <v>159</v>
      </c>
      <c r="D6" s="48" t="s">
        <v>158</v>
      </c>
      <c r="E6" s="48" t="s">
        <v>159</v>
      </c>
      <c r="F6" s="48" t="s">
        <v>160</v>
      </c>
      <c r="G6" s="48" t="s">
        <v>160</v>
      </c>
      <c r="H6" s="48" t="s">
        <v>160</v>
      </c>
      <c r="I6" s="48" t="s">
        <v>160</v>
      </c>
      <c r="J6" s="48" t="s">
        <v>161</v>
      </c>
      <c r="K6" s="48" t="s">
        <v>161</v>
      </c>
      <c r="L6" s="48" t="s">
        <v>162</v>
      </c>
      <c r="M6" s="48" t="s">
        <v>163</v>
      </c>
      <c r="N6" s="48" t="s">
        <v>164</v>
      </c>
      <c r="O6" s="48" t="s">
        <v>161</v>
      </c>
      <c r="P6" s="48" t="s">
        <v>160</v>
      </c>
      <c r="Q6" s="48" t="s">
        <v>165</v>
      </c>
      <c r="R6" s="48" t="s">
        <v>165</v>
      </c>
      <c r="S6" s="48" t="s">
        <v>166</v>
      </c>
      <c r="T6" s="48" t="s">
        <v>161</v>
      </c>
      <c r="U6" s="48" t="s">
        <v>161</v>
      </c>
      <c r="V6" s="48" t="s">
        <v>167</v>
      </c>
      <c r="W6" s="48" t="s">
        <v>161</v>
      </c>
      <c r="X6" s="48" t="s">
        <v>161</v>
      </c>
      <c r="Y6" s="48" t="s">
        <v>161</v>
      </c>
      <c r="Z6" s="48" t="s">
        <v>161</v>
      </c>
      <c r="AA6" s="48" t="s">
        <v>161</v>
      </c>
      <c r="AB6" s="48" t="s">
        <v>161</v>
      </c>
      <c r="AC6" s="48" t="s">
        <v>160</v>
      </c>
      <c r="AD6" s="48" t="s">
        <v>167</v>
      </c>
      <c r="AE6" s="48" t="s">
        <v>167</v>
      </c>
      <c r="AF6" s="48" t="s">
        <v>167</v>
      </c>
      <c r="AG6" s="48" t="s">
        <v>167</v>
      </c>
      <c r="AH6" s="48" t="s">
        <v>167</v>
      </c>
      <c r="AI6" s="48" t="s">
        <v>167</v>
      </c>
    </row>
    <row r="8" spans="1:35" x14ac:dyDescent="0.55000000000000004">
      <c r="A8" t="s">
        <v>148</v>
      </c>
    </row>
    <row r="9" spans="1:35" ht="36" x14ac:dyDescent="0.55000000000000004">
      <c r="A9" s="46" t="s">
        <v>142</v>
      </c>
      <c r="B9" s="46" t="s">
        <v>108</v>
      </c>
      <c r="C9" s="46" t="s">
        <v>109</v>
      </c>
      <c r="D9" s="46" t="s">
        <v>110</v>
      </c>
      <c r="E9" s="46" t="s">
        <v>111</v>
      </c>
      <c r="F9" s="46" t="s">
        <v>116</v>
      </c>
      <c r="G9" s="46" t="s">
        <v>134</v>
      </c>
      <c r="H9" s="46" t="s">
        <v>143</v>
      </c>
      <c r="I9" s="46" t="s">
        <v>144</v>
      </c>
      <c r="J9" s="46" t="s">
        <v>145</v>
      </c>
      <c r="K9" s="46" t="s">
        <v>146</v>
      </c>
      <c r="L9" s="46" t="s">
        <v>147</v>
      </c>
    </row>
    <row r="10" spans="1:35" x14ac:dyDescent="0.55000000000000004">
      <c r="A10" s="49" t="s">
        <v>149</v>
      </c>
      <c r="B10" s="49" t="s">
        <v>150</v>
      </c>
      <c r="C10" s="49" t="s">
        <v>151</v>
      </c>
      <c r="D10" s="49" t="s">
        <v>150</v>
      </c>
      <c r="E10" s="49" t="s">
        <v>151</v>
      </c>
      <c r="F10" s="49" t="s">
        <v>152</v>
      </c>
      <c r="G10" s="49" t="s">
        <v>153</v>
      </c>
      <c r="H10" s="49" t="s">
        <v>153</v>
      </c>
      <c r="I10" s="49" t="s">
        <v>153</v>
      </c>
      <c r="J10" s="49" t="s">
        <v>153</v>
      </c>
      <c r="K10" s="49" t="s">
        <v>154</v>
      </c>
      <c r="L10" s="49" t="s">
        <v>155</v>
      </c>
    </row>
    <row r="11" spans="1:35" x14ac:dyDescent="0.55000000000000004">
      <c r="A11" s="48" t="s">
        <v>159</v>
      </c>
      <c r="B11" s="47" t="s">
        <v>158</v>
      </c>
      <c r="C11" s="48" t="s">
        <v>159</v>
      </c>
      <c r="D11" s="47" t="s">
        <v>158</v>
      </c>
      <c r="E11" s="48" t="s">
        <v>159</v>
      </c>
      <c r="F11" s="47" t="s">
        <v>162</v>
      </c>
      <c r="G11" s="47" t="s">
        <v>167</v>
      </c>
      <c r="H11" s="47" t="s">
        <v>161</v>
      </c>
      <c r="I11" s="47" t="s">
        <v>167</v>
      </c>
      <c r="J11" s="47" t="s">
        <v>167</v>
      </c>
      <c r="K11" s="47" t="s">
        <v>167</v>
      </c>
      <c r="L11" s="47" t="s">
        <v>167</v>
      </c>
    </row>
    <row r="13" spans="1:35" ht="36" x14ac:dyDescent="0.55000000000000004">
      <c r="A13" s="81" t="s">
        <v>107</v>
      </c>
      <c r="B13" s="81" t="s">
        <v>142</v>
      </c>
      <c r="C13" s="81" t="s">
        <v>216</v>
      </c>
      <c r="D13" s="81" t="s">
        <v>108</v>
      </c>
      <c r="E13" s="81" t="s">
        <v>109</v>
      </c>
      <c r="F13" s="81" t="s">
        <v>110</v>
      </c>
      <c r="G13" s="81" t="s">
        <v>111</v>
      </c>
      <c r="H13" s="81" t="s">
        <v>116</v>
      </c>
      <c r="I13" s="81" t="s">
        <v>134</v>
      </c>
      <c r="J13" s="81" t="s">
        <v>143</v>
      </c>
      <c r="K13" s="81" t="s">
        <v>144</v>
      </c>
      <c r="L13" s="81" t="s">
        <v>145</v>
      </c>
      <c r="M13" s="81" t="s">
        <v>146</v>
      </c>
      <c r="N13" s="81" t="s">
        <v>147</v>
      </c>
    </row>
    <row r="14" spans="1:35" x14ac:dyDescent="0.55000000000000004">
      <c r="A14" s="48" t="s">
        <v>159</v>
      </c>
      <c r="B14" s="47" t="s">
        <v>217</v>
      </c>
      <c r="C14" s="48" t="s">
        <v>217</v>
      </c>
      <c r="D14" s="47" t="s">
        <v>158</v>
      </c>
      <c r="E14" s="48" t="s">
        <v>159</v>
      </c>
      <c r="F14" s="47" t="s">
        <v>158</v>
      </c>
      <c r="G14" s="48" t="s">
        <v>159</v>
      </c>
      <c r="H14" s="82" t="s">
        <v>8</v>
      </c>
      <c r="I14" s="47" t="s">
        <v>167</v>
      </c>
      <c r="J14" s="47" t="s">
        <v>161</v>
      </c>
      <c r="K14" s="47" t="s">
        <v>167</v>
      </c>
      <c r="L14" s="47" t="s">
        <v>167</v>
      </c>
      <c r="M14" s="47" t="s">
        <v>167</v>
      </c>
      <c r="N14" s="47" t="s">
        <v>167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B3-0A12-47C4-8D8D-8A4C0FC7B7A7}">
  <dimension ref="A1:AV25"/>
  <sheetViews>
    <sheetView showGridLines="0" view="pageBreakPreview" topLeftCell="A7" zoomScaleNormal="100" workbookViewId="0">
      <selection activeCell="A15" sqref="A15:XFD16"/>
    </sheetView>
  </sheetViews>
  <sheetFormatPr defaultColWidth="3.08203125" defaultRowHeight="18" x14ac:dyDescent="0.55000000000000004"/>
  <sheetData>
    <row r="1" spans="1:48" x14ac:dyDescent="0.55000000000000004">
      <c r="A1" s="69" t="str">
        <f ca="1">RIGHT(CELL("filename",A1),LEN(CELL("filename",A1))-FIND("]",CELL("filename",A1)))</f>
        <v>IOデータ</v>
      </c>
      <c r="B1" s="70"/>
      <c r="C1" s="70"/>
      <c r="D1" s="70"/>
      <c r="E1" s="70"/>
      <c r="F1" s="70"/>
      <c r="G1" s="70"/>
      <c r="H1" s="70"/>
      <c r="I1" s="73" t="s">
        <v>0</v>
      </c>
      <c r="J1" s="73"/>
      <c r="K1" s="73"/>
      <c r="L1" s="73"/>
      <c r="M1" s="73"/>
      <c r="N1" s="73"/>
      <c r="O1" s="73"/>
      <c r="P1" s="73"/>
      <c r="Q1" s="73" t="s">
        <v>1</v>
      </c>
      <c r="R1" s="73"/>
      <c r="S1" s="73"/>
      <c r="T1" s="73"/>
      <c r="U1" s="73"/>
      <c r="V1" s="73"/>
      <c r="W1" s="73"/>
      <c r="X1" s="73"/>
      <c r="Y1" s="73" t="s">
        <v>2</v>
      </c>
      <c r="Z1" s="73"/>
      <c r="AA1" s="73"/>
      <c r="AB1" s="73"/>
      <c r="AC1" s="73"/>
      <c r="AD1" s="73"/>
      <c r="AE1" s="73"/>
      <c r="AF1" s="73"/>
      <c r="AG1" s="73" t="s">
        <v>3</v>
      </c>
      <c r="AH1" s="73"/>
      <c r="AI1" s="73"/>
      <c r="AJ1" s="73"/>
      <c r="AK1" s="73"/>
      <c r="AL1" s="73"/>
      <c r="AM1" s="73"/>
      <c r="AN1" s="73"/>
      <c r="AO1" s="73" t="s">
        <v>4</v>
      </c>
      <c r="AP1" s="73"/>
      <c r="AQ1" s="73"/>
      <c r="AR1" s="73"/>
      <c r="AS1" s="73"/>
      <c r="AT1" s="73"/>
      <c r="AU1" s="73"/>
      <c r="AV1" s="73"/>
    </row>
    <row r="2" spans="1:48" x14ac:dyDescent="0.55000000000000004">
      <c r="A2" s="71"/>
      <c r="B2" s="72"/>
      <c r="C2" s="72"/>
      <c r="D2" s="72"/>
      <c r="E2" s="72"/>
      <c r="F2" s="72"/>
      <c r="G2" s="72"/>
      <c r="H2" s="72"/>
      <c r="I2" s="67" t="str">
        <f>改版履歴!I2</f>
        <v>マッチング取込処理</v>
      </c>
      <c r="J2" s="67"/>
      <c r="K2" s="67"/>
      <c r="L2" s="67"/>
      <c r="M2" s="67"/>
      <c r="N2" s="67"/>
      <c r="O2" s="67"/>
      <c r="P2" s="67"/>
      <c r="Q2" s="74">
        <f ca="1">改版履歴!Q2</f>
        <v>43884</v>
      </c>
      <c r="R2" s="67"/>
      <c r="S2" s="67"/>
      <c r="T2" s="67"/>
      <c r="U2" s="67"/>
      <c r="V2" s="67"/>
      <c r="W2" s="67"/>
      <c r="X2" s="67"/>
      <c r="Y2" s="67" t="str">
        <f ca="1">改版履歴!Y2</f>
        <v>Giphe</v>
      </c>
      <c r="Z2" s="67"/>
      <c r="AA2" s="67"/>
      <c r="AB2" s="67"/>
      <c r="AC2" s="67"/>
      <c r="AD2" s="67"/>
      <c r="AE2" s="67"/>
      <c r="AF2" s="67"/>
      <c r="AG2" s="67" t="str">
        <f ca="1">改版履歴!AG2</f>
        <v>1.0</v>
      </c>
      <c r="AH2" s="67"/>
      <c r="AI2" s="67"/>
      <c r="AJ2" s="67"/>
      <c r="AK2" s="67"/>
      <c r="AL2" s="67"/>
      <c r="AM2" s="67"/>
      <c r="AN2" s="67"/>
      <c r="AO2" s="67" t="str">
        <f>改版履歴!AO2</f>
        <v>PGCOMB010</v>
      </c>
      <c r="AP2" s="67"/>
      <c r="AQ2" s="67"/>
      <c r="AR2" s="67"/>
      <c r="AS2" s="67"/>
      <c r="AT2" s="67"/>
      <c r="AU2" s="67"/>
      <c r="AV2" s="67"/>
    </row>
    <row r="4" spans="1:48" s="29" customFormat="1" x14ac:dyDescent="0.55000000000000004">
      <c r="A4" s="29" t="s">
        <v>23</v>
      </c>
    </row>
    <row r="5" spans="1:48" s="29" customFormat="1" x14ac:dyDescent="0.55000000000000004">
      <c r="A5" s="77" t="s">
        <v>24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9"/>
      <c r="Z5" s="77" t="s">
        <v>25</v>
      </c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9"/>
    </row>
    <row r="6" spans="1:48" s="29" customFormat="1" x14ac:dyDescent="0.55000000000000004">
      <c r="A6" s="77" t="s">
        <v>42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9"/>
      <c r="Z6" s="77" t="s">
        <v>41</v>
      </c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9"/>
    </row>
    <row r="7" spans="1:48" s="29" customFormat="1" x14ac:dyDescent="0.55000000000000004"/>
    <row r="8" spans="1:48" s="29" customFormat="1" x14ac:dyDescent="0.55000000000000004">
      <c r="A8" s="29" t="s">
        <v>18</v>
      </c>
    </row>
    <row r="9" spans="1:48" s="29" customFormat="1" x14ac:dyDescent="0.55000000000000004">
      <c r="A9" s="76" t="s">
        <v>19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80" t="s">
        <v>20</v>
      </c>
      <c r="V9" s="80"/>
      <c r="W9" s="80"/>
      <c r="X9" s="80"/>
      <c r="Y9" s="80"/>
      <c r="Z9" s="80"/>
      <c r="AA9" s="80"/>
      <c r="AB9" s="80"/>
      <c r="AC9" s="80"/>
      <c r="AD9" s="80"/>
      <c r="AE9" s="76" t="s">
        <v>21</v>
      </c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</row>
    <row r="10" spans="1:48" s="29" customFormat="1" x14ac:dyDescent="0.55000000000000004">
      <c r="A10" s="76" t="s">
        <v>34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 t="s">
        <v>35</v>
      </c>
      <c r="V10" s="76"/>
      <c r="W10" s="76"/>
      <c r="X10" s="76"/>
      <c r="Y10" s="76"/>
      <c r="Z10" s="76"/>
      <c r="AA10" s="76"/>
      <c r="AB10" s="76"/>
      <c r="AC10" s="76"/>
      <c r="AD10" s="76"/>
      <c r="AE10" s="77" t="s">
        <v>36</v>
      </c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9"/>
    </row>
    <row r="11" spans="1:48" s="29" customFormat="1" x14ac:dyDescent="0.55000000000000004">
      <c r="A11" s="76" t="s">
        <v>37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 t="s">
        <v>35</v>
      </c>
      <c r="V11" s="76"/>
      <c r="W11" s="76"/>
      <c r="X11" s="76"/>
      <c r="Y11" s="76"/>
      <c r="Z11" s="76"/>
      <c r="AA11" s="76"/>
      <c r="AB11" s="76"/>
      <c r="AC11" s="76"/>
      <c r="AD11" s="76"/>
      <c r="AE11" s="77" t="s">
        <v>38</v>
      </c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9"/>
    </row>
    <row r="12" spans="1:48" s="29" customFormat="1" x14ac:dyDescent="0.55000000000000004">
      <c r="A12" s="76" t="s">
        <v>50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 t="s">
        <v>35</v>
      </c>
      <c r="V12" s="76"/>
      <c r="W12" s="76"/>
      <c r="X12" s="76"/>
      <c r="Y12" s="76"/>
      <c r="Z12" s="76"/>
      <c r="AA12" s="76"/>
      <c r="AB12" s="76"/>
      <c r="AC12" s="76"/>
      <c r="AD12" s="76"/>
      <c r="AE12" s="77" t="s">
        <v>52</v>
      </c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9"/>
    </row>
    <row r="13" spans="1:48" s="29" customFormat="1" x14ac:dyDescent="0.55000000000000004">
      <c r="A13" s="76" t="s">
        <v>53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 t="s">
        <v>51</v>
      </c>
      <c r="V13" s="76"/>
      <c r="W13" s="76"/>
      <c r="X13" s="76"/>
      <c r="Y13" s="76"/>
      <c r="Z13" s="76"/>
      <c r="AA13" s="76"/>
      <c r="AB13" s="76"/>
      <c r="AC13" s="76"/>
      <c r="AD13" s="76"/>
      <c r="AE13" s="77" t="s">
        <v>55</v>
      </c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9"/>
    </row>
    <row r="14" spans="1:48" s="29" customFormat="1" x14ac:dyDescent="0.55000000000000004">
      <c r="A14" s="76" t="s">
        <v>54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 t="s">
        <v>51</v>
      </c>
      <c r="V14" s="76"/>
      <c r="W14" s="76"/>
      <c r="X14" s="76"/>
      <c r="Y14" s="76"/>
      <c r="Z14" s="76"/>
      <c r="AA14" s="76"/>
      <c r="AB14" s="76"/>
      <c r="AC14" s="76"/>
      <c r="AD14" s="76"/>
      <c r="AE14" s="77" t="s">
        <v>56</v>
      </c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9"/>
    </row>
    <row r="15" spans="1:48" s="30" customFormat="1" x14ac:dyDescent="0.5500000000000000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7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9"/>
    </row>
    <row r="16" spans="1:48" s="30" customFormat="1" x14ac:dyDescent="0.55000000000000004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9"/>
    </row>
    <row r="17" spans="1:48" s="29" customFormat="1" x14ac:dyDescent="0.55000000000000004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9"/>
    </row>
    <row r="18" spans="1:48" s="29" customFormat="1" x14ac:dyDescent="0.55000000000000004"/>
    <row r="19" spans="1:48" s="29" customFormat="1" x14ac:dyDescent="0.55000000000000004">
      <c r="A19" s="29" t="s">
        <v>17</v>
      </c>
    </row>
    <row r="20" spans="1:48" s="29" customFormat="1" x14ac:dyDescent="0.55000000000000004">
      <c r="A20" s="77" t="s">
        <v>19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9"/>
      <c r="Z20" s="77" t="s">
        <v>22</v>
      </c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9"/>
    </row>
    <row r="21" spans="1:48" s="29" customFormat="1" x14ac:dyDescent="0.55000000000000004">
      <c r="A21" s="77" t="s">
        <v>40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9"/>
      <c r="Z21" s="77" t="s">
        <v>39</v>
      </c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9"/>
    </row>
    <row r="22" spans="1:48" s="29" customFormat="1" x14ac:dyDescent="0.55000000000000004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9"/>
      <c r="Z22" s="77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9"/>
    </row>
    <row r="23" spans="1:48" s="29" customFormat="1" x14ac:dyDescent="0.55000000000000004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9"/>
      <c r="Z23" s="77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9"/>
    </row>
    <row r="24" spans="1:48" s="29" customFormat="1" x14ac:dyDescent="0.55000000000000004"/>
    <row r="25" spans="1:48" s="29" customFormat="1" x14ac:dyDescent="0.55000000000000004"/>
  </sheetData>
  <mergeCells count="50">
    <mergeCell ref="A14:T14"/>
    <mergeCell ref="A17:T17"/>
    <mergeCell ref="U14:AD14"/>
    <mergeCell ref="AE17:AV17"/>
    <mergeCell ref="A20:Y20"/>
    <mergeCell ref="U17:AD17"/>
    <mergeCell ref="A15:T15"/>
    <mergeCell ref="U15:AD15"/>
    <mergeCell ref="AE15:AV15"/>
    <mergeCell ref="A16:T16"/>
    <mergeCell ref="U16:AD16"/>
    <mergeCell ref="AE16:AV16"/>
    <mergeCell ref="Q1:X1"/>
    <mergeCell ref="Y1:AF1"/>
    <mergeCell ref="AG1:AN1"/>
    <mergeCell ref="AO1:AV1"/>
    <mergeCell ref="A21:Y21"/>
    <mergeCell ref="AE10:AV10"/>
    <mergeCell ref="AE11:AV11"/>
    <mergeCell ref="AE12:AV12"/>
    <mergeCell ref="AE13:AV13"/>
    <mergeCell ref="AE14:AV14"/>
    <mergeCell ref="A11:T11"/>
    <mergeCell ref="U11:AD11"/>
    <mergeCell ref="A12:T12"/>
    <mergeCell ref="A13:T13"/>
    <mergeCell ref="U12:AD12"/>
    <mergeCell ref="U13:AD13"/>
    <mergeCell ref="A23:Y23"/>
    <mergeCell ref="Z20:AV20"/>
    <mergeCell ref="Z21:AV21"/>
    <mergeCell ref="Z22:AV22"/>
    <mergeCell ref="Z23:AV23"/>
    <mergeCell ref="A22:Y22"/>
    <mergeCell ref="I2:P2"/>
    <mergeCell ref="Q2:X2"/>
    <mergeCell ref="Y2:AF2"/>
    <mergeCell ref="AG2:AN2"/>
    <mergeCell ref="A10:T10"/>
    <mergeCell ref="U10:AD10"/>
    <mergeCell ref="Z5:AV5"/>
    <mergeCell ref="A6:Y6"/>
    <mergeCell ref="Z6:AV6"/>
    <mergeCell ref="AO2:AV2"/>
    <mergeCell ref="AE9:AV9"/>
    <mergeCell ref="A9:T9"/>
    <mergeCell ref="U9:AD9"/>
    <mergeCell ref="A5:Y5"/>
    <mergeCell ref="A1:H2"/>
    <mergeCell ref="I1:P1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5FB5-23B6-4319-B205-FB0A6A4D7936}">
  <dimension ref="A1:AV50"/>
  <sheetViews>
    <sheetView showGridLines="0" view="pageBreakPreview" topLeftCell="A22" zoomScaleNormal="100" workbookViewId="0">
      <selection activeCell="H34" sqref="H34"/>
    </sheetView>
  </sheetViews>
  <sheetFormatPr defaultColWidth="3.08203125" defaultRowHeight="18" x14ac:dyDescent="0.55000000000000004"/>
  <sheetData>
    <row r="1" spans="1:48" x14ac:dyDescent="0.55000000000000004">
      <c r="A1" s="69" t="str">
        <f ca="1">RIGHT(CELL("filename",A1),LEN(CELL("filename",A1))-FIND("]",CELL("filename",A1)))</f>
        <v>処理詳細</v>
      </c>
      <c r="B1" s="70"/>
      <c r="C1" s="70"/>
      <c r="D1" s="70"/>
      <c r="E1" s="70"/>
      <c r="F1" s="70"/>
      <c r="G1" s="70"/>
      <c r="H1" s="70"/>
      <c r="I1" s="73" t="s">
        <v>0</v>
      </c>
      <c r="J1" s="73"/>
      <c r="K1" s="73"/>
      <c r="L1" s="73"/>
      <c r="M1" s="73"/>
      <c r="N1" s="73"/>
      <c r="O1" s="73"/>
      <c r="P1" s="73"/>
      <c r="Q1" s="73" t="s">
        <v>1</v>
      </c>
      <c r="R1" s="73"/>
      <c r="S1" s="73"/>
      <c r="T1" s="73"/>
      <c r="U1" s="73"/>
      <c r="V1" s="73"/>
      <c r="W1" s="73"/>
      <c r="X1" s="73"/>
      <c r="Y1" s="73" t="s">
        <v>2</v>
      </c>
      <c r="Z1" s="73"/>
      <c r="AA1" s="73"/>
      <c r="AB1" s="73"/>
      <c r="AC1" s="73"/>
      <c r="AD1" s="73"/>
      <c r="AE1" s="73"/>
      <c r="AF1" s="73"/>
      <c r="AG1" s="73" t="s">
        <v>3</v>
      </c>
      <c r="AH1" s="73"/>
      <c r="AI1" s="73"/>
      <c r="AJ1" s="73"/>
      <c r="AK1" s="73"/>
      <c r="AL1" s="73"/>
      <c r="AM1" s="73"/>
      <c r="AN1" s="73"/>
      <c r="AO1" s="73" t="s">
        <v>4</v>
      </c>
      <c r="AP1" s="73"/>
      <c r="AQ1" s="73"/>
      <c r="AR1" s="73"/>
      <c r="AS1" s="73"/>
      <c r="AT1" s="73"/>
      <c r="AU1" s="73"/>
      <c r="AV1" s="73"/>
    </row>
    <row r="2" spans="1:48" x14ac:dyDescent="0.55000000000000004">
      <c r="A2" s="71"/>
      <c r="B2" s="72"/>
      <c r="C2" s="72"/>
      <c r="D2" s="72"/>
      <c r="E2" s="72"/>
      <c r="F2" s="72"/>
      <c r="G2" s="72"/>
      <c r="H2" s="72"/>
      <c r="I2" s="67" t="str">
        <f>改版履歴!I2</f>
        <v>マッチング取込処理</v>
      </c>
      <c r="J2" s="67"/>
      <c r="K2" s="67"/>
      <c r="L2" s="67"/>
      <c r="M2" s="67"/>
      <c r="N2" s="67"/>
      <c r="O2" s="67"/>
      <c r="P2" s="67"/>
      <c r="Q2" s="74">
        <f ca="1">改版履歴!Q2</f>
        <v>43884</v>
      </c>
      <c r="R2" s="67"/>
      <c r="S2" s="67"/>
      <c r="T2" s="67"/>
      <c r="U2" s="67"/>
      <c r="V2" s="67"/>
      <c r="W2" s="67"/>
      <c r="X2" s="67"/>
      <c r="Y2" s="67" t="str">
        <f ca="1">改版履歴!Y2</f>
        <v>Giphe</v>
      </c>
      <c r="Z2" s="67"/>
      <c r="AA2" s="67"/>
      <c r="AB2" s="67"/>
      <c r="AC2" s="67"/>
      <c r="AD2" s="67"/>
      <c r="AE2" s="67"/>
      <c r="AF2" s="67"/>
      <c r="AG2" s="67" t="str">
        <f ca="1">改版履歴!AG2</f>
        <v>1.0</v>
      </c>
      <c r="AH2" s="67"/>
      <c r="AI2" s="67"/>
      <c r="AJ2" s="67"/>
      <c r="AK2" s="67"/>
      <c r="AL2" s="67"/>
      <c r="AM2" s="67"/>
      <c r="AN2" s="67"/>
      <c r="AO2" s="67" t="str">
        <f>改版履歴!AO2</f>
        <v>PGCOMB010</v>
      </c>
      <c r="AP2" s="67"/>
      <c r="AQ2" s="67"/>
      <c r="AR2" s="67"/>
      <c r="AS2" s="67"/>
      <c r="AT2" s="67"/>
      <c r="AU2" s="67"/>
      <c r="AV2" s="67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>
      <c r="C5" s="29" t="s">
        <v>204</v>
      </c>
    </row>
    <row r="6" spans="1:48" s="29" customFormat="1" x14ac:dyDescent="0.55000000000000004"/>
    <row r="7" spans="1:48" s="29" customFormat="1" x14ac:dyDescent="0.55000000000000004">
      <c r="D7" s="29" t="s">
        <v>26</v>
      </c>
    </row>
    <row r="8" spans="1:48" s="29" customFormat="1" x14ac:dyDescent="0.55000000000000004"/>
    <row r="9" spans="1:48" s="29" customFormat="1" x14ac:dyDescent="0.55000000000000004">
      <c r="E9" s="29" t="s">
        <v>28</v>
      </c>
      <c r="AA9" s="29" t="s">
        <v>32</v>
      </c>
    </row>
    <row r="10" spans="1:48" s="29" customFormat="1" x14ac:dyDescent="0.55000000000000004">
      <c r="E10" s="29" t="s">
        <v>27</v>
      </c>
    </row>
    <row r="11" spans="1:48" s="29" customFormat="1" x14ac:dyDescent="0.55000000000000004"/>
    <row r="12" spans="1:48" s="29" customFormat="1" x14ac:dyDescent="0.55000000000000004">
      <c r="D12" s="29" t="s">
        <v>95</v>
      </c>
      <c r="AA12" s="29" t="s">
        <v>96</v>
      </c>
    </row>
    <row r="13" spans="1:48" s="29" customFormat="1" x14ac:dyDescent="0.55000000000000004">
      <c r="AA13" s="29" t="s">
        <v>97</v>
      </c>
    </row>
    <row r="14" spans="1:48" s="29" customFormat="1" x14ac:dyDescent="0.55000000000000004">
      <c r="E14" s="29" t="s">
        <v>29</v>
      </c>
      <c r="AA14" s="2" t="s">
        <v>98</v>
      </c>
    </row>
    <row r="15" spans="1:48" s="29" customFormat="1" x14ac:dyDescent="0.55000000000000004">
      <c r="E15" s="29" t="s">
        <v>30</v>
      </c>
    </row>
    <row r="16" spans="1:48" s="50" customFormat="1" x14ac:dyDescent="0.55000000000000004"/>
    <row r="17" spans="3:42" s="50" customFormat="1" x14ac:dyDescent="0.55000000000000004">
      <c r="D17" s="34" t="s">
        <v>46</v>
      </c>
      <c r="E17" s="35"/>
      <c r="F17" s="35"/>
      <c r="G17" s="35"/>
      <c r="H17" s="36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6"/>
    </row>
    <row r="18" spans="3:42" s="50" customFormat="1" x14ac:dyDescent="0.55000000000000004">
      <c r="D18" s="37"/>
      <c r="E18" s="38"/>
      <c r="F18" s="38"/>
      <c r="G18" s="38"/>
      <c r="H18" s="39"/>
      <c r="I18" s="50" t="s">
        <v>206</v>
      </c>
      <c r="R18" s="50" t="s">
        <v>208</v>
      </c>
      <c r="U18" s="50" t="s">
        <v>209</v>
      </c>
      <c r="AP18" s="31"/>
    </row>
    <row r="19" spans="3:42" s="50" customFormat="1" x14ac:dyDescent="0.55000000000000004">
      <c r="D19" s="37"/>
      <c r="E19" s="38"/>
      <c r="F19" s="38"/>
      <c r="G19" s="38"/>
      <c r="H19" s="39"/>
      <c r="I19" s="50" t="s">
        <v>207</v>
      </c>
      <c r="U19" s="50" t="s">
        <v>210</v>
      </c>
      <c r="AP19" s="31"/>
    </row>
    <row r="20" spans="3:42" s="50" customFormat="1" x14ac:dyDescent="0.55000000000000004">
      <c r="D20" s="40"/>
      <c r="E20" s="41"/>
      <c r="F20" s="41"/>
      <c r="G20" s="41"/>
      <c r="H20" s="4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3"/>
    </row>
    <row r="21" spans="3:42" s="29" customFormat="1" x14ac:dyDescent="0.55000000000000004"/>
    <row r="22" spans="3:42" s="50" customFormat="1" x14ac:dyDescent="0.55000000000000004">
      <c r="D22" s="50" t="s">
        <v>212</v>
      </c>
    </row>
    <row r="23" spans="3:42" s="50" customFormat="1" x14ac:dyDescent="0.55000000000000004"/>
    <row r="24" spans="3:42" s="50" customFormat="1" x14ac:dyDescent="0.55000000000000004">
      <c r="E24" s="50" t="s">
        <v>213</v>
      </c>
    </row>
    <row r="25" spans="3:42" s="50" customFormat="1" x14ac:dyDescent="0.55000000000000004">
      <c r="E25" s="50" t="s">
        <v>214</v>
      </c>
    </row>
    <row r="26" spans="3:42" s="50" customFormat="1" x14ac:dyDescent="0.55000000000000004"/>
    <row r="27" spans="3:42" s="29" customFormat="1" x14ac:dyDescent="0.55000000000000004">
      <c r="C27" s="29" t="s">
        <v>205</v>
      </c>
    </row>
    <row r="28" spans="3:42" s="29" customFormat="1" x14ac:dyDescent="0.55000000000000004"/>
    <row r="29" spans="3:42" s="29" customFormat="1" x14ac:dyDescent="0.55000000000000004">
      <c r="D29" s="29" t="s">
        <v>211</v>
      </c>
    </row>
    <row r="30" spans="3:42" s="50" customFormat="1" x14ac:dyDescent="0.55000000000000004"/>
    <row r="31" spans="3:42" s="50" customFormat="1" x14ac:dyDescent="0.55000000000000004">
      <c r="E31" s="50" t="s">
        <v>215</v>
      </c>
    </row>
    <row r="32" spans="3:42" s="50" customFormat="1" x14ac:dyDescent="0.55000000000000004"/>
    <row r="33" spans="4:5" s="29" customFormat="1" x14ac:dyDescent="0.55000000000000004"/>
    <row r="34" spans="4:5" s="29" customFormat="1" x14ac:dyDescent="0.55000000000000004">
      <c r="D34" s="29" t="s">
        <v>31</v>
      </c>
    </row>
    <row r="35" spans="4:5" s="50" customFormat="1" x14ac:dyDescent="0.55000000000000004"/>
    <row r="36" spans="4:5" s="29" customFormat="1" x14ac:dyDescent="0.55000000000000004"/>
    <row r="37" spans="4:5" s="29" customFormat="1" x14ac:dyDescent="0.55000000000000004">
      <c r="E37" s="29" t="s">
        <v>33</v>
      </c>
    </row>
    <row r="38" spans="4:5" s="29" customFormat="1" x14ac:dyDescent="0.55000000000000004"/>
    <row r="39" spans="4:5" s="29" customFormat="1" x14ac:dyDescent="0.55000000000000004"/>
    <row r="40" spans="4:5" s="29" customFormat="1" x14ac:dyDescent="0.55000000000000004"/>
    <row r="41" spans="4:5" s="29" customFormat="1" x14ac:dyDescent="0.55000000000000004"/>
    <row r="42" spans="4:5" s="29" customFormat="1" x14ac:dyDescent="0.55000000000000004"/>
    <row r="43" spans="4:5" s="29" customFormat="1" x14ac:dyDescent="0.55000000000000004"/>
    <row r="44" spans="4:5" s="29" customFormat="1" x14ac:dyDescent="0.55000000000000004"/>
    <row r="45" spans="4:5" s="29" customFormat="1" x14ac:dyDescent="0.55000000000000004"/>
    <row r="46" spans="4:5" s="29" customFormat="1" x14ac:dyDescent="0.55000000000000004"/>
    <row r="47" spans="4:5" s="29" customFormat="1" x14ac:dyDescent="0.55000000000000004"/>
    <row r="48" spans="4:5" s="29" customFormat="1" x14ac:dyDescent="0.55000000000000004"/>
    <row r="49" s="29" customFormat="1" x14ac:dyDescent="0.55000000000000004"/>
    <row r="50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728-3DF3-4757-BB71-2D0D22694511}">
  <dimension ref="A1:AV38"/>
  <sheetViews>
    <sheetView showGridLines="0" view="pageBreakPreview" topLeftCell="B15" zoomScaleNormal="100" workbookViewId="0">
      <selection activeCell="K26" sqref="K26"/>
    </sheetView>
  </sheetViews>
  <sheetFormatPr defaultColWidth="3.08203125" defaultRowHeight="18" x14ac:dyDescent="0.55000000000000004"/>
  <sheetData>
    <row r="1" spans="1:48" x14ac:dyDescent="0.55000000000000004">
      <c r="A1" s="69" t="str">
        <f ca="1">RIGHT(CELL("filename",A1),LEN(CELL("filename",A1))-FIND("]",CELL("filename",A1)))</f>
        <v>DBアクセス</v>
      </c>
      <c r="B1" s="70"/>
      <c r="C1" s="70"/>
      <c r="D1" s="70"/>
      <c r="E1" s="70"/>
      <c r="F1" s="70"/>
      <c r="G1" s="70"/>
      <c r="H1" s="70"/>
      <c r="I1" s="73" t="s">
        <v>0</v>
      </c>
      <c r="J1" s="73"/>
      <c r="K1" s="73"/>
      <c r="L1" s="73"/>
      <c r="M1" s="73"/>
      <c r="N1" s="73"/>
      <c r="O1" s="73"/>
      <c r="P1" s="73"/>
      <c r="Q1" s="73" t="s">
        <v>1</v>
      </c>
      <c r="R1" s="73"/>
      <c r="S1" s="73"/>
      <c r="T1" s="73"/>
      <c r="U1" s="73"/>
      <c r="V1" s="73"/>
      <c r="W1" s="73"/>
      <c r="X1" s="73"/>
      <c r="Y1" s="73" t="s">
        <v>2</v>
      </c>
      <c r="Z1" s="73"/>
      <c r="AA1" s="73"/>
      <c r="AB1" s="73"/>
      <c r="AC1" s="73"/>
      <c r="AD1" s="73"/>
      <c r="AE1" s="73"/>
      <c r="AF1" s="73"/>
      <c r="AG1" s="73" t="s">
        <v>3</v>
      </c>
      <c r="AH1" s="73"/>
      <c r="AI1" s="73"/>
      <c r="AJ1" s="73"/>
      <c r="AK1" s="73"/>
      <c r="AL1" s="73"/>
      <c r="AM1" s="73"/>
      <c r="AN1" s="73"/>
      <c r="AO1" s="73" t="s">
        <v>4</v>
      </c>
      <c r="AP1" s="73"/>
      <c r="AQ1" s="73"/>
      <c r="AR1" s="73"/>
      <c r="AS1" s="73"/>
      <c r="AT1" s="73"/>
      <c r="AU1" s="73"/>
      <c r="AV1" s="73"/>
    </row>
    <row r="2" spans="1:48" x14ac:dyDescent="0.55000000000000004">
      <c r="A2" s="71"/>
      <c r="B2" s="72"/>
      <c r="C2" s="72"/>
      <c r="D2" s="72"/>
      <c r="E2" s="72"/>
      <c r="F2" s="72"/>
      <c r="G2" s="72"/>
      <c r="H2" s="72"/>
      <c r="I2" s="67" t="str">
        <f>改版履歴!I2</f>
        <v>マッチング取込処理</v>
      </c>
      <c r="J2" s="67"/>
      <c r="K2" s="67"/>
      <c r="L2" s="67"/>
      <c r="M2" s="67"/>
      <c r="N2" s="67"/>
      <c r="O2" s="67"/>
      <c r="P2" s="67"/>
      <c r="Q2" s="74">
        <f ca="1">改版履歴!Q2</f>
        <v>43884</v>
      </c>
      <c r="R2" s="67"/>
      <c r="S2" s="67"/>
      <c r="T2" s="67"/>
      <c r="U2" s="67"/>
      <c r="V2" s="67"/>
      <c r="W2" s="67"/>
      <c r="X2" s="67"/>
      <c r="Y2" s="67" t="str">
        <f ca="1">改版履歴!Y2</f>
        <v>Giphe</v>
      </c>
      <c r="Z2" s="67"/>
      <c r="AA2" s="67"/>
      <c r="AB2" s="67"/>
      <c r="AC2" s="67"/>
      <c r="AD2" s="67"/>
      <c r="AE2" s="67"/>
      <c r="AF2" s="67"/>
      <c r="AG2" s="67" t="str">
        <f ca="1">改版履歴!AG2</f>
        <v>1.0</v>
      </c>
      <c r="AH2" s="67"/>
      <c r="AI2" s="67"/>
      <c r="AJ2" s="67"/>
      <c r="AK2" s="67"/>
      <c r="AL2" s="67"/>
      <c r="AM2" s="67"/>
      <c r="AN2" s="67"/>
      <c r="AO2" s="67" t="str">
        <f>改版履歴!AO2</f>
        <v>PGCOMB010</v>
      </c>
      <c r="AP2" s="67"/>
      <c r="AQ2" s="67"/>
      <c r="AR2" s="67"/>
      <c r="AS2" s="67"/>
      <c r="AT2" s="67"/>
      <c r="AU2" s="67"/>
      <c r="AV2" s="67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/>
    <row r="6" spans="1:48" s="29" customFormat="1" x14ac:dyDescent="0.55000000000000004">
      <c r="C6" s="29" t="s">
        <v>43</v>
      </c>
    </row>
    <row r="7" spans="1:48" s="29" customFormat="1" x14ac:dyDescent="0.55000000000000004"/>
    <row r="8" spans="1:48" s="29" customFormat="1" x14ac:dyDescent="0.55000000000000004">
      <c r="A8" s="2"/>
      <c r="B8" s="2"/>
      <c r="C8" s="2" t="s">
        <v>44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29" customFormat="1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s="29" customFormat="1" x14ac:dyDescent="0.55000000000000004">
      <c r="A10" s="2"/>
      <c r="B10" s="2"/>
      <c r="C10" s="2"/>
      <c r="D10" s="34" t="s">
        <v>47</v>
      </c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6"/>
      <c r="AQ10" s="2"/>
      <c r="AR10" s="2"/>
      <c r="AS10" s="2"/>
      <c r="AT10" s="2"/>
      <c r="AU10" s="2"/>
      <c r="AV10" s="2"/>
    </row>
    <row r="11" spans="1:48" s="29" customFormat="1" x14ac:dyDescent="0.55000000000000004">
      <c r="D11" s="37"/>
      <c r="E11" s="38"/>
      <c r="F11" s="38"/>
      <c r="G11" s="38"/>
      <c r="H11" s="39"/>
      <c r="I11" s="29" t="s">
        <v>49</v>
      </c>
      <c r="AA11" s="29" t="s">
        <v>48</v>
      </c>
      <c r="AP11" s="31"/>
    </row>
    <row r="12" spans="1:48" s="29" customFormat="1" x14ac:dyDescent="0.55000000000000004">
      <c r="D12" s="37"/>
      <c r="E12" s="38"/>
      <c r="F12" s="38"/>
      <c r="G12" s="38"/>
      <c r="H12" s="39"/>
      <c r="I12" s="29" t="s">
        <v>49</v>
      </c>
      <c r="AA12" s="29" t="s">
        <v>48</v>
      </c>
      <c r="AP12" s="31"/>
    </row>
    <row r="13" spans="1:48" s="29" customFormat="1" x14ac:dyDescent="0.55000000000000004">
      <c r="D13" s="37"/>
      <c r="E13" s="38"/>
      <c r="F13" s="38"/>
      <c r="G13" s="38"/>
      <c r="H13" s="39"/>
      <c r="I13" s="29" t="s">
        <v>49</v>
      </c>
      <c r="AA13" s="29" t="s">
        <v>48</v>
      </c>
      <c r="AP13" s="31"/>
    </row>
    <row r="14" spans="1:48" s="29" customFormat="1" x14ac:dyDescent="0.55000000000000004">
      <c r="D14" s="37"/>
      <c r="E14" s="38"/>
      <c r="F14" s="38"/>
      <c r="G14" s="38"/>
      <c r="H14" s="39"/>
      <c r="I14" s="29" t="s">
        <v>49</v>
      </c>
      <c r="AA14" s="29" t="s">
        <v>48</v>
      </c>
      <c r="AP14" s="31"/>
    </row>
    <row r="15" spans="1:48" s="29" customFormat="1" x14ac:dyDescent="0.55000000000000004">
      <c r="D15" s="37"/>
      <c r="E15" s="38"/>
      <c r="F15" s="38"/>
      <c r="G15" s="38"/>
      <c r="H15" s="39"/>
      <c r="I15" s="29" t="s">
        <v>49</v>
      </c>
      <c r="AA15" s="29" t="s">
        <v>48</v>
      </c>
      <c r="AP15" s="31"/>
    </row>
    <row r="16" spans="1:48" s="29" customFormat="1" x14ac:dyDescent="0.55000000000000004">
      <c r="D16" s="37"/>
      <c r="E16" s="38"/>
      <c r="F16" s="38"/>
      <c r="G16" s="38"/>
      <c r="H16" s="39"/>
      <c r="I16" s="29" t="s">
        <v>49</v>
      </c>
      <c r="AA16" s="29" t="s">
        <v>48</v>
      </c>
      <c r="AP16" s="31"/>
    </row>
    <row r="17" spans="4:42" s="29" customFormat="1" x14ac:dyDescent="0.55000000000000004">
      <c r="D17" s="37"/>
      <c r="E17" s="38"/>
      <c r="F17" s="38"/>
      <c r="G17" s="38"/>
      <c r="H17" s="39"/>
      <c r="I17" s="29" t="s">
        <v>49</v>
      </c>
      <c r="AA17" s="29" t="s">
        <v>48</v>
      </c>
      <c r="AP17" s="31"/>
    </row>
    <row r="18" spans="4:42" s="29" customFormat="1" x14ac:dyDescent="0.55000000000000004">
      <c r="D18" s="37"/>
      <c r="E18" s="38"/>
      <c r="F18" s="38"/>
      <c r="G18" s="38"/>
      <c r="H18" s="39"/>
      <c r="I18" s="29" t="s">
        <v>49</v>
      </c>
      <c r="AA18" s="29" t="s">
        <v>48</v>
      </c>
      <c r="AP18" s="31"/>
    </row>
    <row r="19" spans="4:42" s="29" customFormat="1" x14ac:dyDescent="0.55000000000000004">
      <c r="D19" s="37"/>
      <c r="E19" s="38"/>
      <c r="F19" s="38"/>
      <c r="G19" s="38"/>
      <c r="H19" s="39"/>
      <c r="I19" s="29" t="s">
        <v>49</v>
      </c>
      <c r="AA19" s="29" t="s">
        <v>48</v>
      </c>
      <c r="AP19" s="31"/>
    </row>
    <row r="20" spans="4:42" s="29" customFormat="1" x14ac:dyDescent="0.55000000000000004">
      <c r="D20" s="37"/>
      <c r="E20" s="38"/>
      <c r="F20" s="38"/>
      <c r="G20" s="38"/>
      <c r="H20" s="39"/>
      <c r="I20" s="29" t="s">
        <v>49</v>
      </c>
      <c r="AA20" s="29" t="s">
        <v>48</v>
      </c>
      <c r="AP20" s="31"/>
    </row>
    <row r="21" spans="4:42" s="29" customFormat="1" x14ac:dyDescent="0.55000000000000004">
      <c r="D21" s="37"/>
      <c r="E21" s="38"/>
      <c r="F21" s="38"/>
      <c r="G21" s="38"/>
      <c r="H21" s="39"/>
      <c r="AP21" s="31"/>
    </row>
    <row r="22" spans="4:42" s="29" customFormat="1" x14ac:dyDescent="0.55000000000000004">
      <c r="D22" s="34" t="s">
        <v>45</v>
      </c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</row>
    <row r="23" spans="4:42" s="29" customFormat="1" x14ac:dyDescent="0.55000000000000004">
      <c r="D23" s="37"/>
      <c r="E23" s="38"/>
      <c r="F23" s="38"/>
      <c r="G23" s="38"/>
      <c r="H23" s="39"/>
      <c r="I23" s="29" t="s">
        <v>49</v>
      </c>
      <c r="AP23" s="31"/>
    </row>
    <row r="24" spans="4:42" s="29" customFormat="1" x14ac:dyDescent="0.55000000000000004">
      <c r="D24" s="37"/>
      <c r="E24" s="38"/>
      <c r="F24" s="38"/>
      <c r="G24" s="38"/>
      <c r="H24" s="39"/>
      <c r="I24" s="29" t="s">
        <v>49</v>
      </c>
      <c r="AP24" s="31"/>
    </row>
    <row r="25" spans="4:42" s="29" customFormat="1" x14ac:dyDescent="0.55000000000000004">
      <c r="D25" s="40"/>
      <c r="E25" s="41"/>
      <c r="F25" s="41"/>
      <c r="G25" s="41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3"/>
    </row>
    <row r="26" spans="4:42" s="29" customFormat="1" x14ac:dyDescent="0.55000000000000004">
      <c r="D26" s="34" t="s">
        <v>46</v>
      </c>
      <c r="E26" s="35"/>
      <c r="F26" s="35"/>
      <c r="G26" s="35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6"/>
    </row>
    <row r="27" spans="4:42" s="29" customFormat="1" x14ac:dyDescent="0.55000000000000004">
      <c r="D27" s="37"/>
      <c r="E27" s="38"/>
      <c r="F27" s="38"/>
      <c r="G27" s="38"/>
      <c r="H27" s="39"/>
      <c r="I27" s="29" t="s">
        <v>49</v>
      </c>
      <c r="AP27" s="31"/>
    </row>
    <row r="28" spans="4:42" s="29" customFormat="1" x14ac:dyDescent="0.55000000000000004">
      <c r="D28" s="37"/>
      <c r="E28" s="38"/>
      <c r="F28" s="38"/>
      <c r="G28" s="38"/>
      <c r="H28" s="39"/>
      <c r="I28" s="29" t="s">
        <v>49</v>
      </c>
      <c r="AP28" s="31"/>
    </row>
    <row r="29" spans="4:42" s="29" customFormat="1" x14ac:dyDescent="0.55000000000000004">
      <c r="D29" s="40"/>
      <c r="E29" s="41"/>
      <c r="F29" s="41"/>
      <c r="G29" s="41"/>
      <c r="H29" s="4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3"/>
    </row>
    <row r="30" spans="4:42" s="29" customFormat="1" x14ac:dyDescent="0.55000000000000004"/>
    <row r="31" spans="4:42" s="29" customFormat="1" x14ac:dyDescent="0.55000000000000004"/>
    <row r="32" spans="4:42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  <row r="37" s="29" customFormat="1" x14ac:dyDescent="0.55000000000000004"/>
    <row r="38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改版履歴</vt:lpstr>
      <vt:lpstr>概要設計</vt:lpstr>
      <vt:lpstr>サンプルデータ</vt:lpstr>
      <vt:lpstr>IOデータ</vt:lpstr>
      <vt:lpstr>処理詳細</vt:lpstr>
      <vt:lpstr>DBアクセス</vt:lpstr>
      <vt:lpstr>DBアクセス!Print_Area</vt:lpstr>
      <vt:lpstr>IOデータ!Print_Area</vt:lpstr>
      <vt:lpstr>改版履歴!Print_Area</vt:lpstr>
      <vt:lpstr>概要設計!Print_Area</vt:lpstr>
      <vt:lpstr>処理詳細!Print_Area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2020-04-04T13:27:20Z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