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6517" yWindow="7611" windowWidth="16406" windowHeight="7629" activeTab="2"/>
  </bookViews>
  <sheets>
    <sheet name="Справочник" sheetId="2" r:id="rId1"/>
    <sheet name="ЧЕК-ЛИСТ1" sheetId="3" state="hidden" r:id="rId2"/>
    <sheet name="ЧЕК-ЛИСТ2" sheetId="4" r:id="rId3"/>
  </sheets>
  <definedNames>
    <definedName name="_xlnm._FilterDatabase" localSheetId="0" hidden="1">Справочник!$A$1:$H$25</definedName>
    <definedName name="Spisok1">Справочник!$D$24:$D$27</definedName>
    <definedName name="_xlnm.Print_Area" localSheetId="2">'ЧЕК-ЛИСТ2'!$A$1:$C$54</definedName>
  </definedNames>
  <calcPr calcId="145621"/>
</workbook>
</file>

<file path=xl/calcChain.xml><?xml version="1.0" encoding="utf-8"?>
<calcChain xmlns="http://schemas.openxmlformats.org/spreadsheetml/2006/main">
  <c r="A15" i="3" l="1"/>
  <c r="B14" i="4" l="1"/>
  <c r="B11" i="4"/>
  <c r="B8" i="4"/>
  <c r="B49" i="2"/>
  <c r="A50" i="2" s="1"/>
  <c r="D51" i="2" l="1"/>
  <c r="A57" i="2" l="1"/>
  <c r="A42" i="2"/>
  <c r="A55" i="2"/>
  <c r="A39" i="2"/>
  <c r="A53" i="2"/>
  <c r="A36" i="2"/>
  <c r="B55" i="4" l="1"/>
  <c r="B51" i="2" s="1"/>
  <c r="A52" i="2" s="1"/>
  <c r="B30" i="2" l="1"/>
  <c r="B31" i="2" s="1"/>
  <c r="B56" i="4"/>
  <c r="B6" i="4"/>
  <c r="B35" i="2" l="1"/>
  <c r="A14" i="3" l="1"/>
  <c r="A27" i="3"/>
  <c r="A28" i="3" l="1"/>
</calcChain>
</file>

<file path=xl/sharedStrings.xml><?xml version="1.0" encoding="utf-8"?>
<sst xmlns="http://schemas.openxmlformats.org/spreadsheetml/2006/main" count="283" uniqueCount="231">
  <si>
    <t>Наименование требования</t>
  </si>
  <si>
    <t>Статус</t>
  </si>
  <si>
    <t>Замечания (при наличии)</t>
  </si>
  <si>
    <t>Наименование государственной программы</t>
  </si>
  <si>
    <t>Номер государственной программы</t>
  </si>
  <si>
    <t>Дата в АИС Проект-СМАРТ Про</t>
  </si>
  <si>
    <t>Исполнитель</t>
  </si>
  <si>
    <t>Статус заключения</t>
  </si>
  <si>
    <t xml:space="preserve">- Не выбрано - </t>
  </si>
  <si>
    <t>Согласовано</t>
  </si>
  <si>
    <t>Согласовано с замечаниями</t>
  </si>
  <si>
    <t>Не согласовано</t>
  </si>
  <si>
    <t>Да</t>
  </si>
  <si>
    <t>Нет</t>
  </si>
  <si>
    <t>Шибина Л.В.</t>
  </si>
  <si>
    <t>Евсина М.Н.</t>
  </si>
  <si>
    <t>Пушилин В.А.</t>
  </si>
  <si>
    <t>Татьянина М.И.</t>
  </si>
  <si>
    <t>Брик И.А.</t>
  </si>
  <si>
    <t>Царик А.М.</t>
  </si>
  <si>
    <t>Колошин Д.И.</t>
  </si>
  <si>
    <t>Петрова А.Б.</t>
  </si>
  <si>
    <t>Слюняева Т.Б.</t>
  </si>
  <si>
    <t>Вязникова А.В.</t>
  </si>
  <si>
    <t>Макарова Ю.О.</t>
  </si>
  <si>
    <t>Зубова Е.И.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</si>
  <si>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</si>
  <si>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</si>
  <si>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</si>
  <si>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</si>
  <si>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</si>
  <si>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</si>
  <si>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</si>
  <si>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</si>
  <si>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</si>
  <si>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</si>
  <si>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</si>
  <si>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</si>
  <si>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</si>
  <si>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</si>
  <si>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</si>
  <si>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</si>
  <si>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</si>
  <si>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</si>
  <si>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</si>
  <si>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</si>
  <si>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</si>
  <si>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УПРАВЛЕНИЕ  ЭКОНОМИЧЕСКОГО РАЗВИТИЯ ЛИПЕЦКОЙ ОБЛАСТИ</t>
  </si>
  <si>
    <t>398014, г.Липецк, пл.Ленина - Соборная, 1</t>
  </si>
  <si>
    <t>телефон (4742)- 22-84-55, факс (4742)-77-94-56</t>
  </si>
  <si>
    <t>www.admlr.lipetsk.ru</t>
  </si>
  <si>
    <t>E-mail: ed@admlr.lipetsk.ru</t>
  </si>
  <si>
    <t>№</t>
  </si>
  <si>
    <t>На №</t>
  </si>
  <si>
    <t>Начальник управления</t>
  </si>
  <si>
    <t>экономического развития</t>
  </si>
  <si>
    <t>С.М. Курбатов</t>
  </si>
  <si>
    <t>Ответственное отраслевое управление</t>
  </si>
  <si>
    <t>Социальная поддержка граждан, реализация семейно-демографической политики Липецкой области</t>
  </si>
  <si>
    <t>Развитие рынка труда и содействие занятости населения в Липецкой области</t>
  </si>
  <si>
    <t>Развитие здравоохранения Липецкой области</t>
  </si>
  <si>
    <t>Развитие физической культуры и спорта Липецкой области</t>
  </si>
  <si>
    <t>Развитие образования Липецкой области</t>
  </si>
  <si>
    <t>Развитие культуры и туризма в Липецкой области</t>
  </si>
  <si>
    <t>Развитие кооперации и коллективных форм собственности в Липецкой области</t>
  </si>
  <si>
    <t>Обеспечение населения Липецкой области качественным жильем, социальной инфраструктурой и услугами ЖКХ</t>
  </si>
  <si>
    <t>Обеспечение общественной безопасности населения и территории Липецкой области</t>
  </si>
  <si>
    <t>Реализация внутренней политики Липецкой области</t>
  </si>
  <si>
    <t>Модернизация и инновационное развитие экономики Липецкой области</t>
  </si>
  <si>
    <t>Энергоэффективность и развитие энергетики в Липецкой области</t>
  </si>
  <si>
    <t>Развитие сельского хозяйства и регулирование рынков сельскохозяйственной продукции, сырья и продовольствия Липецкой области</t>
  </si>
  <si>
    <t>Развитие транспортной системы Липецкой области</t>
  </si>
  <si>
    <t>Обеспечение инвестиционной привлекательности Липецкой области</t>
  </si>
  <si>
    <t>Охрана окружающей среды, воспроизводство и рациональное использование природных ресурсов Липецкой области</t>
  </si>
  <si>
    <t>Развитие лесного хозяйства в Липецкой области</t>
  </si>
  <si>
    <t>Эффективное государственное управление и развитие муниципальной службы в Липецкой области</t>
  </si>
  <si>
    <t>Управление государственными финансами и государственным долгом Липецкой области</t>
  </si>
  <si>
    <t>Формирование современной городской среды в Липецкой области</t>
  </si>
  <si>
    <t>Комплексное развитие сельских территорий Липецкой области</t>
  </si>
  <si>
    <t>Плановый год госпрограммы</t>
  </si>
  <si>
    <t>22-87-31</t>
  </si>
  <si>
    <t>77-93-36</t>
  </si>
  <si>
    <t>22-85-19</t>
  </si>
  <si>
    <t>22-87-33</t>
  </si>
  <si>
    <t>22-87-34</t>
  </si>
  <si>
    <t>22-85-06</t>
  </si>
  <si>
    <t>22-87-21</t>
  </si>
  <si>
    <t>22-87-08</t>
  </si>
  <si>
    <t>22-85-02</t>
  </si>
  <si>
    <t>22-87-86</t>
  </si>
  <si>
    <t xml:space="preserve">22-85-28 </t>
  </si>
  <si>
    <t>22-85-18</t>
  </si>
  <si>
    <t>27-88-29</t>
  </si>
  <si>
    <t xml:space="preserve">Исполнитель: </t>
  </si>
  <si>
    <t xml:space="preserve">Тел.: 8(4742) </t>
  </si>
  <si>
    <t>социальной защиты населения Липецкой области</t>
  </si>
  <si>
    <t>труда и занятости Липецкой области</t>
  </si>
  <si>
    <t>здравоохранения Липецкой области</t>
  </si>
  <si>
    <t>физической культуры и спорта Липецкой области</t>
  </si>
  <si>
    <t>образования и науки Липецкой области</t>
  </si>
  <si>
    <t>культуры и туризма Липецкой области</t>
  </si>
  <si>
    <t>сельского хозяйства Липецкой области</t>
  </si>
  <si>
    <t>строительства и архитектуры Липецкой области</t>
  </si>
  <si>
    <t>административных органов Липецкой области</t>
  </si>
  <si>
    <t>внутренней политики Липецкой области</t>
  </si>
  <si>
    <t>инвестиций и инноваций Липецкой области</t>
  </si>
  <si>
    <t>энергетики и тарифов Липецкой области</t>
  </si>
  <si>
    <t>дорог и транспорта Липецкой области</t>
  </si>
  <si>
    <t>экологии и природных ресурсов Липецкой области</t>
  </si>
  <si>
    <t>лесного хозяйства Липецкой области</t>
  </si>
  <si>
    <t>государственной службы и кадровой работы администрации области</t>
  </si>
  <si>
    <t>финансов Липецкой области</t>
  </si>
  <si>
    <t>жилищно-коммунального хозяйства Липецкой области</t>
  </si>
  <si>
    <t>Сотрудник</t>
  </si>
  <si>
    <t>Телефон</t>
  </si>
  <si>
    <t>Наименование Государственной программы</t>
  </si>
  <si>
    <t>КодГП</t>
  </si>
  <si>
    <t>Ответственное управление по ГП</t>
  </si>
  <si>
    <t>Тип согласования</t>
  </si>
  <si>
    <t>Дата заключения</t>
  </si>
  <si>
    <t>В работе</t>
  </si>
  <si>
    <t>Номер и дата заключения в СЭД "Дело"</t>
  </si>
  <si>
    <t>Первоначальное утверждение</t>
  </si>
  <si>
    <t>Согласование изменений</t>
  </si>
  <si>
    <t>Не вносятся</t>
  </si>
  <si>
    <t>Месяц заключения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</si>
  <si>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</si>
  <si>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</si>
  <si>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</si>
  <si>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</si>
  <si>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</si>
  <si>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</si>
  <si>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</si>
  <si>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</si>
  <si>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</si>
  <si>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</si>
  <si>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</si>
  <si>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</si>
  <si>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внесение изменений в план</t>
  </si>
  <si>
    <t>план</t>
  </si>
  <si>
    <t>123456 от 01.01.2020</t>
  </si>
  <si>
    <t>Месяц</t>
  </si>
  <si>
    <t>№ Месяца</t>
  </si>
  <si>
    <t>Прикладывается вместе с заключением на изменения в государственную программу</t>
  </si>
  <si>
    <t>1. Содержательные требования</t>
  </si>
  <si>
    <t>1.3. Включены порядки предоставления субсидий местным бюджетам по каждому мероприятию в составе основного мероприятия</t>
  </si>
  <si>
    <t xml:space="preserve">1.4 Плановые значения индикаторов (показателей):  </t>
  </si>
  <si>
    <t>1.4.3. соответствуют значениям или динамике, установленным правовыми актами, указанным в пункте 1.1.</t>
  </si>
  <si>
    <t>1.6. Плановые значения объемов финансирования:</t>
  </si>
  <si>
    <t xml:space="preserve">1.7. Предусмотрены показатели для оценки применения мер государственного регулирования (приложение 2), в том числе для оценки налоговых расходов кураторами (постановление администрации Липецкой области от 07.10.2019 г. №430)  </t>
  </si>
  <si>
    <t>3. Технические требования</t>
  </si>
  <si>
    <t>3.1. Предоставлены проект изменений в государственную программу и пояснительная записка</t>
  </si>
  <si>
    <t>3.2.Пояснительная записка содержит обоснования вносимых изменений</t>
  </si>
  <si>
    <t>3.3.Срок реализации государственной программы не более срока реализации Стратегии социально-экономического развития Липецкой области на период до 2024 года</t>
  </si>
  <si>
    <t xml:space="preserve">3.4. Имеют предыдущую актуальную версию в СМАРТ-ПРО  для проведения сравнения версий </t>
  </si>
  <si>
    <t xml:space="preserve">3.5. Предоставлены квартальные и годовые отчеты, доклад о ходе реализации государственной программы </t>
  </si>
  <si>
    <t>Заключение</t>
  </si>
  <si>
    <r>
      <t xml:space="preserve">1.2. Целевые индикаторы и показатели задач:
</t>
    </r>
    <r>
      <rPr>
        <sz val="12"/>
        <rFont val="Times New Roman"/>
        <family val="1"/>
        <charset val="204"/>
      </rPr>
      <t>- статистические - имеют формулировку аналогично формулировке, установленной в статотчетности;
- ведомственные - включены в раздел «текстовая часть» и имеют методику расчета значения.</t>
    </r>
  </si>
  <si>
    <t>1.4.2. имеют обоснование (расчетное экономическое) в пояснительной записке в следующих случаях:
- меняется значение (отклонение в любую сторону «+»  или «–»);
- вводится новый индикатор (показатель);
- меняется финансирование основного мероприятия.</t>
  </si>
  <si>
    <t>1.4.4. установлены выше (если обратный показатель – ниже) фактических значений предыдущих лет</t>
  </si>
  <si>
    <t>1.6.2. имеют обоснование в пояснительной записке в следующих случаях:
- объемы финасирования изменяются;
- добавляется новое финансирование в рамках основного мероприятия (ранее существовавшего или нового);
- финансирование прекращается.</t>
  </si>
  <si>
    <t>1.6.3. соответствуют объемам финансирования мероприятий регионального проекта, вошедшего в подпрограмму  как основное мероприятие</t>
  </si>
  <si>
    <t xml:space="preserve">2.1. Анализ получателей государственной поддержки за последние 3 года по мероприятиям подпрограмм государственной программы (категории, количество, динамика). Выводы о востребованности, эффективности, повторяемости получателей и т.д. </t>
  </si>
  <si>
    <t>2.2. Отраслевой/ведомственный анализ:
- сравнение с другими регионами (направления поддержки, финансирование, показатели, результаты, новеллы);
- выявление проблемных вопросов развития, подготовка выводов.</t>
  </si>
  <si>
    <t xml:space="preserve">2.3. Анализ взаимосвязи с другими государственными программами: мероприятия по снижению бедности, повышению демографии и т.п. </t>
  </si>
  <si>
    <t>2.4.  Анализ условий и порядков предоставления субсидий, в том числе установление плановых показателей результативности</t>
  </si>
  <si>
    <t xml:space="preserve"> </t>
  </si>
  <si>
    <t>»</t>
  </si>
  <si>
    <t>1.4.1. имеют количественное измерение, отсутствуют качественные значения</t>
  </si>
  <si>
    <r>
      <t xml:space="preserve">2. Предложения (рекомендации) по внесению изменений в государственную программу </t>
    </r>
    <r>
      <rPr>
        <sz val="12"/>
        <rFont val="Times New Roman"/>
        <family val="1"/>
        <charset val="204"/>
      </rPr>
      <t>(на основе анализа, проводимого в июле-августе при формировании бюджета и его ежеквартальной корректировке)</t>
    </r>
    <r>
      <rPr>
        <b/>
        <sz val="12"/>
        <rFont val="Times New Roman"/>
        <family val="1"/>
        <charset val="204"/>
      </rPr>
      <t>, в том числе:</t>
    </r>
  </si>
  <si>
    <t>Чек-лист проверки изменений в государственную программу</t>
  </si>
  <si>
    <r>
      <rPr>
        <b/>
        <i/>
        <sz val="12"/>
        <color theme="1"/>
        <rFont val="Times New Roman"/>
        <family val="1"/>
        <charset val="204"/>
      </rPr>
      <t>Миссия:</t>
    </r>
    <r>
      <rPr>
        <i/>
        <sz val="12"/>
        <color theme="1"/>
        <rFont val="Times New Roman"/>
        <family val="1"/>
        <charset val="204"/>
      </rPr>
      <t xml:space="preserve">
Мы делаем Липецкую область лучше для жизни людей:
Помогаем жителям и бизнесу реализовать свой потенциал;
Создаем условия для принятия объективных и взвешенных управленческих решений;
Повышаем эффективность процессов не основе передового опыта и современных технологий.</t>
    </r>
  </si>
  <si>
    <t>Первоначальное утверждение Государственной программы</t>
  </si>
  <si>
    <t>Внесение изменений в государственную программу</t>
  </si>
  <si>
    <t>на проект государственной программы Липецкой области «</t>
  </si>
  <si>
    <t>1.1. Цели, задачи, целевые индикаторы и показатели задач соответствуют:</t>
  </si>
  <si>
    <t>1.1.1. Указу Президента РФ от 25.04.2019 N 193;</t>
  </si>
  <si>
    <t>1.1.2. федеральным госпрограммам;</t>
  </si>
  <si>
    <t>1.1.3. региональным проектам;</t>
  </si>
  <si>
    <t>1.1.4. Стратегии СЭР Липецкой области до 2024;</t>
  </si>
  <si>
    <t>1.1.5. иным правовых актов РФ, Липецкой области.</t>
  </si>
  <si>
    <t>1.6.4.  предусмотрены для всех возможных источников финансирования, в том числе:</t>
  </si>
  <si>
    <t>- федеральные средства;</t>
  </si>
  <si>
    <t>- средства местных бюджетов;</t>
  </si>
  <si>
    <t>- внебюджетных фондов;</t>
  </si>
  <si>
    <t>- налоговые льготы;</t>
  </si>
  <si>
    <t>- внебюджетные источники (должны быть предусмотрены обязательно при наличии условия софинансирования с хозяйствующими субъектами с учетом установленных минимальных %), в т.ч. от оказания платных услуг бюджетными учреждениями.</t>
  </si>
  <si>
    <t>Не предусмотрено</t>
  </si>
  <si>
    <t xml:space="preserve">, представленный Управлением </t>
  </si>
  <si>
    <t xml:space="preserve"> в АИС «Программно-целевое планирование» (версия </t>
  </si>
  <si>
    <t>г.).</t>
  </si>
  <si>
    <t>«»</t>
  </si>
  <si>
    <t>Постановление администрации Липецкой области от 29.11.2013г. №534 «Об утверждении государственной программы Липецкой области «Развитие образование Липецкой области»</t>
  </si>
  <si>
    <t xml:space="preserve">    В соответствии с Постановлением администрации Липецкой области от 18.08.2011 года № 294 «О порядке разработки, формирования, реализации и проведения оценки эффективности реализации государственных программ Липецкой области» (далее – Порядок) Управлением экономического развития Липецкой области рассмотрен </t>
  </si>
  <si>
    <t>Постановление администрации Липецкой области от 26.11.2019г. №498 «Об утверждении государственной программы Липецкой области «Комплексное развитие сельских территорий Липецкой области»</t>
  </si>
  <si>
    <t>Постановление АЛО об утверждении ГП</t>
  </si>
  <si>
    <t>Постановление администрации Липецкой области от 08.10.2013г. №453 «Об утверждении государственной программы Липецкой области «Развитие лесного хозяйства в Липецкой области»</t>
  </si>
  <si>
    <t>Постановление администрации Липецкой области от 31.10.2013г. №495 «Об утверждении государственной программы Липецкой области «Реализация внутренней политики Липецкой области»</t>
  </si>
  <si>
    <t>Постановление администрации Липецкой области от 21.11.2013г. №521 «Об утверждении государственной программы Липецкой области «Развитие транспортной системы Липецкой области»</t>
  </si>
  <si>
    <t>Постановление администрации Липецкой области от 31.08.2017г. №408 «Об утверждении государственной программы Липецкой области «Формирование современной городской среды в Липецкой области»</t>
  </si>
  <si>
    <t>Постановление администрации Липецкой области от 13.12.2013г. №588 «Об утверждении государственной программы Липецкой области «Обеспечение населения Липецкой области качественным жильем, социальной инфраструктурой и услугами ЖКХ»</t>
  </si>
  <si>
    <t>Постановление администрации Липецкой области от 19.12.2012г. №524 «Охрана окружающей среды, воспроизводство и рациональное использование природных ресурсов Липецкой области»</t>
  </si>
  <si>
    <t>Постановление администрации Липецкой области от 31.03.2020г. №171 «Об утверждении государственной программы Липецкой области «Управление государственными финансами и государственным долгом Липецкой области»</t>
  </si>
  <si>
    <t>Постановление администрации Липецкой области от 29.11.2013г. №535 «Об утверждении государственной программы Липецкой области «Развитие культуры и туризма в Липецкой области»</t>
  </si>
  <si>
    <t>Постановление администрации Липецкой области от 06.09.2013г. №405 «Об утверждении государственной программы Липецкой области «Развитие физической культуры и спорта Липецкой области»</t>
  </si>
  <si>
    <t>Постановление администрации Липецкой области от 28.10.2013г. №485 «Об утверждении государственной программы Липецкой области «Развитие сельского хозяйства и регулирование рынков сельскохозяйственной продукции, сырья и продовольствия Липецкой области»</t>
  </si>
  <si>
    <t>Постановление администрации Липецкой области от 22.10.2013г. №474 «Об утверждении государственной программы Липецкой области «Обеспечение общественной безопасности населения и территории Липецкой области»</t>
  </si>
  <si>
    <t>Постановление администрации Липецкой области от 30.04.2013г. №213 «Об утверждении государственной программы Липецкой области «Развитие здравоохранения Липецкой области»</t>
  </si>
  <si>
    <t>Постановление администрации Липецкой области от 07.11.2013г. №500 «Об утверждении государственной программы Липецкой области «Модернизация и инновационное развитие экономики Липецкой области»</t>
  </si>
  <si>
    <t>Постановление администрации Липецкой области от 11.10.2013г. №458 «Обеспечение инвестиционной привлекательности Липецкой области»</t>
  </si>
  <si>
    <t>Постановление администрации Липецкой области от 16.10.2013г. №465 «Об утверждении государственной программы Липецкой области «Развитие рынка труда и содействие занятости населения в Липецкой области»</t>
  </si>
  <si>
    <t>1.8. Проверка на соответствие паспорту регионального проекта</t>
  </si>
  <si>
    <t>Постановление администрации Липецкой области от 18.12.2013г. №598 «Об утверждении государственной программы Липецкой области «Социальная поддержка граждан, реализация семейно-демографической политики Липецкой области»</t>
  </si>
  <si>
    <t>Постановление администрации Липецкой области от 07.11.2013г. №499 «Об утверждении государственной программы Липецкой области «Энергоэффективность и развитие энергетики в Липецкой области»</t>
  </si>
  <si>
    <t>Постановление администрации Липецкой области от 31.10.2013г. №497 «Об утверждении государственной программы Липецкой области «Эффективное государственное управление и развитие муниципальной службы в Липецкой области»</t>
  </si>
  <si>
    <t xml:space="preserve">проект изменений в </t>
  </si>
  <si>
    <t>Постановления об утверждении ГП</t>
  </si>
  <si>
    <t>Номер и дата версии в АИС Проект-СМАРТ Про</t>
  </si>
  <si>
    <t>456789 от 05.05.2020</t>
  </si>
  <si>
    <t xml:space="preserve">    Проект изменений соответствует требованиям Порядка. Рекомендуем представить проект нормативного правового акта о внесении изменений в государственную программу на согласование в соответствии с Регламентом деятельности администрации Липецкой области.</t>
  </si>
  <si>
    <t xml:space="preserve">    Проект изменений требует следующей доработки.
    Текст замечаний…
    Рекомендуем представить проект нормативного правового акта о внесении изменений в государственную программу на согласование в соответствии с Регламентом деятельности администрации Липецкой области с учетом указанных замечаний.</t>
  </si>
  <si>
    <t xml:space="preserve">    Проект изменений не соответствует требованиям Порядка и требует следующей доработки.
    Текст замечаний…
</t>
  </si>
  <si>
    <t>Басинских М.В.</t>
  </si>
  <si>
    <t>1.6.1. соответствуют бюджетной росписи</t>
  </si>
  <si>
    <t>Агеева Д.А.</t>
  </si>
  <si>
    <t>22-87-32</t>
  </si>
  <si>
    <t>Постановление администрации Липецкой области от 30.10.2013г. №490 «Об утверждении государственной программы Липецкой области «Развитие кооперации и коллективных форм собственности в Липецкой области»</t>
  </si>
  <si>
    <t>Преснякова Д.С.</t>
  </si>
  <si>
    <t>Болдырева Е.Ю.</t>
  </si>
  <si>
    <t>Не требуется</t>
  </si>
  <si>
    <t>1.5. Ожидаемые результаты реализации госпрограммы/подпрограммы установлены на основе плановых значений индикаторов (показателей)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</si>
</sst>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sz val="15"/>
      <color theme="1"/>
      <name val="Arial"/>
      <family val="2"/>
      <charset val="204"/>
    </font>
    <font>
      <b/>
      <sz val="12"/>
      <color theme="1"/>
      <name val="Times New Roman"/>
      <family val="1"/>
      <charset val="204"/>
    </font>
    <font>
      <sz val="8"/>
      <color theme="1"/>
      <name val="Arial"/>
      <family val="2"/>
      <charset val="204"/>
    </font>
    <font>
      <sz val="10"/>
      <color theme="1"/>
      <name val="NTHarmonica"/>
    </font>
    <font>
      <sz val="12"/>
      <color theme="1"/>
      <name val="Times New Roman"/>
      <family val="1"/>
      <charset val="204"/>
    </font>
    <font>
      <sz val="9"/>
      <color theme="1"/>
      <name val="Arial"/>
      <family val="2"/>
      <charset val="204"/>
    </font>
    <font>
      <b/>
      <sz val="11"/>
      <color theme="6"/>
      <name val="Calibri"/>
      <family val="2"/>
      <charset val="204"/>
      <scheme val="minor"/>
    </font>
    <font>
      <b/>
      <sz val="11"/>
      <color theme="5" tint="0.39997558519241921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2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3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sz val="11"/>
      <color theme="9" tint="-0.249977111117893"/>
      <name val="Calibri"/>
      <family val="2"/>
      <charset val="204"/>
      <scheme val="minor"/>
    </font>
    <font>
      <sz val="11"/>
      <color rgb="FF333333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9" fillId="0" borderId="0" xfId="0" applyFont="1" applyAlignment="1">
      <alignment horizontal="justify" vertical="center" wrapText="1"/>
    </xf>
    <xf numFmtId="0" fontId="9" fillId="0" borderId="0" xfId="0" applyFont="1" applyAlignment="1">
      <alignment horizontal="justify" vertical="center"/>
    </xf>
    <xf numFmtId="0" fontId="7" fillId="0" borderId="0" xfId="0" applyFont="1"/>
    <xf numFmtId="0" fontId="0" fillId="5" borderId="2" xfId="0" applyFill="1" applyBorder="1"/>
    <xf numFmtId="0" fontId="14" fillId="0" borderId="0" xfId="0" applyFont="1" applyAlignment="1">
      <alignment vertical="top" wrapText="1"/>
    </xf>
    <xf numFmtId="0" fontId="18" fillId="0" borderId="1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18" fillId="0" borderId="0" xfId="0" applyFont="1" applyAlignment="1">
      <alignment horizontal="justify" vertical="center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0" fontId="20" fillId="0" borderId="0" xfId="0" applyFont="1"/>
    <xf numFmtId="0" fontId="21" fillId="0" borderId="0" xfId="0" applyFont="1"/>
    <xf numFmtId="0" fontId="6" fillId="0" borderId="0" xfId="0" applyFont="1"/>
    <xf numFmtId="0" fontId="6" fillId="0" borderId="2" xfId="0" quotePrefix="1" applyFont="1" applyBorder="1"/>
    <xf numFmtId="0" fontId="6" fillId="0" borderId="2" xfId="0" applyFont="1" applyBorder="1"/>
    <xf numFmtId="0" fontId="6" fillId="3" borderId="2" xfId="0" applyFont="1" applyFill="1" applyBorder="1"/>
    <xf numFmtId="0" fontId="6" fillId="3" borderId="2" xfId="0" quotePrefix="1" applyFont="1" applyFill="1" applyBorder="1"/>
    <xf numFmtId="0" fontId="6" fillId="4" borderId="2" xfId="0" applyFont="1" applyFill="1" applyBorder="1"/>
    <xf numFmtId="0" fontId="6" fillId="5" borderId="2" xfId="0" applyFont="1" applyFill="1" applyBorder="1"/>
    <xf numFmtId="0" fontId="6" fillId="2" borderId="2" xfId="0" applyFont="1" applyFill="1" applyBorder="1"/>
    <xf numFmtId="0" fontId="6" fillId="0" borderId="2" xfId="0" applyFont="1" applyFill="1" applyBorder="1"/>
    <xf numFmtId="0" fontId="6" fillId="0" borderId="0" xfId="0" applyFont="1" applyFill="1" applyBorder="1"/>
    <xf numFmtId="0" fontId="6" fillId="0" borderId="0" xfId="0" applyFont="1" applyAlignment="1">
      <alignment vertical="top" wrapText="1"/>
    </xf>
    <xf numFmtId="0" fontId="27" fillId="6" borderId="2" xfId="0" applyFont="1" applyFill="1" applyBorder="1" applyAlignment="1">
      <alignment horizontal="center" vertical="center"/>
    </xf>
    <xf numFmtId="49" fontId="28" fillId="7" borderId="2" xfId="0" applyNumberFormat="1" applyFont="1" applyFill="1" applyBorder="1" applyAlignment="1">
      <alignment horizontal="right" vertical="top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justify" vertical="center"/>
    </xf>
    <xf numFmtId="0" fontId="29" fillId="0" borderId="0" xfId="0" applyFont="1"/>
    <xf numFmtId="0" fontId="18" fillId="0" borderId="0" xfId="0" applyFont="1" applyAlignment="1">
      <alignment horizontal="right" vertical="center"/>
    </xf>
    <xf numFmtId="0" fontId="22" fillId="0" borderId="0" xfId="0" applyFont="1"/>
    <xf numFmtId="0" fontId="32" fillId="0" borderId="0" xfId="0" applyFont="1"/>
    <xf numFmtId="0" fontId="33" fillId="0" borderId="0" xfId="0" applyFont="1"/>
    <xf numFmtId="0" fontId="6" fillId="0" borderId="0" xfId="0" applyFont="1" applyAlignment="1">
      <alignment wrapText="1"/>
    </xf>
    <xf numFmtId="0" fontId="28" fillId="0" borderId="0" xfId="0" applyFont="1" applyAlignment="1">
      <alignment horizontal="center" vertical="center"/>
    </xf>
    <xf numFmtId="0" fontId="5" fillId="5" borderId="2" xfId="0" applyFont="1" applyFill="1" applyBorder="1"/>
    <xf numFmtId="0" fontId="5" fillId="0" borderId="0" xfId="0" applyFont="1"/>
    <xf numFmtId="0" fontId="6" fillId="3" borderId="2" xfId="0" quotePrefix="1" applyFont="1" applyFill="1" applyBorder="1" applyAlignment="1">
      <alignment wrapText="1"/>
    </xf>
    <xf numFmtId="0" fontId="28" fillId="7" borderId="2" xfId="0" applyFont="1" applyFill="1" applyBorder="1" applyAlignment="1">
      <alignment vertical="top" wrapText="1"/>
    </xf>
    <xf numFmtId="0" fontId="6" fillId="0" borderId="2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18" fillId="0" borderId="2" xfId="0" applyFont="1" applyBorder="1" applyAlignment="1" applyProtection="1">
      <alignment vertical="center" wrapText="1"/>
      <protection locked="0"/>
    </xf>
    <xf numFmtId="0" fontId="18" fillId="0" borderId="0" xfId="0" applyFont="1" applyProtection="1">
      <protection locked="0"/>
    </xf>
    <xf numFmtId="0" fontId="11" fillId="0" borderId="0" xfId="0" applyFont="1" applyBorder="1" applyAlignment="1" applyProtection="1">
      <alignment horizontal="justify" vertical="center" wrapText="1"/>
      <protection locked="0"/>
    </xf>
    <xf numFmtId="0" fontId="12" fillId="0" borderId="0" xfId="0" applyFont="1" applyBorder="1" applyAlignment="1" applyProtection="1">
      <alignment horizontal="justify" vertical="center" wrapText="1"/>
      <protection locked="0"/>
    </xf>
    <xf numFmtId="0" fontId="18" fillId="0" borderId="2" xfId="0" applyFont="1" applyBorder="1" applyAlignment="1" applyProtection="1">
      <alignment horizontal="justify" vertical="center" wrapText="1"/>
      <protection locked="0"/>
    </xf>
    <xf numFmtId="0" fontId="26" fillId="0" borderId="2" xfId="0" applyFont="1" applyBorder="1" applyAlignment="1" applyProtection="1">
      <alignment vertical="center" wrapText="1"/>
      <protection locked="0"/>
    </xf>
    <xf numFmtId="0" fontId="15" fillId="0" borderId="4" xfId="0" applyFont="1" applyBorder="1" applyAlignment="1" applyProtection="1">
      <alignment vertical="center" wrapText="1"/>
      <protection locked="0"/>
    </xf>
    <xf numFmtId="0" fontId="15" fillId="0" borderId="5" xfId="0" applyFont="1" applyBorder="1" applyAlignment="1" applyProtection="1">
      <alignment vertical="center" wrapText="1"/>
      <protection locked="0"/>
    </xf>
    <xf numFmtId="0" fontId="15" fillId="0" borderId="2" xfId="0" applyFont="1" applyBorder="1" applyAlignment="1" applyProtection="1">
      <alignment vertical="center" wrapText="1"/>
      <protection locked="0"/>
    </xf>
    <xf numFmtId="0" fontId="24" fillId="0" borderId="2" xfId="0" applyFont="1" applyBorder="1" applyAlignment="1" applyProtection="1">
      <alignment vertical="center" wrapText="1"/>
      <protection locked="0"/>
    </xf>
    <xf numFmtId="0" fontId="25" fillId="0" borderId="4" xfId="0" applyFont="1" applyBorder="1" applyAlignment="1" applyProtection="1">
      <alignment vertical="center" wrapText="1"/>
      <protection locked="0"/>
    </xf>
    <xf numFmtId="0" fontId="25" fillId="0" borderId="5" xfId="0" applyFont="1" applyBorder="1" applyAlignment="1" applyProtection="1">
      <alignment vertical="center" wrapText="1"/>
      <protection locked="0"/>
    </xf>
    <xf numFmtId="0" fontId="23" fillId="0" borderId="2" xfId="0" applyFont="1" applyBorder="1" applyAlignment="1" applyProtection="1">
      <alignment vertical="center" wrapText="1"/>
      <protection locked="0"/>
    </xf>
    <xf numFmtId="0" fontId="13" fillId="0" borderId="0" xfId="0" applyFont="1" applyAlignment="1" applyProtection="1">
      <alignment vertical="top" wrapText="1"/>
    </xf>
    <xf numFmtId="0" fontId="18" fillId="0" borderId="0" xfId="0" applyFont="1" applyProtection="1"/>
    <xf numFmtId="0" fontId="13" fillId="0" borderId="0" xfId="0" applyFont="1" applyAlignment="1" applyProtection="1">
      <alignment horizontal="right" vertical="top" wrapText="1"/>
    </xf>
    <xf numFmtId="0" fontId="18" fillId="0" borderId="0" xfId="0" applyFont="1" applyAlignment="1" applyProtection="1">
      <alignment horizontal="left" vertical="center" indent="15"/>
    </xf>
    <xf numFmtId="0" fontId="18" fillId="0" borderId="0" xfId="0" applyFont="1" applyAlignment="1" applyProtection="1">
      <alignment horizontal="center" vertical="center" wrapText="1"/>
    </xf>
    <xf numFmtId="0" fontId="15" fillId="0" borderId="2" xfId="0" applyFont="1" applyBorder="1" applyAlignment="1" applyProtection="1">
      <alignment horizontal="center" vertical="center" wrapText="1"/>
    </xf>
    <xf numFmtId="0" fontId="18" fillId="0" borderId="2" xfId="0" applyFont="1" applyBorder="1" applyAlignment="1" applyProtection="1">
      <alignment horizontal="justify" vertical="center" wrapText="1"/>
    </xf>
    <xf numFmtId="0" fontId="26" fillId="0" borderId="2" xfId="0" applyFont="1" applyBorder="1" applyAlignment="1" applyProtection="1">
      <alignment horizontal="justify" vertical="center" wrapText="1"/>
    </xf>
    <xf numFmtId="0" fontId="26" fillId="0" borderId="2" xfId="0" applyFont="1" applyBorder="1" applyAlignment="1" applyProtection="1">
      <alignment vertical="center" wrapText="1"/>
    </xf>
    <xf numFmtId="0" fontId="15" fillId="0" borderId="3" xfId="0" applyFont="1" applyBorder="1" applyAlignment="1" applyProtection="1">
      <alignment vertical="center" wrapText="1"/>
    </xf>
    <xf numFmtId="0" fontId="15" fillId="0" borderId="2" xfId="0" applyFont="1" applyBorder="1" applyAlignment="1" applyProtection="1">
      <alignment vertical="center" wrapText="1"/>
    </xf>
    <xf numFmtId="0" fontId="18" fillId="0" borderId="2" xfId="0" applyFont="1" applyBorder="1" applyAlignment="1" applyProtection="1">
      <alignment vertical="center" wrapText="1"/>
    </xf>
    <xf numFmtId="0" fontId="25" fillId="0" borderId="2" xfId="0" applyFont="1" applyBorder="1" applyAlignment="1" applyProtection="1">
      <alignment vertical="center" wrapText="1"/>
    </xf>
    <xf numFmtId="0" fontId="25" fillId="0" borderId="3" xfId="0" applyFont="1" applyBorder="1" applyAlignment="1" applyProtection="1">
      <alignment vertical="center" wrapText="1"/>
    </xf>
    <xf numFmtId="0" fontId="18" fillId="0" borderId="2" xfId="0" applyFont="1" applyBorder="1" applyAlignment="1" applyProtection="1">
      <alignment wrapText="1"/>
    </xf>
    <xf numFmtId="0" fontId="18" fillId="0" borderId="2" xfId="0" applyFont="1" applyFill="1" applyBorder="1" applyAlignment="1" applyProtection="1">
      <alignment vertical="top"/>
    </xf>
    <xf numFmtId="0" fontId="18" fillId="0" borderId="2" xfId="0" applyFont="1" applyFill="1" applyBorder="1" applyAlignment="1" applyProtection="1">
      <alignment vertical="top"/>
      <protection locked="0"/>
    </xf>
    <xf numFmtId="0" fontId="18" fillId="0" borderId="2" xfId="0" applyFont="1" applyFill="1" applyBorder="1" applyProtection="1">
      <protection locked="0"/>
    </xf>
    <xf numFmtId="0" fontId="34" fillId="0" borderId="0" xfId="0" applyFont="1" applyAlignment="1">
      <alignment vertical="top" wrapText="1"/>
    </xf>
    <xf numFmtId="0" fontId="35" fillId="0" borderId="0" xfId="0" applyFont="1" applyAlignment="1">
      <alignment horizontal="left" vertical="top" wrapText="1"/>
    </xf>
    <xf numFmtId="0" fontId="20" fillId="0" borderId="0" xfId="0" applyFont="1" applyAlignment="1">
      <alignment wrapText="1"/>
    </xf>
    <xf numFmtId="0" fontId="32" fillId="0" borderId="0" xfId="0" applyFont="1" applyAlignment="1">
      <alignment vertical="top" wrapText="1"/>
    </xf>
    <xf numFmtId="0" fontId="21" fillId="0" borderId="0" xfId="0" applyFont="1" applyAlignment="1">
      <alignment vertical="top" wrapText="1"/>
    </xf>
    <xf numFmtId="0" fontId="3" fillId="0" borderId="2" xfId="0" applyFont="1" applyBorder="1"/>
    <xf numFmtId="0" fontId="26" fillId="0" borderId="2" xfId="0" applyFont="1" applyFill="1" applyBorder="1" applyAlignment="1" applyProtection="1">
      <alignment vertical="center" wrapText="1"/>
    </xf>
    <xf numFmtId="0" fontId="0" fillId="0" borderId="2" xfId="0" applyBorder="1" applyAlignment="1">
      <alignment horizontal="left" vertical="top"/>
    </xf>
    <xf numFmtId="0" fontId="2" fillId="0" borderId="2" xfId="0" applyFont="1" applyBorder="1" applyAlignment="1">
      <alignment vertical="top" wrapText="1"/>
    </xf>
    <xf numFmtId="0" fontId="6" fillId="0" borderId="0" xfId="0" applyFont="1" applyBorder="1"/>
    <xf numFmtId="0" fontId="1" fillId="0" borderId="2" xfId="0" applyFont="1" applyBorder="1"/>
    <xf numFmtId="0" fontId="6" fillId="11" borderId="2" xfId="0" applyFont="1" applyFill="1" applyBorder="1"/>
    <xf numFmtId="0" fontId="18" fillId="3" borderId="0" xfId="0" applyFont="1" applyFill="1" applyAlignment="1" applyProtection="1">
      <alignment vertical="top"/>
    </xf>
    <xf numFmtId="0" fontId="18" fillId="3" borderId="0" xfId="0" applyFont="1" applyFill="1" applyAlignment="1" applyProtection="1">
      <alignment vertical="top" wrapText="1"/>
    </xf>
    <xf numFmtId="0" fontId="18" fillId="3" borderId="0" xfId="0" applyFont="1" applyFill="1" applyProtection="1">
      <protection locked="0"/>
    </xf>
    <xf numFmtId="0" fontId="18" fillId="3" borderId="2" xfId="0" applyFont="1" applyFill="1" applyBorder="1" applyAlignment="1" applyProtection="1">
      <alignment vertical="center" wrapText="1"/>
    </xf>
    <xf numFmtId="14" fontId="18" fillId="3" borderId="2" xfId="0" applyNumberFormat="1" applyFont="1" applyFill="1" applyBorder="1" applyAlignment="1" applyProtection="1">
      <alignment vertical="center" wrapText="1"/>
    </xf>
    <xf numFmtId="0" fontId="4" fillId="4" borderId="2" xfId="0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horizontal="left" vertical="top" wrapText="1"/>
    </xf>
    <xf numFmtId="0" fontId="4" fillId="8" borderId="2" xfId="0" applyFont="1" applyFill="1" applyBorder="1" applyAlignment="1">
      <alignment horizontal="left" vertical="top" wrapText="1"/>
    </xf>
    <xf numFmtId="0" fontId="6" fillId="8" borderId="2" xfId="0" applyFont="1" applyFill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30" fillId="0" borderId="0" xfId="0" applyFont="1" applyAlignment="1">
      <alignment horizontal="left" vertical="top" wrapText="1"/>
    </xf>
    <xf numFmtId="0" fontId="34" fillId="0" borderId="0" xfId="0" applyFont="1" applyAlignment="1">
      <alignment horizontal="left" vertical="top" wrapText="1"/>
    </xf>
    <xf numFmtId="0" fontId="4" fillId="10" borderId="2" xfId="0" applyFont="1" applyFill="1" applyBorder="1" applyAlignment="1">
      <alignment horizontal="left" vertical="top" wrapText="1"/>
    </xf>
    <xf numFmtId="0" fontId="6" fillId="10" borderId="2" xfId="0" applyFont="1" applyFill="1" applyBorder="1" applyAlignment="1">
      <alignment horizontal="left" vertical="top" wrapText="1"/>
    </xf>
    <xf numFmtId="0" fontId="9" fillId="0" borderId="0" xfId="0" applyFont="1" applyAlignment="1">
      <alignment horizontal="justify" vertical="center" wrapText="1"/>
    </xf>
    <xf numFmtId="0" fontId="18" fillId="0" borderId="0" xfId="0" applyFont="1" applyAlignment="1">
      <alignment horizontal="justify" vertical="center" wrapText="1"/>
    </xf>
    <xf numFmtId="0" fontId="18" fillId="0" borderId="0" xfId="0" applyFont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top" wrapText="1"/>
    </xf>
    <xf numFmtId="0" fontId="16" fillId="0" borderId="0" xfId="0" applyFont="1" applyAlignment="1">
      <alignment horizontal="center" vertical="center" wrapText="1"/>
    </xf>
    <xf numFmtId="0" fontId="15" fillId="0" borderId="2" xfId="0" applyFont="1" applyBorder="1" applyAlignment="1" applyProtection="1">
      <alignment vertical="center" wrapText="1"/>
    </xf>
    <xf numFmtId="0" fontId="15" fillId="0" borderId="0" xfId="0" applyFont="1" applyAlignment="1" applyProtection="1">
      <alignment horizontal="center" vertical="center" wrapText="1"/>
    </xf>
    <xf numFmtId="0" fontId="25" fillId="9" borderId="2" xfId="0" applyFont="1" applyFill="1" applyBorder="1" applyAlignment="1" applyProtection="1">
      <alignment horizontal="left" vertical="center" wrapText="1"/>
    </xf>
  </cellXfs>
  <cellStyles count="1">
    <cellStyle name="Обычный" xfId="0" builtinId="0"/>
  </cellStyles>
  <dxfs count="26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6"/>
        </patternFill>
      </fill>
    </dxf>
    <dxf>
      <fill>
        <patternFill>
          <bgColor rgb="FFFFFFCC"/>
        </patternFill>
      </fill>
    </dxf>
    <dxf>
      <fill>
        <patternFill>
          <bgColor theme="5" tint="0.3999450666829432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Medium9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533400</xdr:colOff>
      <xdr:row>0</xdr:row>
      <xdr:rowOff>866775</xdr:rowOff>
    </xdr:to>
    <xdr:pic>
      <xdr:nvPicPr>
        <xdr:cNvPr id="3" name="Рисунок 2" descr="Gerb_m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0"/>
          <a:ext cx="533400" cy="8667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8"/>
  <sheetViews>
    <sheetView topLeftCell="A16" zoomScale="70" zoomScaleNormal="70" workbookViewId="0">
      <selection activeCell="G30" sqref="G30"/>
    </sheetView>
  </sheetViews>
  <sheetFormatPr defaultColWidth="9.15234375" defaultRowHeight="14.6" outlineLevelRow="1"/>
  <cols>
    <col min="1" max="1" width="50.69140625" style="18" customWidth="1"/>
    <col min="2" max="2" width="18.53515625" style="18" bestFit="1" customWidth="1"/>
    <col min="3" max="3" width="14.69140625" style="18" bestFit="1" customWidth="1"/>
    <col min="4" max="4" width="25.765625" style="18" bestFit="1" customWidth="1"/>
    <col min="5" max="5" width="13.921875" style="18" bestFit="1" customWidth="1"/>
    <col min="6" max="7" width="37" style="18" customWidth="1"/>
    <col min="8" max="8" width="64.3046875" style="18" customWidth="1"/>
    <col min="9" max="16384" width="9.15234375" style="18"/>
  </cols>
  <sheetData>
    <row r="1" spans="1:8">
      <c r="A1" s="3" t="s">
        <v>113</v>
      </c>
      <c r="B1" s="3" t="s">
        <v>114</v>
      </c>
      <c r="C1" s="3" t="s">
        <v>142</v>
      </c>
      <c r="D1" s="3" t="s">
        <v>141</v>
      </c>
      <c r="E1" s="29" t="s">
        <v>116</v>
      </c>
      <c r="F1" s="29" t="s">
        <v>115</v>
      </c>
      <c r="G1" s="29" t="s">
        <v>117</v>
      </c>
      <c r="H1" s="29" t="s">
        <v>195</v>
      </c>
    </row>
    <row r="2" spans="1:8">
      <c r="A2" s="19" t="s">
        <v>8</v>
      </c>
      <c r="B2" s="19" t="s">
        <v>8</v>
      </c>
      <c r="C2" s="20">
        <v>1</v>
      </c>
      <c r="D2" s="21" t="s">
        <v>126</v>
      </c>
      <c r="E2" s="22" t="s">
        <v>8</v>
      </c>
      <c r="F2" s="42" t="s">
        <v>8</v>
      </c>
      <c r="G2" s="42" t="s">
        <v>8</v>
      </c>
      <c r="H2" s="42" t="s">
        <v>8</v>
      </c>
    </row>
    <row r="3" spans="1:8" ht="58.3">
      <c r="A3" s="85" t="s">
        <v>224</v>
      </c>
      <c r="B3" s="85" t="s">
        <v>225</v>
      </c>
      <c r="C3" s="20">
        <v>2</v>
      </c>
      <c r="D3" s="20" t="s">
        <v>127</v>
      </c>
      <c r="E3" s="30" t="s">
        <v>26</v>
      </c>
      <c r="F3" s="43" t="s">
        <v>58</v>
      </c>
      <c r="G3" s="44" t="s">
        <v>95</v>
      </c>
      <c r="H3" s="46" t="s">
        <v>212</v>
      </c>
    </row>
    <row r="4" spans="1:8" ht="58.3">
      <c r="A4" s="83" t="s">
        <v>222</v>
      </c>
      <c r="B4" s="20" t="s">
        <v>81</v>
      </c>
      <c r="C4" s="20">
        <v>3</v>
      </c>
      <c r="D4" s="21" t="s">
        <v>128</v>
      </c>
      <c r="E4" s="30" t="s">
        <v>27</v>
      </c>
      <c r="F4" s="43" t="s">
        <v>59</v>
      </c>
      <c r="G4" s="44" t="s">
        <v>96</v>
      </c>
      <c r="H4" s="46" t="s">
        <v>210</v>
      </c>
    </row>
    <row r="5" spans="1:8" ht="43.75">
      <c r="A5" s="20" t="s">
        <v>228</v>
      </c>
      <c r="B5" s="88" t="s">
        <v>92</v>
      </c>
      <c r="C5" s="20">
        <v>4</v>
      </c>
      <c r="D5" s="20" t="s">
        <v>129</v>
      </c>
      <c r="E5" s="30" t="s">
        <v>28</v>
      </c>
      <c r="F5" s="43" t="s">
        <v>60</v>
      </c>
      <c r="G5" s="44" t="s">
        <v>97</v>
      </c>
      <c r="H5" s="46" t="s">
        <v>207</v>
      </c>
    </row>
    <row r="6" spans="1:8" ht="43.75">
      <c r="A6" s="20" t="s">
        <v>18</v>
      </c>
      <c r="B6" s="20" t="s">
        <v>83</v>
      </c>
      <c r="C6" s="20">
        <v>5</v>
      </c>
      <c r="D6" s="21" t="s">
        <v>130</v>
      </c>
      <c r="E6" s="30" t="s">
        <v>29</v>
      </c>
      <c r="F6" s="43" t="s">
        <v>61</v>
      </c>
      <c r="G6" s="44" t="s">
        <v>98</v>
      </c>
      <c r="H6" s="46" t="s">
        <v>204</v>
      </c>
    </row>
    <row r="7" spans="1:8" ht="43.75">
      <c r="A7" s="20" t="s">
        <v>23</v>
      </c>
      <c r="B7" s="20" t="s">
        <v>92</v>
      </c>
      <c r="C7" s="20">
        <v>6</v>
      </c>
      <c r="D7" s="20" t="s">
        <v>131</v>
      </c>
      <c r="E7" s="30" t="s">
        <v>30</v>
      </c>
      <c r="F7" s="43" t="s">
        <v>62</v>
      </c>
      <c r="G7" s="44" t="s">
        <v>99</v>
      </c>
      <c r="H7" s="45" t="s">
        <v>192</v>
      </c>
    </row>
    <row r="8" spans="1:8" ht="43.75">
      <c r="A8" s="20" t="s">
        <v>15</v>
      </c>
      <c r="B8" s="20" t="s">
        <v>88</v>
      </c>
      <c r="C8" s="20">
        <v>7</v>
      </c>
      <c r="D8" s="21" t="s">
        <v>132</v>
      </c>
      <c r="E8" s="30" t="s">
        <v>31</v>
      </c>
      <c r="F8" s="43" t="s">
        <v>63</v>
      </c>
      <c r="G8" s="44" t="s">
        <v>100</v>
      </c>
      <c r="H8" s="46" t="s">
        <v>203</v>
      </c>
    </row>
    <row r="9" spans="1:8" ht="58.3">
      <c r="A9" s="20" t="s">
        <v>25</v>
      </c>
      <c r="B9" s="20" t="s">
        <v>87</v>
      </c>
      <c r="C9" s="20">
        <v>8</v>
      </c>
      <c r="D9" s="20" t="s">
        <v>133</v>
      </c>
      <c r="E9" s="30" t="s">
        <v>32</v>
      </c>
      <c r="F9" s="43" t="s">
        <v>64</v>
      </c>
      <c r="G9" s="44" t="s">
        <v>101</v>
      </c>
      <c r="H9" s="86" t="s">
        <v>226</v>
      </c>
    </row>
    <row r="10" spans="1:8" ht="58.3">
      <c r="A10" s="20" t="s">
        <v>20</v>
      </c>
      <c r="B10" s="20" t="s">
        <v>89</v>
      </c>
      <c r="C10" s="20">
        <v>9</v>
      </c>
      <c r="D10" s="21" t="s">
        <v>134</v>
      </c>
      <c r="E10" s="30" t="s">
        <v>33</v>
      </c>
      <c r="F10" s="43" t="s">
        <v>65</v>
      </c>
      <c r="G10" s="44" t="s">
        <v>102</v>
      </c>
      <c r="H10" s="46" t="s">
        <v>200</v>
      </c>
    </row>
    <row r="11" spans="1:8" ht="58.3">
      <c r="A11" s="20" t="s">
        <v>24</v>
      </c>
      <c r="B11" s="20" t="s">
        <v>86</v>
      </c>
      <c r="C11" s="20">
        <v>10</v>
      </c>
      <c r="D11" s="20" t="s">
        <v>135</v>
      </c>
      <c r="E11" s="30" t="s">
        <v>34</v>
      </c>
      <c r="F11" s="43" t="s">
        <v>66</v>
      </c>
      <c r="G11" s="44" t="s">
        <v>103</v>
      </c>
      <c r="H11" s="46" t="s">
        <v>206</v>
      </c>
    </row>
    <row r="12" spans="1:8" ht="43.75">
      <c r="A12" s="20" t="s">
        <v>21</v>
      </c>
      <c r="B12" s="20" t="s">
        <v>90</v>
      </c>
      <c r="C12" s="20">
        <v>11</v>
      </c>
      <c r="D12" s="21" t="s">
        <v>136</v>
      </c>
      <c r="E12" s="30" t="s">
        <v>35</v>
      </c>
      <c r="F12" s="43" t="s">
        <v>67</v>
      </c>
      <c r="G12" s="44" t="s">
        <v>104</v>
      </c>
      <c r="H12" s="46" t="s">
        <v>197</v>
      </c>
    </row>
    <row r="13" spans="1:8" ht="58.3">
      <c r="A13" s="20" t="s">
        <v>227</v>
      </c>
      <c r="B13" s="88" t="s">
        <v>85</v>
      </c>
      <c r="C13" s="20">
        <v>12</v>
      </c>
      <c r="D13" s="20" t="s">
        <v>137</v>
      </c>
      <c r="E13" s="30" t="s">
        <v>36</v>
      </c>
      <c r="F13" s="43" t="s">
        <v>68</v>
      </c>
      <c r="G13" s="44" t="s">
        <v>105</v>
      </c>
      <c r="H13" s="46" t="s">
        <v>208</v>
      </c>
    </row>
    <row r="14" spans="1:8" ht="43.75">
      <c r="A14" s="20" t="s">
        <v>16</v>
      </c>
      <c r="B14" s="20" t="s">
        <v>85</v>
      </c>
      <c r="E14" s="30" t="s">
        <v>37</v>
      </c>
      <c r="F14" s="43" t="s">
        <v>69</v>
      </c>
      <c r="G14" s="44" t="s">
        <v>106</v>
      </c>
      <c r="H14" s="46" t="s">
        <v>213</v>
      </c>
    </row>
    <row r="15" spans="1:8" ht="72.900000000000006">
      <c r="A15" s="20" t="s">
        <v>22</v>
      </c>
      <c r="B15" s="20" t="s">
        <v>91</v>
      </c>
      <c r="E15" s="30" t="s">
        <v>38</v>
      </c>
      <c r="F15" s="43" t="s">
        <v>70</v>
      </c>
      <c r="G15" s="44" t="s">
        <v>101</v>
      </c>
      <c r="H15" s="46" t="s">
        <v>205</v>
      </c>
    </row>
    <row r="16" spans="1:8" ht="43.75">
      <c r="A16" s="20" t="s">
        <v>17</v>
      </c>
      <c r="B16" s="20" t="s">
        <v>82</v>
      </c>
      <c r="E16" s="30" t="s">
        <v>39</v>
      </c>
      <c r="F16" s="43" t="s">
        <v>71</v>
      </c>
      <c r="G16" s="44" t="s">
        <v>107</v>
      </c>
      <c r="H16" s="46" t="s">
        <v>198</v>
      </c>
    </row>
    <row r="17" spans="1:8" ht="29.15">
      <c r="A17" s="87" t="s">
        <v>19</v>
      </c>
      <c r="B17" s="87" t="s">
        <v>84</v>
      </c>
      <c r="E17" s="30" t="s">
        <v>40</v>
      </c>
      <c r="F17" s="43" t="s">
        <v>72</v>
      </c>
      <c r="G17" s="44" t="s">
        <v>105</v>
      </c>
      <c r="H17" s="46" t="s">
        <v>209</v>
      </c>
    </row>
    <row r="18" spans="1:8" ht="58.3">
      <c r="A18" s="87" t="s">
        <v>14</v>
      </c>
      <c r="B18" s="87" t="s">
        <v>80</v>
      </c>
      <c r="E18" s="30" t="s">
        <v>41</v>
      </c>
      <c r="F18" s="43" t="s">
        <v>73</v>
      </c>
      <c r="G18" s="44" t="s">
        <v>108</v>
      </c>
      <c r="H18" s="46" t="s">
        <v>201</v>
      </c>
    </row>
    <row r="19" spans="1:8" ht="43.75">
      <c r="E19" s="30" t="s">
        <v>42</v>
      </c>
      <c r="F19" s="43" t="s">
        <v>74</v>
      </c>
      <c r="G19" s="44" t="s">
        <v>109</v>
      </c>
      <c r="H19" s="46" t="s">
        <v>196</v>
      </c>
    </row>
    <row r="20" spans="1:8" ht="58.3">
      <c r="E20" s="30" t="s">
        <v>43</v>
      </c>
      <c r="F20" s="43" t="s">
        <v>75</v>
      </c>
      <c r="G20" s="44" t="s">
        <v>110</v>
      </c>
      <c r="H20" s="46" t="s">
        <v>214</v>
      </c>
    </row>
    <row r="21" spans="1:8" ht="58.3">
      <c r="E21" s="30" t="s">
        <v>44</v>
      </c>
      <c r="F21" s="43" t="s">
        <v>76</v>
      </c>
      <c r="G21" s="44" t="s">
        <v>111</v>
      </c>
      <c r="H21" s="46" t="s">
        <v>202</v>
      </c>
    </row>
    <row r="22" spans="1:8" ht="43.75">
      <c r="E22" s="30" t="s">
        <v>45</v>
      </c>
      <c r="F22" s="43" t="s">
        <v>77</v>
      </c>
      <c r="G22" s="44" t="s">
        <v>112</v>
      </c>
      <c r="H22" s="46" t="s">
        <v>199</v>
      </c>
    </row>
    <row r="23" spans="1:8" ht="43.75">
      <c r="E23" s="30" t="s">
        <v>46</v>
      </c>
      <c r="F23" s="43" t="s">
        <v>78</v>
      </c>
      <c r="G23" s="44" t="s">
        <v>101</v>
      </c>
      <c r="H23" s="46" t="s">
        <v>194</v>
      </c>
    </row>
    <row r="24" spans="1:8">
      <c r="A24" s="20" t="s">
        <v>122</v>
      </c>
      <c r="B24" s="22" t="s">
        <v>8</v>
      </c>
      <c r="C24" s="22" t="s">
        <v>8</v>
      </c>
      <c r="D24" s="22" t="s">
        <v>120</v>
      </c>
      <c r="E24" s="22" t="s">
        <v>8</v>
      </c>
      <c r="F24" s="41" t="s">
        <v>191</v>
      </c>
    </row>
    <row r="25" spans="1:8">
      <c r="A25" s="20" t="s">
        <v>123</v>
      </c>
      <c r="B25" s="40" t="s">
        <v>187</v>
      </c>
      <c r="C25" s="24" t="s">
        <v>124</v>
      </c>
      <c r="D25" s="23" t="s">
        <v>9</v>
      </c>
      <c r="E25" s="23" t="s">
        <v>12</v>
      </c>
    </row>
    <row r="26" spans="1:8">
      <c r="A26" s="26" t="s">
        <v>139</v>
      </c>
      <c r="B26" s="23" t="s">
        <v>12</v>
      </c>
      <c r="C26" s="23" t="s">
        <v>12</v>
      </c>
      <c r="D26" s="4" t="s">
        <v>10</v>
      </c>
      <c r="E26" s="25" t="s">
        <v>13</v>
      </c>
    </row>
    <row r="27" spans="1:8">
      <c r="A27" s="26" t="s">
        <v>138</v>
      </c>
      <c r="B27" s="25" t="s">
        <v>13</v>
      </c>
      <c r="C27" s="25" t="s">
        <v>13</v>
      </c>
      <c r="D27" s="25" t="s">
        <v>11</v>
      </c>
      <c r="E27" s="89" t="s">
        <v>229</v>
      </c>
    </row>
    <row r="28" spans="1:8">
      <c r="A28" s="27"/>
    </row>
    <row r="30" spans="1:8">
      <c r="A30" s="18" t="s">
        <v>93</v>
      </c>
      <c r="B30" s="18" t="str">
        <f>'ЧЕК-ЛИСТ2'!$B$16</f>
        <v>Петрова А.Б.</v>
      </c>
    </row>
    <row r="31" spans="1:8">
      <c r="A31" s="18" t="s">
        <v>94</v>
      </c>
      <c r="B31" s="18" t="str">
        <f>INDEX($B$2:$B$16,MATCH(B30,A2:A16,0))</f>
        <v xml:space="preserve">22-85-28 </v>
      </c>
    </row>
    <row r="33" spans="1:7">
      <c r="A33" s="39" t="s">
        <v>156</v>
      </c>
    </row>
    <row r="34" spans="1:7">
      <c r="A34" s="35" t="s">
        <v>172</v>
      </c>
    </row>
    <row r="35" spans="1:7" ht="72.900000000000006" hidden="1" outlineLevel="1">
      <c r="A35" s="28" t="s">
        <v>174</v>
      </c>
      <c r="B35" s="38" t="str">
        <f>'ЧЕК-ЛИСТ2'!B6</f>
        <v>Развитие рынка труда и содействие занятости населения в Липецкой области</v>
      </c>
      <c r="C35" s="18" t="s">
        <v>167</v>
      </c>
    </row>
    <row r="36" spans="1:7" hidden="1" outlineLevel="1">
      <c r="A36" s="16" t="str">
        <f>$D$25</f>
        <v>Согласовано</v>
      </c>
    </row>
    <row r="37" spans="1:7" hidden="1" outlineLevel="1">
      <c r="A37" s="31" t="s">
        <v>166</v>
      </c>
    </row>
    <row r="38" spans="1:7" hidden="1" outlineLevel="1">
      <c r="A38" s="32"/>
    </row>
    <row r="39" spans="1:7" hidden="1" outlineLevel="1">
      <c r="A39" s="36" t="str">
        <f>$D$26</f>
        <v>Согласовано с замечаниями</v>
      </c>
    </row>
    <row r="40" spans="1:7" hidden="1" outlineLevel="1"/>
    <row r="41" spans="1:7" hidden="1" outlineLevel="1">
      <c r="A41" s="32"/>
    </row>
    <row r="42" spans="1:7" hidden="1" outlineLevel="1">
      <c r="A42" s="17" t="str">
        <f>$D$27</f>
        <v>Не согласовано</v>
      </c>
    </row>
    <row r="43" spans="1:7" hidden="1" outlineLevel="1">
      <c r="A43" s="32"/>
    </row>
    <row r="44" spans="1:7" hidden="1" outlineLevel="1"/>
    <row r="45" spans="1:7" hidden="1" outlineLevel="1"/>
    <row r="46" spans="1:7" hidden="1" outlineLevel="1"/>
    <row r="47" spans="1:7" collapsed="1">
      <c r="A47" s="35" t="s">
        <v>173</v>
      </c>
    </row>
    <row r="48" spans="1:7" ht="43.5" customHeight="1">
      <c r="A48" s="99" t="s">
        <v>193</v>
      </c>
      <c r="B48" s="99"/>
      <c r="C48" s="99"/>
      <c r="D48" s="99"/>
      <c r="E48" s="99"/>
      <c r="F48" s="99"/>
      <c r="G48" s="99"/>
    </row>
    <row r="49" spans="1:7" ht="36.75" customHeight="1">
      <c r="A49" s="78" t="s">
        <v>215</v>
      </c>
      <c r="B49" s="101" t="str">
        <f>INDEX($H$2:$H$23,MATCH('ЧЕК-ЛИСТ2'!$B$7,Справочник!$E$2:$E$23,0))</f>
        <v>Постановление администрации Липецкой области от 16.10.2013г. №465 «Об утверждении государственной программы Липецкой области «Развитие рынка труда и содействие занятости населения в Липецкой области»</v>
      </c>
      <c r="C49" s="101"/>
      <c r="D49" s="101"/>
      <c r="E49" s="101"/>
      <c r="F49" s="101"/>
      <c r="G49" s="101"/>
    </row>
    <row r="50" spans="1:7" ht="30.75" customHeight="1">
      <c r="A50" s="99" t="str">
        <f>CONCATENATE(A49,B49)</f>
        <v>проект изменений в Постановление администрации Липецкой области от 16.10.2013г. №465 «Об утверждении государственной программы Липецкой области «Развитие рынка труда и содействие занятости населения в Липецкой области»</v>
      </c>
      <c r="B50" s="99"/>
      <c r="C50" s="99"/>
      <c r="D50" s="99"/>
      <c r="E50" s="99"/>
      <c r="F50" s="99"/>
      <c r="G50" s="99"/>
    </row>
    <row r="51" spans="1:7" ht="72.900000000000006">
      <c r="A51" s="79" t="s">
        <v>188</v>
      </c>
      <c r="B51" s="79" t="str">
        <f>'ЧЕК-ЛИСТ2'!B55</f>
        <v>труда и занятости Липецкой области</v>
      </c>
      <c r="C51" s="79" t="s">
        <v>189</v>
      </c>
      <c r="D51" s="79" t="str">
        <f>'ЧЕК-ЛИСТ2'!B10</f>
        <v>123456 от 01.01.2020</v>
      </c>
      <c r="E51" s="79" t="s">
        <v>190</v>
      </c>
      <c r="F51" s="79"/>
      <c r="G51" s="79"/>
    </row>
    <row r="52" spans="1:7" ht="78.75" customHeight="1">
      <c r="A52" s="100" t="str">
        <f>CONCATENATE(A48,A50,A51,B51,C51,D51,E51)</f>
        <v xml:space="preserve">    В соответствии с Постановлением администрации Липецкой области от 18.08.2011 года № 294 «О порядке разработки, формирования, реализации и проведения оценки эффективности реализации государственных программ Липецкой области» (далее – Порядок) Управлением экономического развития Липецкой области рассмотрен проект изменений в Постановление администрации Липецкой области от 16.10.2013г. №465 «Об утверждении государственной программы Липецкой области «Развитие рынка труда и содействие занятости населения в Липецкой области», представленный Управлением труда и занятости Липецкой области в АИС «Программно-целевое планирование» (версия 123456 от 01.01.2020г.).</v>
      </c>
      <c r="B52" s="100"/>
      <c r="C52" s="100"/>
      <c r="D52" s="100"/>
      <c r="E52" s="100"/>
      <c r="F52" s="100"/>
      <c r="G52" s="100"/>
    </row>
    <row r="53" spans="1:7">
      <c r="A53" s="80" t="str">
        <f>$D$25</f>
        <v>Согласовано</v>
      </c>
      <c r="B53" s="38"/>
      <c r="C53" s="38"/>
      <c r="D53" s="38"/>
      <c r="E53" s="38"/>
      <c r="F53" s="38"/>
      <c r="G53" s="38"/>
    </row>
    <row r="54" spans="1:7" ht="32.25" customHeight="1">
      <c r="A54" s="95" t="s">
        <v>219</v>
      </c>
      <c r="B54" s="96"/>
      <c r="C54" s="96"/>
      <c r="D54" s="96"/>
      <c r="E54" s="96"/>
      <c r="F54" s="96"/>
      <c r="G54" s="96"/>
    </row>
    <row r="55" spans="1:7">
      <c r="A55" s="81" t="str">
        <f>$D$26</f>
        <v>Согласовано с замечаниями</v>
      </c>
      <c r="B55" s="28"/>
      <c r="C55" s="28"/>
      <c r="D55" s="28"/>
      <c r="E55" s="28"/>
      <c r="F55" s="28"/>
      <c r="G55" s="28"/>
    </row>
    <row r="56" spans="1:7" ht="94.5" customHeight="1">
      <c r="A56" s="102" t="s">
        <v>220</v>
      </c>
      <c r="B56" s="103"/>
      <c r="C56" s="103"/>
      <c r="D56" s="103"/>
      <c r="E56" s="103"/>
      <c r="F56" s="103"/>
      <c r="G56" s="103"/>
    </row>
    <row r="57" spans="1:7">
      <c r="A57" s="82" t="str">
        <f>$D$27</f>
        <v>Не согласовано</v>
      </c>
      <c r="B57" s="28"/>
      <c r="C57" s="28"/>
      <c r="D57" s="28"/>
      <c r="E57" s="28"/>
      <c r="F57" s="28"/>
      <c r="G57" s="28"/>
    </row>
    <row r="58" spans="1:7" ht="63.75" customHeight="1">
      <c r="A58" s="97" t="s">
        <v>221</v>
      </c>
      <c r="B58" s="98"/>
      <c r="C58" s="98"/>
      <c r="D58" s="98"/>
      <c r="E58" s="98"/>
      <c r="F58" s="98"/>
      <c r="G58" s="98"/>
    </row>
  </sheetData>
  <sheetProtection formatColumns="0" formatRows="0"/>
  <sortState ref="A4:B18">
    <sortCondition ref="A3"/>
  </sortState>
  <mergeCells count="7">
    <mergeCell ref="A54:G54"/>
    <mergeCell ref="A58:G58"/>
    <mergeCell ref="A50:G50"/>
    <mergeCell ref="A52:G52"/>
    <mergeCell ref="A48:G48"/>
    <mergeCell ref="B49:G49"/>
    <mergeCell ref="A56:G56"/>
  </mergeCells>
  <pageMargins left="0.25" right="0.25" top="0.75" bottom="0.75" header="0.3" footer="0.3"/>
  <pageSetup paperSize="9" scale="47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A8" zoomScale="110" zoomScaleNormal="110" workbookViewId="0">
      <selection activeCell="A15" sqref="A15:J15"/>
    </sheetView>
  </sheetViews>
  <sheetFormatPr defaultRowHeight="14.6"/>
  <cols>
    <col min="1" max="3" width="8.84375" customWidth="1"/>
    <col min="4" max="4" width="14.3046875" customWidth="1"/>
  </cols>
  <sheetData>
    <row r="1" spans="1:15" ht="70.5" customHeight="1">
      <c r="A1" s="5"/>
      <c r="B1" s="5"/>
      <c r="C1" s="5"/>
      <c r="D1" s="5"/>
      <c r="E1" s="5"/>
      <c r="F1" s="14"/>
      <c r="G1" s="14"/>
      <c r="H1" s="1"/>
    </row>
    <row r="2" spans="1:15" ht="63" customHeight="1">
      <c r="A2" s="108" t="s">
        <v>47</v>
      </c>
      <c r="B2" s="108"/>
      <c r="C2" s="108"/>
      <c r="D2" s="108"/>
      <c r="E2" s="10"/>
      <c r="F2" s="13"/>
      <c r="G2" s="13"/>
      <c r="H2" s="13"/>
    </row>
    <row r="3" spans="1:15" ht="15" customHeight="1">
      <c r="A3" s="109" t="s">
        <v>48</v>
      </c>
      <c r="B3" s="109"/>
      <c r="C3" s="109"/>
      <c r="D3" s="109"/>
      <c r="E3" s="11"/>
      <c r="F3" s="13"/>
      <c r="G3" s="13"/>
      <c r="H3" s="13"/>
    </row>
    <row r="4" spans="1:15" ht="15" customHeight="1">
      <c r="A4" s="109" t="s">
        <v>49</v>
      </c>
      <c r="B4" s="109"/>
      <c r="C4" s="109"/>
      <c r="D4" s="109"/>
      <c r="E4" s="11"/>
      <c r="F4" s="13"/>
      <c r="G4" s="13"/>
      <c r="H4" s="13"/>
    </row>
    <row r="5" spans="1:15" ht="15" customHeight="1">
      <c r="A5" s="109" t="s">
        <v>50</v>
      </c>
      <c r="B5" s="109"/>
      <c r="C5" s="109"/>
      <c r="D5" s="109"/>
      <c r="E5" s="11"/>
      <c r="F5" s="13"/>
      <c r="G5" s="13"/>
      <c r="H5" s="13"/>
    </row>
    <row r="6" spans="1:15" ht="15" customHeight="1">
      <c r="A6" s="109" t="s">
        <v>51</v>
      </c>
      <c r="B6" s="109"/>
      <c r="C6" s="109"/>
      <c r="D6" s="109"/>
      <c r="E6" s="11"/>
      <c r="F6" s="13"/>
      <c r="G6" s="13"/>
      <c r="H6" s="13"/>
    </row>
    <row r="7" spans="1:15" ht="15" customHeight="1">
      <c r="A7" s="12"/>
      <c r="B7" s="12"/>
      <c r="C7" s="12"/>
      <c r="D7" s="12"/>
      <c r="E7" s="12"/>
      <c r="F7" s="13"/>
      <c r="G7" s="13"/>
      <c r="H7" s="13"/>
    </row>
    <row r="8" spans="1:15" ht="18">
      <c r="A8" s="1"/>
      <c r="G8" s="104"/>
      <c r="H8" s="104"/>
    </row>
    <row r="9" spans="1:15" ht="15" customHeight="1" thickBot="1">
      <c r="A9" s="107"/>
      <c r="B9" s="107"/>
      <c r="C9" s="7" t="s">
        <v>52</v>
      </c>
      <c r="D9" s="6"/>
      <c r="G9" s="13"/>
      <c r="H9" s="13"/>
    </row>
    <row r="10" spans="1:15" ht="15.75" customHeight="1" thickBot="1">
      <c r="A10" s="7" t="s">
        <v>53</v>
      </c>
      <c r="B10" s="107"/>
      <c r="C10" s="107"/>
      <c r="D10" s="107"/>
      <c r="G10" s="13"/>
      <c r="H10" s="13"/>
    </row>
    <row r="11" spans="1:15">
      <c r="A11" s="8"/>
      <c r="B11" s="8"/>
      <c r="C11" s="8"/>
      <c r="D11" s="8"/>
      <c r="E11" s="8"/>
      <c r="F11" s="8"/>
      <c r="G11" s="8"/>
      <c r="H11" s="8"/>
    </row>
    <row r="12" spans="1:15" ht="18">
      <c r="A12" s="2"/>
    </row>
    <row r="13" spans="1:15" ht="15.9">
      <c r="A13" s="9"/>
      <c r="B13" s="33"/>
      <c r="C13" s="33"/>
      <c r="D13" s="33"/>
      <c r="E13" s="33"/>
      <c r="F13" s="33"/>
      <c r="G13" s="33"/>
      <c r="H13" s="33"/>
      <c r="I13" s="33"/>
      <c r="J13" s="33"/>
    </row>
    <row r="14" spans="1:15" ht="153" customHeight="1">
      <c r="A14" s="105" t="str">
        <f>Справочник!A52</f>
        <v xml:space="preserve">    В соответствии с Постановлением администрации Липецкой области от 18.08.2011 года № 294 «О порядке разработки, формирования, реализации и проведения оценки эффективности реализации государственных программ Липецкой области» (далее – Порядок) Управлением экономического развития Липецкой области рассмотрен проект изменений в Постановление администрации Липецкой области от 16.10.2013г. №465 «Об утверждении государственной программы Липецкой области «Развитие рынка труда и содействие занятости населения в Липецкой области», представленный Управлением труда и занятости Липецкой области в АИС «Программно-целевое планирование» (версия 123456 от 01.01.2020г.).</v>
      </c>
      <c r="B14" s="105"/>
      <c r="C14" s="105"/>
      <c r="D14" s="105"/>
      <c r="E14" s="105"/>
      <c r="F14" s="105"/>
      <c r="G14" s="105"/>
      <c r="H14" s="105"/>
      <c r="I14" s="105"/>
      <c r="J14" s="105"/>
      <c r="O14" s="37"/>
    </row>
    <row r="15" spans="1:15" ht="120" customHeight="1">
      <c r="A15" s="105" t="str">
        <f>IF('ЧЕК-ЛИСТ2'!B13=Справочник!D25,Справочник!A54,IF('ЧЕК-ЛИСТ2'!B13=Справочник!D27,Справочник!A58,IF('ЧЕК-ЛИСТ2'!B13=Справочник!D26,Справочник!A56,"Заключение не подготовлено")))</f>
        <v xml:space="preserve">    Проект изменений не соответствует требованиям Порядка и требует следующей доработки.
    Текст замечаний…
</v>
      </c>
      <c r="B15" s="105"/>
      <c r="C15" s="105"/>
      <c r="D15" s="105"/>
      <c r="E15" s="105"/>
      <c r="F15" s="105"/>
      <c r="G15" s="105"/>
      <c r="H15" s="105"/>
      <c r="I15" s="105"/>
      <c r="J15" s="105"/>
    </row>
    <row r="16" spans="1:15" ht="15.9">
      <c r="A16" s="9"/>
      <c r="B16" s="33"/>
      <c r="C16" s="33"/>
      <c r="D16" s="33"/>
      <c r="E16" s="33"/>
      <c r="F16" s="33"/>
      <c r="G16" s="33"/>
      <c r="H16" s="33"/>
      <c r="I16" s="33"/>
      <c r="J16" s="33"/>
    </row>
    <row r="17" spans="1:10" ht="15.45">
      <c r="A17" s="106"/>
      <c r="B17" s="106"/>
      <c r="C17" s="106"/>
      <c r="D17" s="106"/>
      <c r="E17" s="106"/>
      <c r="F17" s="106"/>
      <c r="G17" s="106"/>
      <c r="H17" s="106"/>
      <c r="I17" s="106"/>
      <c r="J17" s="106"/>
    </row>
    <row r="18" spans="1:10" ht="15.45">
      <c r="A18" s="105"/>
      <c r="B18" s="105"/>
      <c r="C18" s="105"/>
      <c r="D18" s="105"/>
      <c r="E18" s="105"/>
      <c r="F18" s="105"/>
      <c r="G18" s="105"/>
      <c r="H18" s="105"/>
      <c r="I18" s="105"/>
      <c r="J18" s="105"/>
    </row>
    <row r="19" spans="1:10" ht="15.9">
      <c r="A19" s="9"/>
      <c r="B19" s="33"/>
      <c r="C19" s="33"/>
      <c r="D19" s="33"/>
      <c r="E19" s="33"/>
      <c r="F19" s="33"/>
      <c r="G19" s="33"/>
      <c r="H19" s="33"/>
      <c r="I19" s="33"/>
      <c r="J19" s="33"/>
    </row>
    <row r="20" spans="1:10" ht="15.9">
      <c r="A20" s="9"/>
      <c r="B20" s="33"/>
      <c r="C20" s="33"/>
      <c r="D20" s="33"/>
      <c r="E20" s="33"/>
      <c r="F20" s="33"/>
      <c r="G20" s="33"/>
      <c r="H20" s="33"/>
      <c r="I20" s="33"/>
      <c r="J20" s="33"/>
    </row>
    <row r="21" spans="1:10" ht="15.9">
      <c r="A21" s="9"/>
      <c r="B21" s="33"/>
      <c r="C21" s="33"/>
      <c r="D21" s="33"/>
      <c r="E21" s="33"/>
      <c r="F21" s="33"/>
      <c r="G21" s="33"/>
      <c r="H21" s="33"/>
      <c r="I21" s="33"/>
      <c r="J21" s="33"/>
    </row>
    <row r="22" spans="1:10" ht="15.9">
      <c r="A22" s="9"/>
      <c r="B22" s="33"/>
      <c r="C22" s="33"/>
      <c r="D22" s="33"/>
      <c r="E22" s="33"/>
      <c r="F22" s="33"/>
      <c r="G22" s="33"/>
      <c r="H22" s="33"/>
      <c r="I22" s="33"/>
      <c r="J22" s="33"/>
    </row>
    <row r="23" spans="1:10" ht="15.9">
      <c r="A23" s="15" t="s">
        <v>54</v>
      </c>
      <c r="B23" s="15"/>
      <c r="C23" s="33"/>
      <c r="D23" s="33"/>
      <c r="E23" s="33"/>
      <c r="F23" s="33"/>
      <c r="G23" s="33"/>
      <c r="H23" s="33"/>
      <c r="I23" s="33"/>
      <c r="J23" s="33"/>
    </row>
    <row r="24" spans="1:10" ht="15.9">
      <c r="A24" s="15" t="s">
        <v>55</v>
      </c>
      <c r="B24" s="15"/>
      <c r="C24" s="33"/>
      <c r="D24" s="33"/>
      <c r="E24" s="33"/>
      <c r="F24" s="33"/>
      <c r="G24" s="33"/>
      <c r="H24" s="33"/>
      <c r="I24" s="33"/>
      <c r="J24" s="34" t="s">
        <v>56</v>
      </c>
    </row>
    <row r="25" spans="1:10" ht="15.9">
      <c r="A25" s="9"/>
      <c r="B25" s="33"/>
      <c r="C25" s="33"/>
      <c r="D25" s="33"/>
      <c r="E25" s="33"/>
      <c r="F25" s="33"/>
      <c r="G25" s="33"/>
      <c r="H25" s="33"/>
      <c r="I25" s="33"/>
      <c r="J25" s="33"/>
    </row>
    <row r="26" spans="1:10" ht="15.9">
      <c r="A26" s="9"/>
      <c r="B26" s="33"/>
      <c r="C26" s="33"/>
      <c r="D26" s="33"/>
      <c r="E26" s="33"/>
      <c r="F26" s="33"/>
      <c r="G26" s="33"/>
      <c r="H26" s="33"/>
      <c r="I26" s="33"/>
      <c r="J26" s="33"/>
    </row>
    <row r="27" spans="1:10" ht="15.9">
      <c r="A27" s="15" t="str">
        <f>CONCATENATE(Справочник!A30,Справочник!B30)</f>
        <v>Исполнитель: Петрова А.Б.</v>
      </c>
      <c r="B27" s="15"/>
      <c r="C27" s="33"/>
      <c r="D27" s="33"/>
      <c r="E27" s="33"/>
      <c r="F27" s="33"/>
      <c r="G27" s="33"/>
      <c r="H27" s="33"/>
      <c r="I27" s="33"/>
      <c r="J27" s="33"/>
    </row>
    <row r="28" spans="1:10" ht="15.9">
      <c r="A28" s="15" t="str">
        <f>CONCATENATE(Справочник!A31,Справочник!B31)</f>
        <v xml:space="preserve">Тел.: 8(4742) 22-85-28 </v>
      </c>
      <c r="B28" s="15"/>
      <c r="C28" s="33"/>
      <c r="D28" s="33"/>
      <c r="E28" s="33"/>
      <c r="F28" s="33"/>
      <c r="G28" s="33"/>
      <c r="H28" s="33"/>
      <c r="I28" s="33"/>
      <c r="J28" s="33"/>
    </row>
  </sheetData>
  <sheetProtection sheet="1" objects="1" scenarios="1" formatColumns="0" formatRows="0"/>
  <mergeCells count="12">
    <mergeCell ref="A2:D2"/>
    <mergeCell ref="A6:D6"/>
    <mergeCell ref="A5:D5"/>
    <mergeCell ref="A4:D4"/>
    <mergeCell ref="A3:D3"/>
    <mergeCell ref="G8:H8"/>
    <mergeCell ref="A18:J18"/>
    <mergeCell ref="A17:J17"/>
    <mergeCell ref="A9:B9"/>
    <mergeCell ref="B10:D10"/>
    <mergeCell ref="A14:J14"/>
    <mergeCell ref="A15:J15"/>
  </mergeCells>
  <pageMargins left="0.7" right="0.7" top="0.75" bottom="0.75" header="0.3" footer="0.3"/>
  <pageSetup paperSize="9" scale="9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topLeftCell="A25" zoomScale="70" zoomScaleNormal="70" workbookViewId="0">
      <selection activeCell="A32" sqref="A32"/>
    </sheetView>
  </sheetViews>
  <sheetFormatPr defaultColWidth="9.15234375" defaultRowHeight="15.45"/>
  <cols>
    <col min="1" max="1" width="66.3828125" style="48" customWidth="1"/>
    <col min="2" max="2" width="46.61328125" style="48" customWidth="1"/>
    <col min="3" max="3" width="34" style="48" customWidth="1"/>
    <col min="4" max="16384" width="9.15234375" style="48"/>
  </cols>
  <sheetData>
    <row r="1" spans="1:8" ht="132" customHeight="1">
      <c r="A1" s="60" t="s">
        <v>171</v>
      </c>
      <c r="B1" s="61"/>
      <c r="C1" s="62" t="s">
        <v>143</v>
      </c>
      <c r="H1" s="49"/>
    </row>
    <row r="2" spans="1:8" ht="18">
      <c r="A2" s="63"/>
      <c r="B2" s="61"/>
      <c r="C2" s="61"/>
      <c r="H2" s="50"/>
    </row>
    <row r="3" spans="1:8" ht="18">
      <c r="A3" s="111" t="s">
        <v>170</v>
      </c>
      <c r="B3" s="111"/>
      <c r="C3" s="111"/>
      <c r="H3" s="50"/>
    </row>
    <row r="4" spans="1:8" ht="18">
      <c r="A4" s="64"/>
      <c r="B4" s="64"/>
      <c r="C4" s="64"/>
      <c r="H4" s="50"/>
    </row>
    <row r="5" spans="1:8" ht="15.75" customHeight="1">
      <c r="A5" s="65" t="s">
        <v>0</v>
      </c>
      <c r="B5" s="65" t="s">
        <v>1</v>
      </c>
      <c r="C5" s="65" t="s">
        <v>2</v>
      </c>
      <c r="H5" s="50"/>
    </row>
    <row r="6" spans="1:8" ht="30.9">
      <c r="A6" s="66" t="s">
        <v>3</v>
      </c>
      <c r="B6" s="93" t="str">
        <f>INDEX(Справочник!$F$2:$F$23,MATCH(B7,Справочник!$E$2:$E$23,0))</f>
        <v>Развитие рынка труда и содействие занятости населения в Липецкой области</v>
      </c>
      <c r="C6" s="51"/>
    </row>
    <row r="7" spans="1:8">
      <c r="A7" s="66" t="s">
        <v>4</v>
      </c>
      <c r="B7" s="47" t="s">
        <v>27</v>
      </c>
      <c r="C7" s="51"/>
    </row>
    <row r="8" spans="1:8" ht="77.150000000000006">
      <c r="A8" s="66" t="s">
        <v>216</v>
      </c>
      <c r="B8" s="93" t="str">
        <f>INDEX(Справочник!$H$2:$H$23,MATCH('ЧЕК-ЛИСТ2'!$B$7,Справочник!$E$2:$E$23,0))</f>
        <v>Постановление администрации Липецкой области от 16.10.2013г. №465 «Об утверждении государственной программы Липецкой области «Развитие рынка труда и содействие занятости населения в Липецкой области»</v>
      </c>
      <c r="C8" s="51"/>
    </row>
    <row r="9" spans="1:8">
      <c r="A9" s="75" t="s">
        <v>79</v>
      </c>
      <c r="B9" s="76">
        <v>2021</v>
      </c>
      <c r="C9" s="77"/>
    </row>
    <row r="10" spans="1:8">
      <c r="A10" s="67" t="s">
        <v>217</v>
      </c>
      <c r="B10" s="47" t="s">
        <v>140</v>
      </c>
      <c r="C10" s="51"/>
    </row>
    <row r="11" spans="1:8">
      <c r="A11" s="66" t="s">
        <v>5</v>
      </c>
      <c r="B11" s="94" t="str">
        <f>RIGHT(B10,10)</f>
        <v>01.01.2020</v>
      </c>
      <c r="C11" s="51"/>
    </row>
    <row r="12" spans="1:8">
      <c r="A12" s="67" t="s">
        <v>118</v>
      </c>
      <c r="B12" s="52" t="s">
        <v>123</v>
      </c>
      <c r="C12" s="51"/>
    </row>
    <row r="13" spans="1:8">
      <c r="A13" s="66" t="s">
        <v>7</v>
      </c>
      <c r="B13" s="47" t="s">
        <v>11</v>
      </c>
      <c r="C13" s="51"/>
    </row>
    <row r="14" spans="1:8">
      <c r="A14" s="68" t="s">
        <v>119</v>
      </c>
      <c r="B14" s="94" t="str">
        <f>RIGHT(B15,10)</f>
        <v>05.05.2020</v>
      </c>
      <c r="C14" s="51"/>
    </row>
    <row r="15" spans="1:8">
      <c r="A15" s="68" t="s">
        <v>121</v>
      </c>
      <c r="B15" s="52" t="s">
        <v>218</v>
      </c>
      <c r="C15" s="51"/>
    </row>
    <row r="16" spans="1:8">
      <c r="A16" s="66" t="s">
        <v>6</v>
      </c>
      <c r="B16" s="47" t="s">
        <v>21</v>
      </c>
      <c r="C16" s="51"/>
    </row>
    <row r="17" spans="1:3">
      <c r="A17" s="69" t="s">
        <v>144</v>
      </c>
      <c r="B17" s="53"/>
      <c r="C17" s="54"/>
    </row>
    <row r="18" spans="1:3" ht="30">
      <c r="A18" s="70" t="s">
        <v>175</v>
      </c>
      <c r="B18" s="47"/>
      <c r="C18" s="47"/>
    </row>
    <row r="19" spans="1:3">
      <c r="A19" s="71" t="s">
        <v>176</v>
      </c>
      <c r="B19" s="47" t="s">
        <v>8</v>
      </c>
      <c r="C19" s="47"/>
    </row>
    <row r="20" spans="1:3">
      <c r="A20" s="71" t="s">
        <v>177</v>
      </c>
      <c r="B20" s="47" t="s">
        <v>12</v>
      </c>
      <c r="C20" s="47"/>
    </row>
    <row r="21" spans="1:3">
      <c r="A21" s="71" t="s">
        <v>178</v>
      </c>
      <c r="B21" s="47" t="s">
        <v>13</v>
      </c>
      <c r="C21" s="47"/>
    </row>
    <row r="22" spans="1:3">
      <c r="A22" s="71" t="s">
        <v>179</v>
      </c>
      <c r="B22" s="47" t="s">
        <v>229</v>
      </c>
      <c r="C22" s="47"/>
    </row>
    <row r="23" spans="1:3">
      <c r="A23" s="71" t="s">
        <v>180</v>
      </c>
      <c r="B23" s="47" t="s">
        <v>8</v>
      </c>
      <c r="C23" s="47"/>
    </row>
    <row r="24" spans="1:3" ht="76.75">
      <c r="A24" s="72" t="s">
        <v>157</v>
      </c>
      <c r="B24" s="47" t="s">
        <v>12</v>
      </c>
      <c r="C24" s="47"/>
    </row>
    <row r="25" spans="1:3" ht="45">
      <c r="A25" s="72" t="s">
        <v>145</v>
      </c>
      <c r="B25" s="47" t="s">
        <v>13</v>
      </c>
      <c r="C25" s="47"/>
    </row>
    <row r="26" spans="1:3">
      <c r="A26" s="69" t="s">
        <v>146</v>
      </c>
      <c r="B26" s="55"/>
      <c r="C26" s="54"/>
    </row>
    <row r="27" spans="1:3" ht="30.9">
      <c r="A27" s="68" t="s">
        <v>168</v>
      </c>
      <c r="B27" s="47" t="s">
        <v>229</v>
      </c>
      <c r="C27" s="47"/>
    </row>
    <row r="28" spans="1:3" ht="77.150000000000006">
      <c r="A28" s="68" t="s">
        <v>158</v>
      </c>
      <c r="B28" s="47" t="s">
        <v>8</v>
      </c>
      <c r="C28" s="56"/>
    </row>
    <row r="29" spans="1:3" ht="30.9">
      <c r="A29" s="71" t="s">
        <v>147</v>
      </c>
      <c r="B29" s="47" t="s">
        <v>12</v>
      </c>
      <c r="C29" s="47"/>
    </row>
    <row r="30" spans="1:3" ht="30.9">
      <c r="A30" s="68" t="s">
        <v>159</v>
      </c>
      <c r="B30" s="47" t="s">
        <v>13</v>
      </c>
      <c r="C30" s="47"/>
    </row>
    <row r="31" spans="1:3" ht="45">
      <c r="A31" s="72" t="s">
        <v>230</v>
      </c>
      <c r="B31" s="47" t="s">
        <v>229</v>
      </c>
      <c r="C31" s="47"/>
    </row>
    <row r="32" spans="1:3">
      <c r="A32" s="73" t="s">
        <v>148</v>
      </c>
      <c r="B32" s="57"/>
      <c r="C32" s="58"/>
    </row>
    <row r="33" spans="1:3">
      <c r="A33" s="84" t="s">
        <v>223</v>
      </c>
      <c r="B33" s="47" t="s">
        <v>8</v>
      </c>
      <c r="C33" s="59"/>
    </row>
    <row r="34" spans="1:3" ht="92.6">
      <c r="A34" s="68" t="s">
        <v>160</v>
      </c>
      <c r="B34" s="47" t="s">
        <v>12</v>
      </c>
      <c r="C34" s="47"/>
    </row>
    <row r="35" spans="1:3" ht="46.3">
      <c r="A35" s="68" t="s">
        <v>161</v>
      </c>
      <c r="B35" s="47" t="s">
        <v>13</v>
      </c>
      <c r="C35" s="47"/>
    </row>
    <row r="36" spans="1:3" ht="30.9">
      <c r="A36" s="71" t="s">
        <v>181</v>
      </c>
      <c r="B36" s="47"/>
      <c r="C36" s="47"/>
    </row>
    <row r="37" spans="1:3">
      <c r="A37" s="74" t="s">
        <v>182</v>
      </c>
      <c r="B37" s="47" t="s">
        <v>229</v>
      </c>
      <c r="C37" s="47"/>
    </row>
    <row r="38" spans="1:3">
      <c r="A38" s="74" t="s">
        <v>183</v>
      </c>
      <c r="B38" s="47" t="s">
        <v>8</v>
      </c>
      <c r="C38" s="47"/>
    </row>
    <row r="39" spans="1:3">
      <c r="A39" s="74" t="s">
        <v>184</v>
      </c>
      <c r="B39" s="47" t="s">
        <v>12</v>
      </c>
      <c r="C39" s="47"/>
    </row>
    <row r="40" spans="1:3">
      <c r="A40" s="74" t="s">
        <v>185</v>
      </c>
      <c r="B40" s="47" t="s">
        <v>13</v>
      </c>
      <c r="C40" s="47"/>
    </row>
    <row r="41" spans="1:3" ht="61.75">
      <c r="A41" s="74" t="s">
        <v>186</v>
      </c>
      <c r="B41" s="47" t="s">
        <v>229</v>
      </c>
      <c r="C41" s="47"/>
    </row>
    <row r="42" spans="1:3" ht="60">
      <c r="A42" s="72" t="s">
        <v>149</v>
      </c>
      <c r="B42" s="47" t="s">
        <v>8</v>
      </c>
      <c r="C42" s="55"/>
    </row>
    <row r="43" spans="1:3">
      <c r="A43" s="72" t="s">
        <v>211</v>
      </c>
      <c r="B43" s="47" t="s">
        <v>12</v>
      </c>
      <c r="C43" s="55"/>
    </row>
    <row r="44" spans="1:3" ht="31.5" customHeight="1">
      <c r="A44" s="112" t="s">
        <v>169</v>
      </c>
      <c r="B44" s="112"/>
      <c r="C44" s="112"/>
    </row>
    <row r="45" spans="1:3" ht="61.75">
      <c r="A45" s="68" t="s">
        <v>162</v>
      </c>
      <c r="B45" s="47" t="s">
        <v>8</v>
      </c>
      <c r="C45" s="47"/>
    </row>
    <row r="46" spans="1:3" ht="61.75">
      <c r="A46" s="68" t="s">
        <v>163</v>
      </c>
      <c r="B46" s="47" t="s">
        <v>12</v>
      </c>
      <c r="C46" s="47"/>
    </row>
    <row r="47" spans="1:3" ht="30.9">
      <c r="A47" s="68" t="s">
        <v>164</v>
      </c>
      <c r="B47" s="47" t="s">
        <v>13</v>
      </c>
      <c r="C47" s="56"/>
    </row>
    <row r="48" spans="1:3" ht="30.9">
      <c r="A48" s="68" t="s">
        <v>165</v>
      </c>
      <c r="B48" s="47" t="s">
        <v>229</v>
      </c>
      <c r="C48" s="56"/>
    </row>
    <row r="49" spans="1:3">
      <c r="A49" s="110" t="s">
        <v>150</v>
      </c>
      <c r="B49" s="110"/>
      <c r="C49" s="110"/>
    </row>
    <row r="50" spans="1:3" ht="30.9">
      <c r="A50" s="71" t="s">
        <v>151</v>
      </c>
      <c r="B50" s="47" t="s">
        <v>8</v>
      </c>
      <c r="C50" s="47"/>
    </row>
    <row r="51" spans="1:3" ht="30.9">
      <c r="A51" s="71" t="s">
        <v>152</v>
      </c>
      <c r="B51" s="47" t="s">
        <v>12</v>
      </c>
      <c r="C51" s="47"/>
    </row>
    <row r="52" spans="1:3" ht="46.3">
      <c r="A52" s="71" t="s">
        <v>153</v>
      </c>
      <c r="B52" s="47" t="s">
        <v>13</v>
      </c>
      <c r="C52" s="47"/>
    </row>
    <row r="53" spans="1:3" ht="30.9">
      <c r="A53" s="68" t="s">
        <v>154</v>
      </c>
      <c r="B53" s="47" t="s">
        <v>229</v>
      </c>
      <c r="C53" s="47"/>
    </row>
    <row r="54" spans="1:3" ht="30.9">
      <c r="A54" s="68" t="s">
        <v>155</v>
      </c>
      <c r="B54" s="47" t="s">
        <v>12</v>
      </c>
      <c r="C54" s="47"/>
    </row>
    <row r="55" spans="1:3">
      <c r="A55" s="90" t="s">
        <v>57</v>
      </c>
      <c r="B55" s="91" t="str">
        <f>INDEX(Справочник!$G$2:$G$23,MATCH($B$7,Справочник!$E$2:$E$23,0))</f>
        <v>труда и занятости Липецкой области</v>
      </c>
      <c r="C55" s="92"/>
    </row>
    <row r="56" spans="1:3">
      <c r="A56" s="90" t="s">
        <v>125</v>
      </c>
      <c r="B56" s="90" t="str">
        <f>CONCATENATE(INDEX(Справочник!$D$2:$D$13,MATCH((MONTH(B14)),Справочник!$C$2:$C$13,0))," ",YEAR(B14))</f>
        <v>май 2020</v>
      </c>
      <c r="C56" s="92"/>
    </row>
  </sheetData>
  <sheetProtection formatColumns="0" formatRows="0"/>
  <mergeCells count="3">
    <mergeCell ref="A49:C49"/>
    <mergeCell ref="A3:C3"/>
    <mergeCell ref="A44:C44"/>
  </mergeCells>
  <dataValidations count="1">
    <dataValidation type="list" allowBlank="1" showInputMessage="1" showErrorMessage="1" sqref="B13">
      <formula1>Spisok1</formula1>
    </dataValidation>
  </dataValidations>
  <pageMargins left="0.25" right="0.25" top="0.75" bottom="0.75" header="0.3" footer="0.3"/>
  <pageSetup paperSize="9" scale="7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6" operator="equal" id="{927EA546-3834-4B02-A336-AE4C810D5455}">
            <xm:f>Справочник!$A$2</xm:f>
            <x14:dxf>
              <fill>
                <patternFill>
                  <bgColor theme="0" tint="-0.14996795556505021"/>
                </patternFill>
              </fill>
            </x14:dxf>
          </x14:cfRule>
          <xm:sqref>B16</xm:sqref>
        </x14:conditionalFormatting>
        <x14:conditionalFormatting xmlns:xm="http://schemas.microsoft.com/office/excel/2006/main">
          <x14:cfRule type="cellIs" priority="105" operator="equal" id="{687370E9-6F8A-43B7-801B-2D728ED84545}">
            <xm:f>Справочник!$E$2</xm:f>
            <x14:dxf>
              <fill>
                <patternFill>
                  <bgColor theme="0" tint="-0.14996795556505021"/>
                </patternFill>
              </fill>
            </x14:dxf>
          </x14:cfRule>
          <xm:sqref>B7 B12</xm:sqref>
        </x14:conditionalFormatting>
        <x14:conditionalFormatting xmlns:xm="http://schemas.microsoft.com/office/excel/2006/main">
          <x14:cfRule type="cellIs" priority="104" operator="equal" id="{F1AD474C-C779-41C7-8F77-3E6136A7291A}">
            <xm:f>Справочник!$E$2</xm:f>
            <x14:dxf>
              <fill>
                <patternFill>
                  <bgColor theme="0" tint="-0.14996795556505021"/>
                </patternFill>
              </fill>
            </x14:dxf>
          </x14:cfRule>
          <xm:sqref>B15</xm:sqref>
        </x14:conditionalFormatting>
        <x14:conditionalFormatting xmlns:xm="http://schemas.microsoft.com/office/excel/2006/main">
          <x14:cfRule type="cellIs" priority="103" operator="equal" id="{ADBB9CFB-87C8-414B-B879-B0033FAB3028}">
            <xm:f>Справочник!$E$2</xm:f>
            <x14:dxf>
              <fill>
                <patternFill>
                  <bgColor theme="0" tint="-0.14996795556505021"/>
                </patternFill>
              </fill>
            </x14:dxf>
          </x14:cfRule>
          <xm:sqref>A14:A15</xm:sqref>
        </x14:conditionalFormatting>
        <x14:conditionalFormatting xmlns:xm="http://schemas.microsoft.com/office/excel/2006/main">
          <x14:cfRule type="cellIs" priority="101" operator="equal" id="{F0B45D98-2F78-46D1-A9A9-24585840635B}">
            <xm:f>Справочник!$F$2</xm:f>
            <x14:dxf>
              <fill>
                <patternFill>
                  <bgColor theme="0" tint="-0.14996795556505021"/>
                </patternFill>
              </fill>
            </x14:dxf>
          </x14:cfRule>
          <x14:cfRule type="cellIs" priority="102" operator="equal" id="{36D91F27-0A46-444E-BBD9-96F2D79449C9}">
            <xm:f>Справочник!$E$2</xm:f>
            <x14:dxf>
              <fill>
                <patternFill>
                  <bgColor theme="0" tint="-0.14996795556505021"/>
                </patternFill>
              </fill>
            </x14:dxf>
          </x14:cfRule>
          <xm:sqref>B6</xm:sqref>
        </x14:conditionalFormatting>
        <x14:conditionalFormatting xmlns:xm="http://schemas.microsoft.com/office/excel/2006/main">
          <x14:cfRule type="cellIs" priority="12" operator="equal" id="{D22E291B-AF2E-4F2B-9399-61E464E61E2F}">
            <xm:f>Справочник!$H$2</xm:f>
            <x14:dxf>
              <fill>
                <patternFill>
                  <bgColor theme="0" tint="-0.14996795556505021"/>
                </patternFill>
              </fill>
            </x14:dxf>
          </x14:cfRule>
          <xm:sqref>B8</xm:sqref>
        </x14:conditionalFormatting>
        <x14:conditionalFormatting xmlns:xm="http://schemas.microsoft.com/office/excel/2006/main">
          <x14:cfRule type="cellIs" priority="129" operator="equal" id="{B1F467E7-99B8-4B39-9E8F-884EC5ADC281}">
            <xm:f>Справочник!$B$25</xm:f>
            <x14:dxf>
              <fill>
                <patternFill>
                  <bgColor rgb="FFFFFF99"/>
                </patternFill>
              </fill>
            </x14:dxf>
          </x14:cfRule>
          <xm:sqref>B37:B41 B43</xm:sqref>
        </x14:conditionalFormatting>
        <x14:conditionalFormatting xmlns:xm="http://schemas.microsoft.com/office/excel/2006/main">
          <x14:cfRule type="cellIs" priority="170" operator="equal" id="{33762B1B-A0F3-4C08-B800-B0989C769D55}">
            <xm:f>Справочник!$D$27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71" operator="equal" id="{39D25801-E2DC-41A5-8332-06CFD4F5363D}">
            <xm:f>Справочник!$D$26</xm:f>
            <x14:dxf>
              <fill>
                <patternFill>
                  <bgColor rgb="FFFFFFCC"/>
                </patternFill>
              </fill>
            </x14:dxf>
          </x14:cfRule>
          <x14:cfRule type="cellIs" priority="172" operator="equal" id="{5E6C8135-AC2C-4844-98CA-D45B430470A8}">
            <xm:f>Справочник!$D$25</xm:f>
            <x14:dxf>
              <fill>
                <patternFill>
                  <bgColor theme="6"/>
                </patternFill>
              </fill>
            </x14:dxf>
          </x14:cfRule>
          <x14:cfRule type="cellIs" priority="173" operator="equal" id="{07074594-C6A2-46E9-9117-0A832222CFE9}">
            <xm:f>Справочник!$D$24</xm:f>
            <x14:dxf>
              <fill>
                <patternFill>
                  <bgColor theme="0" tint="-0.14996795556505021"/>
                </patternFill>
              </fill>
            </x14:dxf>
          </x14:cfRule>
          <xm:sqref>B13</xm:sqref>
        </x14:conditionalFormatting>
        <x14:conditionalFormatting xmlns:xm="http://schemas.microsoft.com/office/excel/2006/main">
          <x14:cfRule type="cellIs" priority="174" operator="equal" id="{6D33C491-80F8-4565-9BB0-6520F11CFE8E}">
            <xm:f>Справочник!$E$26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75" operator="equal" id="{AFF17EFB-9993-476D-9A61-75BC52BFD11D}">
            <xm:f>Справочник!$D$24</xm:f>
            <x14:dxf>
              <fill>
                <patternFill>
                  <bgColor theme="0" tint="-0.14996795556505021"/>
                </patternFill>
              </fill>
            </x14:dxf>
          </x14:cfRule>
          <x14:cfRule type="cellIs" priority="176" operator="equal" id="{C5AB3FD6-E487-442D-B460-781D2C75A9F1}">
            <xm:f>Справочник!$E$25</xm:f>
            <x14:dxf>
              <fill>
                <patternFill>
                  <bgColor theme="6"/>
                </patternFill>
              </fill>
            </x14:dxf>
          </x14:cfRule>
          <xm:sqref>B50:B54 B45:B48 B37:B43 B33:B35 B19:B25 B27:B31</xm:sqref>
        </x14:conditionalFormatting>
        <x14:conditionalFormatting xmlns:xm="http://schemas.microsoft.com/office/excel/2006/main">
          <x14:cfRule type="cellIs" priority="11" operator="equal" id="{747E0D53-77F7-474E-ACA6-AE6EE7B22AA5}">
            <xm:f>Справочник!$E$27</xm:f>
            <x14:dxf>
              <fill>
                <patternFill>
                  <bgColor theme="8" tint="0.79998168889431442"/>
                </patternFill>
              </fill>
            </x14:dxf>
          </x14:cfRule>
          <xm:sqref>B19</xm:sqref>
        </x14:conditionalFormatting>
        <x14:conditionalFormatting xmlns:xm="http://schemas.microsoft.com/office/excel/2006/main">
          <x14:cfRule type="cellIs" priority="10" operator="equal" id="{CF8D37BA-9318-4C75-ABBC-134AB00BD397}">
            <xm:f>Справочник!$E$27</xm:f>
            <x14:dxf>
              <fill>
                <patternFill>
                  <bgColor theme="8" tint="0.79998168889431442"/>
                </patternFill>
              </fill>
            </x14:dxf>
          </x14:cfRule>
          <xm:sqref>B20</xm:sqref>
        </x14:conditionalFormatting>
        <x14:conditionalFormatting xmlns:xm="http://schemas.microsoft.com/office/excel/2006/main">
          <x14:cfRule type="cellIs" priority="9" operator="equal" id="{7AA350C0-A389-45F6-985B-474CADDFE9FF}">
            <xm:f>Справочник!$E$27</xm:f>
            <x14:dxf>
              <fill>
                <patternFill>
                  <bgColor theme="8" tint="0.79998168889431442"/>
                </patternFill>
              </fill>
            </x14:dxf>
          </x14:cfRule>
          <xm:sqref>B21</xm:sqref>
        </x14:conditionalFormatting>
        <x14:conditionalFormatting xmlns:xm="http://schemas.microsoft.com/office/excel/2006/main">
          <x14:cfRule type="cellIs" priority="8" operator="equal" id="{0A7D5CD4-FB96-4395-8DB0-8C3CA7690AA2}">
            <xm:f>Справочник!$E$27</xm:f>
            <x14:dxf>
              <fill>
                <patternFill>
                  <bgColor theme="8" tint="0.79998168889431442"/>
                </patternFill>
              </fill>
            </x14:dxf>
          </x14:cfRule>
          <xm:sqref>B22</xm:sqref>
        </x14:conditionalFormatting>
        <x14:conditionalFormatting xmlns:xm="http://schemas.microsoft.com/office/excel/2006/main">
          <x14:cfRule type="cellIs" priority="7" operator="equal" id="{094CCB71-C063-43A6-AA1F-75170D43616E}">
            <xm:f>Справочник!$E$27</xm:f>
            <x14:dxf>
              <fill>
                <patternFill>
                  <bgColor theme="8" tint="0.79998168889431442"/>
                </patternFill>
              </fill>
            </x14:dxf>
          </x14:cfRule>
          <xm:sqref>B23</xm:sqref>
        </x14:conditionalFormatting>
        <x14:conditionalFormatting xmlns:xm="http://schemas.microsoft.com/office/excel/2006/main">
          <x14:cfRule type="cellIs" priority="6" operator="equal" id="{5F2EEFDF-E55F-41EF-8B5A-4506EB94F86C}">
            <xm:f>Справочник!$E$27</xm:f>
            <x14:dxf>
              <fill>
                <patternFill>
                  <bgColor theme="8" tint="0.79998168889431442"/>
                </patternFill>
              </fill>
            </x14:dxf>
          </x14:cfRule>
          <xm:sqref>B50:B54</xm:sqref>
        </x14:conditionalFormatting>
        <x14:conditionalFormatting xmlns:xm="http://schemas.microsoft.com/office/excel/2006/main">
          <x14:cfRule type="cellIs" priority="5" operator="equal" id="{F2F2D770-89DF-4BDE-9DB5-BE928592055F}">
            <xm:f>Справочник!$E$27</xm:f>
            <x14:dxf>
              <fill>
                <patternFill>
                  <bgColor theme="8" tint="0.79998168889431442"/>
                </patternFill>
              </fill>
            </x14:dxf>
          </x14:cfRule>
          <xm:sqref>B45:B48</xm:sqref>
        </x14:conditionalFormatting>
        <x14:conditionalFormatting xmlns:xm="http://schemas.microsoft.com/office/excel/2006/main">
          <x14:cfRule type="cellIs" priority="4" operator="equal" id="{2E39CABB-7E5F-4B9C-81E1-7E88C8FE69A4}">
            <xm:f>Справочник!$E$27</xm:f>
            <x14:dxf>
              <fill>
                <patternFill>
                  <bgColor theme="8" tint="0.79998168889431442"/>
                </patternFill>
              </fill>
            </x14:dxf>
          </x14:cfRule>
          <xm:sqref>B37:B43</xm:sqref>
        </x14:conditionalFormatting>
        <x14:conditionalFormatting xmlns:xm="http://schemas.microsoft.com/office/excel/2006/main">
          <x14:cfRule type="cellIs" priority="3" operator="equal" id="{531A0813-31E5-410B-8D5A-F0D306361BC3}">
            <xm:f>Справочник!$E$27</xm:f>
            <x14:dxf>
              <fill>
                <patternFill>
                  <bgColor theme="8" tint="0.79998168889431442"/>
                </patternFill>
              </fill>
            </x14:dxf>
          </x14:cfRule>
          <xm:sqref>B33:B35</xm:sqref>
        </x14:conditionalFormatting>
        <x14:conditionalFormatting xmlns:xm="http://schemas.microsoft.com/office/excel/2006/main">
          <x14:cfRule type="cellIs" priority="2" operator="equal" id="{0E05DBE5-5F42-4780-B131-B67B9F379BA1}">
            <xm:f>Справочник!$E$27</xm:f>
            <x14:dxf>
              <fill>
                <patternFill>
                  <bgColor theme="8" tint="0.79998168889431442"/>
                </patternFill>
              </fill>
            </x14:dxf>
          </x14:cfRule>
          <xm:sqref>B24:B25</xm:sqref>
        </x14:conditionalFormatting>
        <x14:conditionalFormatting xmlns:xm="http://schemas.microsoft.com/office/excel/2006/main">
          <x14:cfRule type="cellIs" priority="1" operator="equal" id="{E55B42E2-4605-44C2-9F83-0FE202E21E8A}">
            <xm:f>Справочник!$E$27</xm:f>
            <x14:dxf>
              <fill>
                <patternFill>
                  <bgColor theme="8" tint="0.79998168889431442"/>
                </patternFill>
              </fill>
            </x14:dxf>
          </x14:cfRule>
          <xm:sqref>B27:B31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Справочник!$E$2:$E$23</xm:f>
          </x14:formula1>
          <xm:sqref>B7</xm:sqref>
        </x14:dataValidation>
        <x14:dataValidation type="list" allowBlank="1" showInputMessage="1" showErrorMessage="1">
          <x14:formula1>
            <xm:f>Справочник!$A$24:$A$25</xm:f>
          </x14:formula1>
          <xm:sqref>B12</xm:sqref>
        </x14:dataValidation>
        <x14:dataValidation type="list" allowBlank="1" showInputMessage="1" showErrorMessage="1">
          <x14:formula1>
            <xm:f>Справочник!$A$2:$A$18</xm:f>
          </x14:formula1>
          <xm:sqref>B16</xm:sqref>
        </x14:dataValidation>
        <x14:dataValidation type="list" allowBlank="1" showInputMessage="1" showErrorMessage="1">
          <x14:formula1>
            <xm:f>Справочник!$E$24:$E$27</xm:f>
          </x14:formula1>
          <xm:sqref>B33:B35 B50:B54 B45:B48 B37:B43 B19:B25 B27:B31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Справочник</vt:lpstr>
      <vt:lpstr>ЧЕК-ЛИСТ1</vt:lpstr>
      <vt:lpstr>ЧЕК-ЛИСТ2</vt:lpstr>
      <vt:lpstr>Spisok1</vt:lpstr>
      <vt:lpstr>'ЧЕК-ЛИСТ2'!Область_печати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2021-04-14T08:44:34Z</dcterms:modified>
</cp:coreProperties>
</file>