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17" yWindow="-9" windowWidth="16406" windowHeight="7620" activeTab="2"/>
  </bookViews>
  <sheets>
    <sheet name="Справочник" sheetId="2" r:id="rId1"/>
    <sheet name="ЧЕК-ЛИСТ1" sheetId="3" state="hidden" r:id="rId2"/>
    <sheet name="ЧЕК-ЛИСТ2" sheetId="1" r:id="rId3"/>
  </sheets>
  <definedNames>
    <definedName name="Spisok1">Справочник!$C$24:$C$27</definedName>
    <definedName name="_xlnm.Print_Area" localSheetId="2">'ЧЕК-ЛИСТ2'!$A$1:$C$35</definedName>
  </definedNames>
  <calcPr calcId="145621"/>
</workbook>
</file>

<file path=xl/calcChain.xml><?xml version="1.0" encoding="utf-8"?>
<calcChain xmlns="http://schemas.openxmlformats.org/spreadsheetml/2006/main">
  <c r="B14" i="1" l="1"/>
  <c r="B10" i="1"/>
  <c r="B8" i="1"/>
  <c r="B6" i="1"/>
  <c r="E36" i="2" l="1"/>
  <c r="E33" i="2"/>
  <c r="E30" i="2"/>
  <c r="B37" i="1" l="1"/>
  <c r="B36" i="1" l="1"/>
  <c r="D30" i="2" s="1"/>
  <c r="F30" i="2"/>
  <c r="A15" i="3"/>
  <c r="B39" i="2"/>
  <c r="A25" i="3" s="1"/>
  <c r="H36" i="2"/>
  <c r="B36" i="2"/>
  <c r="A35" i="2"/>
  <c r="H33" i="2"/>
  <c r="B33" i="2"/>
  <c r="A32" i="2"/>
  <c r="H30" i="2"/>
  <c r="B30" i="2"/>
  <c r="A29" i="2"/>
  <c r="A31" i="2" l="1"/>
  <c r="B40" i="2"/>
  <c r="A26" i="3" s="1"/>
  <c r="D36" i="2"/>
  <c r="D33" i="2"/>
  <c r="F36" i="2"/>
  <c r="F33" i="2"/>
  <c r="A34" i="2" l="1"/>
  <c r="A37" i="2"/>
  <c r="A14" i="3"/>
</calcChain>
</file>

<file path=xl/sharedStrings.xml><?xml version="1.0" encoding="utf-8"?>
<sst xmlns="http://schemas.openxmlformats.org/spreadsheetml/2006/main" count="248" uniqueCount="210">
  <si>
    <t>Наименование требования</t>
  </si>
  <si>
    <t>Статус</t>
  </si>
  <si>
    <t>Замечания (при наличии)</t>
  </si>
  <si>
    <t>Общие требования</t>
  </si>
  <si>
    <t>Наименование государственной программы</t>
  </si>
  <si>
    <t>Номер государственной программы</t>
  </si>
  <si>
    <t>Дата в АИС Проект-СМАРТ Про</t>
  </si>
  <si>
    <t>Исполнитель</t>
  </si>
  <si>
    <t>Статус заключения</t>
  </si>
  <si>
    <t>Для каждого мероприятия в составе основного мероприятия имеется контрольное событие (или контрольные события). В отдельных случаях допускается указание одного общего контрольного события для двух и более мероприятий при наличии обоснования ИОГВ</t>
  </si>
  <si>
    <t>Контрольное событие имеет документальное подтверждение</t>
  </si>
  <si>
    <t>Дата завершения мероприятия наступает не позднее 1 месяца с даты наступления последнего контрольного события</t>
  </si>
  <si>
    <t>Даты наступлений контрольных событий указаны с января по ноябрь месяцы кроме случаев, указанных ниже.</t>
  </si>
  <si>
    <t>Контрольное событие предусмотрено в декабре:</t>
  </si>
  <si>
    <t>Для мероприятий, предусматривающих осуществление строительно-монтажных работ не в рамках региональных проектов, выделены следующие контрольные события:</t>
  </si>
  <si>
    <t>Для мероприятий региональных проектов, предусматривающих строительно-монтажные работы, выделены средующие контрольные события:</t>
  </si>
  <si>
    <t>Контрольное событие имеет цифровое плановое значение, дающее возможность однозначной оценки достижения (0% или 100%)</t>
  </si>
  <si>
    <t>Финансирование плана реализации соответствует лимитам бюджетных обязательств.</t>
  </si>
  <si>
    <t>В АИС «Проект-СМАРТ Про» в разделе «ГОС.ПРОГРАММЫ», подразделе «6. АНАЛИТИЧЕСКИЕ ОТЧЕТЫ» выполнено «Сравнение лимитов и Плана реализации (ЛБО и ПР)»</t>
  </si>
  <si>
    <t>Дополнительно: согласование внесения изменений</t>
  </si>
  <si>
    <t>В АИС «Проект-СМАРТ Про» приложена пояснительная записка с указанием обоснований вносимых изменений</t>
  </si>
  <si>
    <t>Сотрудником управления экономики проведено сравнение утвержденной и новой версий плана реализации для проверки всех внесенных изменений.</t>
  </si>
  <si>
    <t>В пояснительной записке даны обоснования переноса даты наступления контрольных событий</t>
  </si>
  <si>
    <t>В пояснительной записке даны обоснования изменения планового значения контрольного события</t>
  </si>
  <si>
    <t>В пояснительной записке даны обоснования изменения финансирования мероприятий</t>
  </si>
  <si>
    <t>В пояснительной записке даны обоснования изменения сроков реализации мероприятий</t>
  </si>
  <si>
    <t>В подсистеме «Государственные программы» АИС АЛО представлен отчет о реализации госпрограммы за последний отчетный квартал (год)</t>
  </si>
  <si>
    <t xml:space="preserve">- Не выбрано - </t>
  </si>
  <si>
    <t>Согласовано</t>
  </si>
  <si>
    <t>Согласовано с замечаниями</t>
  </si>
  <si>
    <t>Не согласовано</t>
  </si>
  <si>
    <t>Да</t>
  </si>
  <si>
    <t>Нет</t>
  </si>
  <si>
    <t>Шибина Л.В.</t>
  </si>
  <si>
    <t>Евсина М.Н.</t>
  </si>
  <si>
    <t>Пушилин В.А.</t>
  </si>
  <si>
    <t>Татьянина М.И.</t>
  </si>
  <si>
    <t>Брик И.А.</t>
  </si>
  <si>
    <t>Царик А.М.</t>
  </si>
  <si>
    <t>Колошин Д.И.</t>
  </si>
  <si>
    <t>Петрова А.Б.</t>
  </si>
  <si>
    <t>Слюняева Т.Б.</t>
  </si>
  <si>
    <t>Вязникова А.В.</t>
  </si>
  <si>
    <t>Макарова Ю.О.</t>
  </si>
  <si>
    <t>Зубова Е.И.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</si>
  <si>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</si>
  <si>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</si>
  <si>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</si>
  <si>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</si>
  <si>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</si>
  <si>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</si>
  <si>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</si>
  <si>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</si>
  <si>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</si>
  <si>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</si>
  <si>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</si>
  <si>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</si>
  <si>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</si>
  <si>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</si>
  <si>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</si>
  <si>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</si>
  <si>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</si>
  <si>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</si>
  <si>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</si>
  <si>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</si>
  <si>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</si>
  <si>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УПРАВЛЕНИЕ  ЭКОНОМИЧЕСКОГО РАЗВИТИЯ ЛИПЕЦКОЙ ОБЛАСТИ</t>
  </si>
  <si>
    <t>398014, г.Липецк, пл.Ленина - Соборная, 1</t>
  </si>
  <si>
    <t>телефон (4742)- 22-84-55, факс (4742)-77-94-56</t>
  </si>
  <si>
    <t>www.admlr.lipetsk.ru</t>
  </si>
  <si>
    <t>E-mail: ed@admlr.lipetsk.ru</t>
  </si>
  <si>
    <t>№</t>
  </si>
  <si>
    <t>На №</t>
  </si>
  <si>
    <t>Начальник управления</t>
  </si>
  <si>
    <t>экономического развития</t>
  </si>
  <si>
    <t>С.М. Курбатов</t>
  </si>
  <si>
    <t xml:space="preserve">г.) управлением </t>
  </si>
  <si>
    <t>Ответственное отраслевое управление</t>
  </si>
  <si>
    <t>Социальная поддержка граждан, реализация семейно-демографической политики Липецкой области</t>
  </si>
  <si>
    <t>Развитие рынка труда и содействие занятости населения в Липецкой области</t>
  </si>
  <si>
    <t>Развитие здравоохранения Липецкой области</t>
  </si>
  <si>
    <t>Развитие физической культуры и спорта Липецкой области</t>
  </si>
  <si>
    <t>Развитие образования Липецкой области</t>
  </si>
  <si>
    <t>Развитие культуры и туризма в Липецкой области</t>
  </si>
  <si>
    <t>Развитие кооперации и коллективных форм собственности в Липецкой области</t>
  </si>
  <si>
    <t>Обеспечение населения Липецкой области качественным жильем, социальной инфраструктурой и услугами ЖКХ</t>
  </si>
  <si>
    <t>Обеспечение общественной безопасности населения и территории Липецкой области</t>
  </si>
  <si>
    <t>Реализация внутренней политики Липецкой области</t>
  </si>
  <si>
    <t>Модернизация и инновационное развитие экономики Липецкой области</t>
  </si>
  <si>
    <t>Энергоэффективность и развитие энергетики в Липецкой области</t>
  </si>
  <si>
    <t>Развитие сельского хозяйства и регулирование рынков сельскохозяйственной продукции, сырья и продовольствия Липецкой области</t>
  </si>
  <si>
    <t>Развитие транспортной системы Липецкой области</t>
  </si>
  <si>
    <t>Обеспечение инвестиционной привлекательности Липецкой области</t>
  </si>
  <si>
    <t>Охрана окружающей среды, воспроизводство и рациональное использование природных ресурсов Липецкой области</t>
  </si>
  <si>
    <t>Развитие лесного хозяйства в Липецкой области</t>
  </si>
  <si>
    <t>Эффективное государственное управление и развитие муниципальной службы в Липецкой области</t>
  </si>
  <si>
    <t>Управление государственными финансами и государственным долгом Липецкой области</t>
  </si>
  <si>
    <t>Формирование современной городской среды в Липецкой области</t>
  </si>
  <si>
    <t>Комплексное развитие сельских территорий Липецкой области</t>
  </si>
  <si>
    <t>Плановый год госпрограммы</t>
  </si>
  <si>
    <t xml:space="preserve">» на </t>
  </si>
  <si>
    <t xml:space="preserve"> год.</t>
  </si>
  <si>
    <t>22-87-31</t>
  </si>
  <si>
    <t>77-93-36</t>
  </si>
  <si>
    <t>22-85-19</t>
  </si>
  <si>
    <t>22-87-33</t>
  </si>
  <si>
    <t>22-87-34</t>
  </si>
  <si>
    <t>22-85-06</t>
  </si>
  <si>
    <t>22-87-21</t>
  </si>
  <si>
    <t>22-87-08</t>
  </si>
  <si>
    <t>22-85-02</t>
  </si>
  <si>
    <t>22-87-86</t>
  </si>
  <si>
    <t xml:space="preserve">22-85-28 </t>
  </si>
  <si>
    <t>22-85-18</t>
  </si>
  <si>
    <t>27-88-29</t>
  </si>
  <si>
    <t xml:space="preserve">Исполнитель: </t>
  </si>
  <si>
    <t xml:space="preserve">Тел.: 8(4742) </t>
  </si>
  <si>
    <t>социальной защиты населения Липецкой области</t>
  </si>
  <si>
    <t>труда и занятости Липецкой области</t>
  </si>
  <si>
    <t>здравоохранения Липецкой области</t>
  </si>
  <si>
    <t>физической культуры и спорта Липецкой области</t>
  </si>
  <si>
    <t>образования и науки Липецкой области</t>
  </si>
  <si>
    <t>культуры и туризма Липецкой области</t>
  </si>
  <si>
    <t>сельского хозяйства Липецкой области</t>
  </si>
  <si>
    <t>строительства и архитектуры Липецкой области</t>
  </si>
  <si>
    <t>административных органов Липецкой области</t>
  </si>
  <si>
    <t>внутренней политики Липецкой области</t>
  </si>
  <si>
    <t>инвестиций и инноваций Липецкой области</t>
  </si>
  <si>
    <t>энергетики и тарифов Липецкой области</t>
  </si>
  <si>
    <t>дорог и транспорта Липецкой области</t>
  </si>
  <si>
    <t>экологии и природных ресурсов Липецкой области</t>
  </si>
  <si>
    <t>лесного хозяйства Липецкой области</t>
  </si>
  <si>
    <t>государственной службы и кадровой работы администрации области</t>
  </si>
  <si>
    <t>финансов Липецкой области</t>
  </si>
  <si>
    <t>жилищно-коммунального хозяйства Липецкой области</t>
  </si>
  <si>
    <t>Сотрудник</t>
  </si>
  <si>
    <t>Телефон</t>
  </si>
  <si>
    <t>Наименование Государственной программы</t>
  </si>
  <si>
    <t>КодГП</t>
  </si>
  <si>
    <t>Ответственное управление по ГП</t>
  </si>
  <si>
    <t>Варианты стравнений версий:- в АИС «Проект-СМАРТ Про» в разделе «ГОС.ПРОГРАММЫ», подразделе «4. СРАВНЕНИЕ ВЕРСИЙ»;- с использованием функции «Сравнить» в меню «Рецензирование» Microsoft Word.</t>
  </si>
  <si>
    <t>при наличии контрольных событий в предыдущих периодах;для новых мероприятий, которые были включены при уточнении бюджета в осеннюю сессию;контрольное событие подразумевает проведение события (семенара, конференции, торжественного собрания и т.п.)</t>
  </si>
  <si>
    <t>формирование земельного участка;проектирование;объявление конкурсов;заключение государственного контракта;подписание промежуточных или итоговых актов выполненных работ</t>
  </si>
  <si>
    <t>заключение государственного контракта;подписание промежуточных или итоговых актов выполненных работ</t>
  </si>
  <si>
    <t>Тип согласования</t>
  </si>
  <si>
    <t>Дата заключения</t>
  </si>
  <si>
    <t>В работе</t>
  </si>
  <si>
    <t>Номер и дата заключения в СЭД "Дело"</t>
  </si>
  <si>
    <t>Первоначальное утверждение</t>
  </si>
  <si>
    <t>Согласование изменений</t>
  </si>
  <si>
    <r>
      <t xml:space="preserve"> год (далее – План реализации)</t>
    </r>
    <r>
      <rPr>
        <b/>
        <sz val="11"/>
        <color theme="1"/>
        <rFont val="Calibri"/>
        <family val="2"/>
        <charset val="204"/>
        <scheme val="minor"/>
      </rPr>
      <t xml:space="preserve"> по следующим основаниям.</t>
    </r>
  </si>
  <si>
    <t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согласовывает представленный в АИС «Программно-целевое планирование» (версия 
</t>
  </si>
  <si>
    <t xml:space="preserve"> год (далее – План реализации) со следующими замечаниями.</t>
  </si>
  <si>
    <t>Не вносятся</t>
  </si>
  <si>
    <t>Месяц заключения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</si>
  <si>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</si>
  <si>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</si>
  <si>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</si>
  <si>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</si>
  <si>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</si>
  <si>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</si>
  <si>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</si>
  <si>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</si>
  <si>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</si>
  <si>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</si>
  <si>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</si>
  <si>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</si>
  <si>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внесение изменений в план</t>
  </si>
  <si>
    <t>план</t>
  </si>
  <si>
    <t>123456 от 01.01.2020</t>
  </si>
  <si>
    <t>Месяц</t>
  </si>
  <si>
    <t>№ Месяца</t>
  </si>
  <si>
    <t>Чек-лист проверки плана/изменений в план реализации государственной программы</t>
  </si>
  <si>
    <t>Прикладывается вместе с заключением на план / изменения в план реализации государственной программы</t>
  </si>
  <si>
    <r>
      <rPr>
        <b/>
        <i/>
        <sz val="12"/>
        <color theme="1"/>
        <rFont val="Times New Roman"/>
        <family val="1"/>
        <charset val="204"/>
      </rPr>
      <t>Миссия:</t>
    </r>
    <r>
      <rPr>
        <i/>
        <sz val="12"/>
        <color theme="1"/>
        <rFont val="Times New Roman"/>
        <family val="1"/>
        <charset val="204"/>
      </rPr>
      <t xml:space="preserve">
Мы делаем Липецкую область лучше для жизни людей:
Помогаем жителям и бизнесу реализовать свой потенциал;
Создаем условия для принятия объективных и взвешенных управленческих решений;
Повышаем эффективность процессов не основе передового опыта и современных технологий.</t>
    </r>
  </si>
  <si>
    <t>Номер и дата Постановления об утверждении ГП</t>
  </si>
  <si>
    <t>Постановление АЛО об утверждении ГП</t>
  </si>
  <si>
    <t>Постановление администрации Липецкой области от 18.12.2013г. №598 «Об утверждении государственной программы Липецкой области «Социальная поддержка граждан, реализация семейно-демографической политики Липецкой области»</t>
  </si>
  <si>
    <t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t>
  </si>
  <si>
    <t>Постановление администрации Липецкой области от 30.04.2013г. №213 «Об утверждении государственной программы Липецкой области «Развитие здравоохранения Липецкой области»</t>
  </si>
  <si>
    <t>Постановление администрации Липецкой области от 06.09.2013г. №405 «Об утверждении государственной программы Липецкой области «Развитие физической культуры и спорта Липецкой области»</t>
  </si>
  <si>
    <t>Постановление администрации Липецкой области от 29.11.2013г. №534 «Об утверждении государственной программы Липецкой области «Развитие образование Липецкой области»</t>
  </si>
  <si>
    <t>Постановление администрации Липецкой области от 29.11.2013г. №535 «Об утверждении государственной программы Липецкой области «Развитие культуры и туризма в Липецкой области»</t>
  </si>
  <si>
    <t>Постановление администрации Липецкой области от 13.12.2013г. №588 «Об утверждении государственной программы Липецкой области «Обеспечение населения Липецкой области качественным жильем, социальной инфраструктурой и услугами ЖКХ»</t>
  </si>
  <si>
    <t>Постановление администрации Липецкой области от 22.10.2013г. №474 «Об утверждении государственной программы Липецкой области «Обеспечение общественной безопасности населения и территории Липецкой области»</t>
  </si>
  <si>
    <t>Постановление администрации Липецкой области от 31.10.2013г. №495 «Об утверждении государственной программы Липецкой области «Реализация внутренней политики Липецкой области»</t>
  </si>
  <si>
    <t>Постановление администрации Липецкой области от 07.11.2013г. №500 «Об утверждении государственной программы Липецкой области «Модернизация и инновационное развитие экономики Липецкой области»</t>
  </si>
  <si>
    <t>Постановление администрации Липецкой области от 07.11.2013г. №499 «Об утверждении государственной программы Липецкой области «Энергоэффективность и развитие энергетики в Липецкой области»</t>
  </si>
  <si>
    <t>Постановление администрации Липецкой области от 28.10.2013г. №485 «Об утверждении государственной программы Липецкой области «Развитие сельского хозяйства и регулирование рынков сельскохозяйственной продукции, сырья и продовольствия Липецкой области»</t>
  </si>
  <si>
    <t>Постановление администрации Липецкой области от 21.11.2013г. №521 «Об утверждении государственной программы Липецкой области «Развитие транспортной системы Липецкой области»</t>
  </si>
  <si>
    <t>Постановление администрации Липецкой области от 11.10.2013г. №458 «Обеспечение инвестиционной привлекательности Липецкой области»</t>
  </si>
  <si>
    <t>Постановление администрации Липецкой области от 19.12.2012г. №524 «Охрана окружающей среды, воспроизводство и рациональное использование природных ресурсов Липецкой области»</t>
  </si>
  <si>
    <t>Постановление администрации Липецкой области от 08.10.2013г. №453 «Об утверждении государственной программы Липецкой области «Развитие лесного хозяйства в Липецкой области»</t>
  </si>
  <si>
    <t>Постановление администрации Липецкой области от 31.10.2013г. №497 «Об утверждении государственной программы Липецкой области «Эффективное государственное управление и развитие муниципальной службы в Липецкой области»</t>
  </si>
  <si>
    <t>Постановление администрации Липецкой области от 31.03.2020г. №171 «Об утверждении государственной программы Липецкой области «Управление государственными финансами и государственным долгом Липецкой области»</t>
  </si>
  <si>
    <t>Постановление администрации Липецкой области от 31.08.2017г. №408 «Об утверждении государственной программы Липецкой области «Формирование современной городской среды в Липецкой области»</t>
  </si>
  <si>
    <t>Постановление администрации Липецкой области от 26.11.2019г. №498 «Об утверждении государственной программы Липецкой области «Комплексное развитие сельских территорий Липецкой области»</t>
  </si>
  <si>
    <r>
      <t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</t>
    </r>
    <r>
      <rPr>
        <b/>
        <sz val="11"/>
        <color theme="1"/>
        <rFont val="Calibri"/>
        <family val="2"/>
        <charset val="204"/>
        <scheme val="minor"/>
      </rPr>
      <t>согласовывает</t>
    </r>
    <r>
      <rPr>
        <sz val="11"/>
        <color theme="1"/>
        <rFont val="Calibri"/>
        <family val="2"/>
        <scheme val="minor"/>
      </rPr>
      <t xml:space="preserve"> представленный в АИС «Программно-целевое планирование» (версия </t>
    </r>
  </si>
  <si>
    <t xml:space="preserve">г.) Управлением </t>
  </si>
  <si>
    <r>
      <t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</t>
    </r>
    <r>
      <rPr>
        <b/>
        <sz val="11"/>
        <color theme="1"/>
        <rFont val="Calibri"/>
        <family val="2"/>
        <charset val="204"/>
        <scheme val="minor"/>
      </rPr>
      <t>считает целесообразным доработать</t>
    </r>
    <r>
      <rPr>
        <sz val="11"/>
        <color theme="1"/>
        <rFont val="Calibri"/>
        <family val="2"/>
        <scheme val="minor"/>
      </rPr>
      <t xml:space="preserve"> представленный в АИС «Программно-целевое планирование» (версия 
</t>
    </r>
  </si>
  <si>
    <t>Номер и дата версии в АИС Проект-СМАРТ Про</t>
  </si>
  <si>
    <t>456789 от 05.06.2020</t>
  </si>
  <si>
    <t>Басинских М.В.</t>
  </si>
  <si>
    <t>Агеева Д.А.</t>
  </si>
  <si>
    <t>22-87-32</t>
  </si>
  <si>
    <t>Постановление администрации Липецкой области от 30.10.2013г. №490 «Об утверждении государственной программы Липецкой области «Развитие кооперации и коллективных форм собственности в Липецкой области»</t>
  </si>
  <si>
    <t>Преснякова Д.С.</t>
  </si>
  <si>
    <t>Болдырева Е.Ю.</t>
  </si>
  <si>
    <t>Не требуется</t>
  </si>
  <si>
    <t>Внесение изменений в план реализации не предполагает внесение изменений в постановление по утверждению государственной программы по основаниям, предусмотренным п. 16.1 Порядка (см. внизу таблицы)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</si>
</sst>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0"/>
      <color rgb="FF000000"/>
      <name val="Segoe UI"/>
      <family val="2"/>
      <charset val="204"/>
    </font>
    <font>
      <sz val="10"/>
      <name val="Segoe UI"/>
      <family val="2"/>
      <charset val="204"/>
    </font>
    <font>
      <b/>
      <sz val="15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10"/>
      <color theme="1"/>
      <name val="NTHarmonica"/>
    </font>
    <font>
      <sz val="12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i/>
      <sz val="10"/>
      <color theme="1"/>
      <name val="Times New Roman"/>
      <family val="1"/>
      <charset val="204"/>
    </font>
    <font>
      <b/>
      <sz val="11"/>
      <color theme="6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/>
    </xf>
    <xf numFmtId="0" fontId="0" fillId="0" borderId="2" xfId="0" applyBorder="1"/>
    <xf numFmtId="0" fontId="6" fillId="0" borderId="0" xfId="0" applyFont="1"/>
    <xf numFmtId="0" fontId="11" fillId="6" borderId="2" xfId="0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right" vertical="top" wrapText="1"/>
    </xf>
    <xf numFmtId="0" fontId="12" fillId="7" borderId="2" xfId="0" applyFont="1" applyFill="1" applyBorder="1" applyAlignment="1">
      <alignment vertical="top"/>
    </xf>
    <xf numFmtId="0" fontId="0" fillId="0" borderId="2" xfId="0" quotePrefix="1" applyBorder="1"/>
    <xf numFmtId="0" fontId="0" fillId="3" borderId="2" xfId="0" quotePrefix="1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2" xfId="0" applyFill="1" applyBorder="1"/>
    <xf numFmtId="0" fontId="13" fillId="0" borderId="0" xfId="0" applyFont="1" applyAlignment="1">
      <alignment vertical="top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horizontal="justify"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5" fillId="0" borderId="2" xfId="0" applyFont="1" applyBorder="1" applyAlignment="1">
      <alignment vertical="center"/>
    </xf>
    <xf numFmtId="0" fontId="21" fillId="9" borderId="0" xfId="0" applyFont="1" applyFill="1"/>
    <xf numFmtId="0" fontId="0" fillId="3" borderId="2" xfId="0" applyFill="1" applyBorder="1"/>
    <xf numFmtId="0" fontId="0" fillId="0" borderId="0" xfId="0" applyFill="1" applyBorder="1"/>
    <xf numFmtId="0" fontId="10" fillId="0" borderId="0" xfId="0" applyFont="1" applyBorder="1" applyAlignment="1">
      <alignment horizontal="justify" vertical="center" wrapText="1"/>
    </xf>
    <xf numFmtId="0" fontId="0" fillId="0" borderId="2" xfId="0" applyFill="1" applyBorder="1"/>
    <xf numFmtId="0" fontId="10" fillId="0" borderId="0" xfId="0" applyFont="1" applyAlignment="1">
      <alignment vertical="top" wrapText="1"/>
    </xf>
    <xf numFmtId="0" fontId="17" fillId="0" borderId="0" xfId="0" applyFont="1" applyBorder="1" applyAlignment="1">
      <alignment horizontal="justify" vertical="center" wrapText="1"/>
    </xf>
    <xf numFmtId="0" fontId="17" fillId="0" borderId="0" xfId="0" applyFont="1"/>
    <xf numFmtId="0" fontId="14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justify" vertical="center" wrapText="1"/>
    </xf>
    <xf numFmtId="14" fontId="17" fillId="0" borderId="0" xfId="0" applyNumberFormat="1" applyFont="1"/>
    <xf numFmtId="0" fontId="23" fillId="0" borderId="2" xfId="0" applyFont="1" applyBorder="1" applyAlignment="1">
      <alignment horizontal="justify" vertical="center" wrapText="1"/>
    </xf>
    <xf numFmtId="0" fontId="23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Fill="1"/>
    <xf numFmtId="0" fontId="17" fillId="0" borderId="2" xfId="0" applyFont="1" applyFill="1" applyBorder="1" applyAlignment="1">
      <alignment vertical="top"/>
    </xf>
    <xf numFmtId="0" fontId="17" fillId="0" borderId="2" xfId="0" applyFont="1" applyFill="1" applyBorder="1"/>
    <xf numFmtId="0" fontId="24" fillId="6" borderId="2" xfId="0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25" fillId="0" borderId="2" xfId="0" applyFont="1" applyBorder="1" applyAlignment="1">
      <alignment horizontal="left" vertical="top" wrapText="1"/>
    </xf>
    <xf numFmtId="0" fontId="17" fillId="0" borderId="2" xfId="0" applyFont="1" applyBorder="1" applyAlignment="1" applyProtection="1">
      <alignment vertical="center" wrapText="1"/>
      <protection locked="0"/>
    </xf>
    <xf numFmtId="0" fontId="23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Fill="1" applyBorder="1" applyAlignment="1" applyProtection="1">
      <alignment vertical="top"/>
      <protection locked="0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vertical="top" wrapText="1"/>
    </xf>
    <xf numFmtId="0" fontId="2" fillId="0" borderId="2" xfId="0" applyFont="1" applyBorder="1"/>
    <xf numFmtId="0" fontId="0" fillId="0" borderId="0" xfId="0" applyBorder="1"/>
    <xf numFmtId="0" fontId="1" fillId="11" borderId="2" xfId="0" applyFont="1" applyFill="1" applyBorder="1"/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wrapText="1"/>
    </xf>
    <xf numFmtId="14" fontId="17" fillId="3" borderId="2" xfId="0" applyNumberFormat="1" applyFont="1" applyFill="1" applyBorder="1" applyAlignment="1">
      <alignment vertical="center" wrapText="1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vertical="top" wrapText="1"/>
    </xf>
    <xf numFmtId="0" fontId="17" fillId="3" borderId="0" xfId="0" applyFont="1" applyFill="1"/>
    <xf numFmtId="0" fontId="0" fillId="4" borderId="2" xfId="0" applyFill="1" applyBorder="1" applyAlignment="1">
      <alignment horizontal="left" wrapText="1"/>
    </xf>
    <xf numFmtId="0" fontId="0" fillId="8" borderId="2" xfId="0" applyFill="1" applyBorder="1" applyAlignment="1">
      <alignment horizontal="left" wrapText="1"/>
    </xf>
    <xf numFmtId="0" fontId="0" fillId="9" borderId="2" xfId="0" applyFill="1" applyBorder="1" applyAlignment="1">
      <alignment horizontal="left"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10" borderId="3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/>
    </xf>
    <xf numFmtId="0" fontId="14" fillId="10" borderId="5" xfId="0" applyFont="1" applyFill="1" applyBorder="1" applyAlignment="1">
      <alignment horizontal="left" vertical="center"/>
    </xf>
  </cellXfs>
  <cellStyles count="1">
    <cellStyle name="Обычный" xfId="0" builtinId="0"/>
  </cellStyles>
  <dxfs count="2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533400</xdr:colOff>
      <xdr:row>0</xdr:row>
      <xdr:rowOff>866775</xdr:rowOff>
    </xdr:to>
    <xdr:pic>
      <xdr:nvPicPr>
        <xdr:cNvPr id="3" name="Рисунок 2" descr="Gerb_m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533400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3" zoomScale="70" zoomScaleNormal="70" workbookViewId="0">
      <selection activeCell="A29" sqref="A29:XFD34"/>
    </sheetView>
  </sheetViews>
  <sheetFormatPr defaultRowHeight="14.6"/>
  <cols>
    <col min="1" max="1" width="50.69140625" customWidth="1"/>
    <col min="2" max="2" width="15.15234375" bestFit="1" customWidth="1"/>
    <col min="3" max="3" width="14.69140625" bestFit="1" customWidth="1"/>
    <col min="4" max="4" width="10.15234375" bestFit="1" customWidth="1"/>
    <col min="6" max="7" width="37" customWidth="1"/>
    <col min="8" max="8" width="64.53515625" customWidth="1"/>
  </cols>
  <sheetData>
    <row r="1" spans="1:8">
      <c r="A1" s="4" t="s">
        <v>135</v>
      </c>
      <c r="B1" s="4" t="s">
        <v>136</v>
      </c>
      <c r="C1" s="4" t="s">
        <v>171</v>
      </c>
      <c r="D1" s="4" t="s">
        <v>170</v>
      </c>
      <c r="E1" s="5" t="s">
        <v>138</v>
      </c>
      <c r="F1" s="5" t="s">
        <v>137</v>
      </c>
      <c r="G1" s="5" t="s">
        <v>139</v>
      </c>
      <c r="H1" s="51" t="s">
        <v>176</v>
      </c>
    </row>
    <row r="2" spans="1:8">
      <c r="A2" s="8" t="s">
        <v>27</v>
      </c>
      <c r="B2" s="8" t="s">
        <v>27</v>
      </c>
      <c r="C2" s="3">
        <v>1</v>
      </c>
      <c r="D2" s="34" t="s">
        <v>155</v>
      </c>
      <c r="E2" s="9" t="s">
        <v>27</v>
      </c>
      <c r="F2" s="9" t="s">
        <v>27</v>
      </c>
      <c r="G2" s="9" t="s">
        <v>27</v>
      </c>
      <c r="H2" s="52" t="s">
        <v>27</v>
      </c>
    </row>
    <row r="3" spans="1:8" ht="58.3">
      <c r="A3" s="58" t="s">
        <v>203</v>
      </c>
      <c r="B3" s="58" t="s">
        <v>204</v>
      </c>
      <c r="C3" s="3">
        <v>2</v>
      </c>
      <c r="D3" s="3" t="s">
        <v>156</v>
      </c>
      <c r="E3" s="6" t="s">
        <v>45</v>
      </c>
      <c r="F3" s="7" t="s">
        <v>78</v>
      </c>
      <c r="G3" s="32" t="s">
        <v>117</v>
      </c>
      <c r="H3" s="53" t="s">
        <v>177</v>
      </c>
    </row>
    <row r="4" spans="1:8" ht="58.3">
      <c r="A4" s="3" t="s">
        <v>202</v>
      </c>
      <c r="B4" s="3" t="s">
        <v>103</v>
      </c>
      <c r="C4" s="3">
        <v>3</v>
      </c>
      <c r="D4" s="34" t="s">
        <v>157</v>
      </c>
      <c r="E4" s="6" t="s">
        <v>46</v>
      </c>
      <c r="F4" s="7" t="s">
        <v>79</v>
      </c>
      <c r="G4" s="32" t="s">
        <v>118</v>
      </c>
      <c r="H4" s="53" t="s">
        <v>178</v>
      </c>
    </row>
    <row r="5" spans="1:8" ht="43.75">
      <c r="A5" s="60" t="s">
        <v>207</v>
      </c>
      <c r="B5" s="60" t="s">
        <v>114</v>
      </c>
      <c r="C5" s="3">
        <v>4</v>
      </c>
      <c r="D5" s="3" t="s">
        <v>158</v>
      </c>
      <c r="E5" s="6" t="s">
        <v>47</v>
      </c>
      <c r="F5" s="7" t="s">
        <v>80</v>
      </c>
      <c r="G5" s="32" t="s">
        <v>119</v>
      </c>
      <c r="H5" s="53" t="s">
        <v>179</v>
      </c>
    </row>
    <row r="6" spans="1:8" ht="43.75">
      <c r="A6" s="3" t="s">
        <v>37</v>
      </c>
      <c r="B6" s="3" t="s">
        <v>105</v>
      </c>
      <c r="C6" s="3">
        <v>5</v>
      </c>
      <c r="D6" s="34" t="s">
        <v>159</v>
      </c>
      <c r="E6" s="6" t="s">
        <v>48</v>
      </c>
      <c r="F6" s="7" t="s">
        <v>81</v>
      </c>
      <c r="G6" s="32" t="s">
        <v>120</v>
      </c>
      <c r="H6" s="53" t="s">
        <v>180</v>
      </c>
    </row>
    <row r="7" spans="1:8" ht="43.75">
      <c r="A7" s="3" t="s">
        <v>42</v>
      </c>
      <c r="B7" s="3" t="s">
        <v>114</v>
      </c>
      <c r="C7" s="3">
        <v>6</v>
      </c>
      <c r="D7" s="3" t="s">
        <v>160</v>
      </c>
      <c r="E7" s="6" t="s">
        <v>49</v>
      </c>
      <c r="F7" s="7" t="s">
        <v>82</v>
      </c>
      <c r="G7" s="32" t="s">
        <v>121</v>
      </c>
      <c r="H7" s="53" t="s">
        <v>181</v>
      </c>
    </row>
    <row r="8" spans="1:8" ht="43.75">
      <c r="A8" s="3" t="s">
        <v>34</v>
      </c>
      <c r="B8" s="3" t="s">
        <v>110</v>
      </c>
      <c r="C8" s="3">
        <v>7</v>
      </c>
      <c r="D8" s="34" t="s">
        <v>161</v>
      </c>
      <c r="E8" s="6" t="s">
        <v>50</v>
      </c>
      <c r="F8" s="7" t="s">
        <v>83</v>
      </c>
      <c r="G8" s="32" t="s">
        <v>122</v>
      </c>
      <c r="H8" s="53" t="s">
        <v>182</v>
      </c>
    </row>
    <row r="9" spans="1:8" ht="58.3">
      <c r="A9" s="3" t="s">
        <v>44</v>
      </c>
      <c r="B9" s="3" t="s">
        <v>109</v>
      </c>
      <c r="C9" s="3">
        <v>8</v>
      </c>
      <c r="D9" s="3" t="s">
        <v>162</v>
      </c>
      <c r="E9" s="6" t="s">
        <v>51</v>
      </c>
      <c r="F9" s="7" t="s">
        <v>84</v>
      </c>
      <c r="G9" s="32" t="s">
        <v>123</v>
      </c>
      <c r="H9" s="59" t="s">
        <v>205</v>
      </c>
    </row>
    <row r="10" spans="1:8" ht="58.3">
      <c r="A10" s="3" t="s">
        <v>39</v>
      </c>
      <c r="B10" s="3" t="s">
        <v>111</v>
      </c>
      <c r="C10" s="3">
        <v>9</v>
      </c>
      <c r="D10" s="34" t="s">
        <v>163</v>
      </c>
      <c r="E10" s="6" t="s">
        <v>52</v>
      </c>
      <c r="F10" s="7" t="s">
        <v>85</v>
      </c>
      <c r="G10" s="32" t="s">
        <v>124</v>
      </c>
      <c r="H10" s="53" t="s">
        <v>183</v>
      </c>
    </row>
    <row r="11" spans="1:8" ht="58.3">
      <c r="A11" s="3" t="s">
        <v>43</v>
      </c>
      <c r="B11" s="3" t="s">
        <v>108</v>
      </c>
      <c r="C11" s="3">
        <v>10</v>
      </c>
      <c r="D11" s="3" t="s">
        <v>164</v>
      </c>
      <c r="E11" s="6" t="s">
        <v>53</v>
      </c>
      <c r="F11" s="7" t="s">
        <v>86</v>
      </c>
      <c r="G11" s="32" t="s">
        <v>125</v>
      </c>
      <c r="H11" s="53" t="s">
        <v>184</v>
      </c>
    </row>
    <row r="12" spans="1:8" ht="43.75">
      <c r="A12" s="3" t="s">
        <v>40</v>
      </c>
      <c r="B12" s="3" t="s">
        <v>112</v>
      </c>
      <c r="C12" s="3">
        <v>11</v>
      </c>
      <c r="D12" s="34" t="s">
        <v>165</v>
      </c>
      <c r="E12" s="6" t="s">
        <v>54</v>
      </c>
      <c r="F12" s="7" t="s">
        <v>87</v>
      </c>
      <c r="G12" s="32" t="s">
        <v>126</v>
      </c>
      <c r="H12" s="53" t="s">
        <v>185</v>
      </c>
    </row>
    <row r="13" spans="1:8" ht="58.3">
      <c r="A13" s="60" t="s">
        <v>206</v>
      </c>
      <c r="B13" s="60" t="s">
        <v>107</v>
      </c>
      <c r="C13" s="3">
        <v>12</v>
      </c>
      <c r="D13" s="3" t="s">
        <v>166</v>
      </c>
      <c r="E13" s="6" t="s">
        <v>55</v>
      </c>
      <c r="F13" s="7" t="s">
        <v>88</v>
      </c>
      <c r="G13" s="32" t="s">
        <v>127</v>
      </c>
      <c r="H13" s="53" t="s">
        <v>186</v>
      </c>
    </row>
    <row r="14" spans="1:8" ht="43.75">
      <c r="A14" s="3" t="s">
        <v>35</v>
      </c>
      <c r="B14" s="3" t="s">
        <v>107</v>
      </c>
      <c r="E14" s="6" t="s">
        <v>56</v>
      </c>
      <c r="F14" s="7" t="s">
        <v>89</v>
      </c>
      <c r="G14" s="32" t="s">
        <v>128</v>
      </c>
      <c r="H14" s="53" t="s">
        <v>187</v>
      </c>
    </row>
    <row r="15" spans="1:8" ht="72.900000000000006">
      <c r="A15" s="3" t="s">
        <v>41</v>
      </c>
      <c r="B15" s="3" t="s">
        <v>113</v>
      </c>
      <c r="E15" s="6" t="s">
        <v>57</v>
      </c>
      <c r="F15" s="7" t="s">
        <v>90</v>
      </c>
      <c r="G15" s="32" t="s">
        <v>123</v>
      </c>
      <c r="H15" s="53" t="s">
        <v>188</v>
      </c>
    </row>
    <row r="16" spans="1:8" ht="43.75">
      <c r="A16" s="3" t="s">
        <v>36</v>
      </c>
      <c r="B16" s="3" t="s">
        <v>104</v>
      </c>
      <c r="E16" s="6" t="s">
        <v>58</v>
      </c>
      <c r="F16" s="7" t="s">
        <v>91</v>
      </c>
      <c r="G16" s="32" t="s">
        <v>129</v>
      </c>
      <c r="H16" s="53" t="s">
        <v>189</v>
      </c>
    </row>
    <row r="17" spans="1:11" ht="29.15">
      <c r="A17" s="61" t="s">
        <v>38</v>
      </c>
      <c r="B17" s="61" t="s">
        <v>106</v>
      </c>
      <c r="E17" s="6" t="s">
        <v>59</v>
      </c>
      <c r="F17" s="7" t="s">
        <v>92</v>
      </c>
      <c r="G17" s="32" t="s">
        <v>127</v>
      </c>
      <c r="H17" s="53" t="s">
        <v>190</v>
      </c>
    </row>
    <row r="18" spans="1:11" ht="43.75">
      <c r="A18" s="61" t="s">
        <v>33</v>
      </c>
      <c r="B18" s="61" t="s">
        <v>102</v>
      </c>
      <c r="E18" s="6" t="s">
        <v>60</v>
      </c>
      <c r="F18" s="7" t="s">
        <v>93</v>
      </c>
      <c r="G18" s="32" t="s">
        <v>130</v>
      </c>
      <c r="H18" s="53" t="s">
        <v>191</v>
      </c>
    </row>
    <row r="19" spans="1:11" ht="43.75">
      <c r="E19" s="6" t="s">
        <v>61</v>
      </c>
      <c r="F19" s="7" t="s">
        <v>94</v>
      </c>
      <c r="G19" s="32" t="s">
        <v>131</v>
      </c>
      <c r="H19" s="53" t="s">
        <v>192</v>
      </c>
    </row>
    <row r="20" spans="1:11" ht="58.3">
      <c r="E20" s="6" t="s">
        <v>62</v>
      </c>
      <c r="F20" s="7" t="s">
        <v>95</v>
      </c>
      <c r="G20" s="32" t="s">
        <v>132</v>
      </c>
      <c r="H20" s="53" t="s">
        <v>193</v>
      </c>
    </row>
    <row r="21" spans="1:11" ht="58.3">
      <c r="E21" s="6" t="s">
        <v>63</v>
      </c>
      <c r="F21" s="7" t="s">
        <v>96</v>
      </c>
      <c r="G21" s="32" t="s">
        <v>133</v>
      </c>
      <c r="H21" s="53" t="s">
        <v>194</v>
      </c>
    </row>
    <row r="22" spans="1:11" ht="43.75">
      <c r="E22" s="6" t="s">
        <v>64</v>
      </c>
      <c r="F22" s="7" t="s">
        <v>97</v>
      </c>
      <c r="G22" s="32" t="s">
        <v>134</v>
      </c>
      <c r="H22" s="53" t="s">
        <v>195</v>
      </c>
    </row>
    <row r="23" spans="1:11" ht="43.75">
      <c r="E23" s="6" t="s">
        <v>65</v>
      </c>
      <c r="F23" s="7" t="s">
        <v>98</v>
      </c>
      <c r="G23" s="32" t="s">
        <v>123</v>
      </c>
      <c r="H23" s="53" t="s">
        <v>196</v>
      </c>
    </row>
    <row r="24" spans="1:11">
      <c r="A24" s="3" t="s">
        <v>148</v>
      </c>
      <c r="B24" s="9" t="s">
        <v>27</v>
      </c>
      <c r="C24" s="9" t="s">
        <v>146</v>
      </c>
      <c r="D24" s="9" t="s">
        <v>27</v>
      </c>
    </row>
    <row r="25" spans="1:11">
      <c r="A25" s="3" t="s">
        <v>149</v>
      </c>
      <c r="B25" s="11" t="s">
        <v>153</v>
      </c>
      <c r="C25" s="10" t="s">
        <v>28</v>
      </c>
      <c r="D25" s="10" t="s">
        <v>31</v>
      </c>
    </row>
    <row r="26" spans="1:11">
      <c r="A26" s="37" t="s">
        <v>168</v>
      </c>
      <c r="B26" s="10" t="s">
        <v>31</v>
      </c>
      <c r="C26" s="11" t="s">
        <v>29</v>
      </c>
      <c r="D26" s="12" t="s">
        <v>32</v>
      </c>
    </row>
    <row r="27" spans="1:11">
      <c r="A27" s="37" t="s">
        <v>167</v>
      </c>
      <c r="B27" s="12" t="s">
        <v>32</v>
      </c>
      <c r="C27" s="12" t="s">
        <v>30</v>
      </c>
      <c r="D27" s="62" t="s">
        <v>208</v>
      </c>
    </row>
    <row r="28" spans="1:11">
      <c r="A28" s="35"/>
    </row>
    <row r="29" spans="1:11">
      <c r="A29" s="27" t="str">
        <f>C25</f>
        <v>Согласовано</v>
      </c>
    </row>
    <row r="30" spans="1:11" s="26" customFormat="1" ht="116.6">
      <c r="A30" s="30" t="s">
        <v>197</v>
      </c>
      <c r="B30" s="30" t="str">
        <f>'ЧЕК-ЛИСТ2'!$B$9</f>
        <v>123456 от 01.01.2020</v>
      </c>
      <c r="C30" s="30" t="s">
        <v>198</v>
      </c>
      <c r="D30" s="30" t="str">
        <f>'ЧЕК-ЛИСТ2'!$B$36</f>
        <v>труда и занятости Липецкой области</v>
      </c>
      <c r="E30" s="30" t="str">
        <f>CONCATENATE(IF('ЧЕК-ЛИСТ2'!$B$11=Справочник!$A$24,Справочник!$A$26,Справочник!$A$27)," реализации государственной программы «")</f>
        <v>план реализации государственной программы «</v>
      </c>
      <c r="F30" s="30" t="str">
        <f>'ЧЕК-ЛИСТ2'!$B$6</f>
        <v>Развитие рынка труда и содействие занятости населения в Липецкой области</v>
      </c>
      <c r="G30" s="30" t="s">
        <v>100</v>
      </c>
      <c r="H30" s="30">
        <f>'ЧЕК-ЛИСТ2'!$B$12</f>
        <v>2021</v>
      </c>
      <c r="I30" s="30" t="s">
        <v>101</v>
      </c>
    </row>
    <row r="31" spans="1:11" ht="63.75" customHeight="1">
      <c r="A31" s="69" t="str">
        <f>CONCATENATE(A30,B30,C30,D30," ",E30,F30,G30,H30,I30)</f>
        <v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согласовывает представленный в АИС «Программно-целевое планирование» (версия 123456 от 01.01.2020г.) Управлением труда и занятости Липецкой области план реализации государственной программы «Развитие рынка труда и содействие занятости населения в Липецкой области» на 2021 год.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>
      <c r="A32" s="28" t="str">
        <f>C27</f>
        <v>Не согласовано</v>
      </c>
    </row>
    <row r="33" spans="1:11" s="29" customFormat="1" ht="145.75">
      <c r="A33" s="31" t="s">
        <v>199</v>
      </c>
      <c r="B33" s="30" t="str">
        <f>'ЧЕК-ЛИСТ2'!$B$9</f>
        <v>123456 от 01.01.2020</v>
      </c>
      <c r="C33" s="31" t="s">
        <v>198</v>
      </c>
      <c r="D33" s="30" t="str">
        <f>'ЧЕК-ЛИСТ2'!$B$36</f>
        <v>труда и занятости Липецкой области</v>
      </c>
      <c r="E33" s="30" t="str">
        <f>CONCATENATE(IF('ЧЕК-ЛИСТ2'!$B$11=Справочник!$A$24,Справочник!$A$26,Справочник!$A$27)," реализации государственной программы «")</f>
        <v>план реализации государственной программы «</v>
      </c>
      <c r="F33" s="30" t="str">
        <f>'ЧЕК-ЛИСТ2'!$B$6</f>
        <v>Развитие рынка труда и содействие занятости населения в Липецкой области</v>
      </c>
      <c r="G33" s="31" t="s">
        <v>100</v>
      </c>
      <c r="H33" s="30">
        <f>'ЧЕК-ЛИСТ2'!$B$12</f>
        <v>2021</v>
      </c>
      <c r="I33" s="31" t="s">
        <v>150</v>
      </c>
    </row>
    <row r="34" spans="1:11" ht="60.75" customHeight="1">
      <c r="A34" s="70" t="str">
        <f>CONCATENATE(A33,B33,C33,D33," ",E33,F33,G33,H33,I33)</f>
        <v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считает целесообразным доработать представленный в АИС «Программно-целевое планирование» (версия 
123456 от 01.01.2020г.) Управлением труда и занятости Липецкой области план реализации государственной программы «Развитие рынка труда и содействие занятости населения в Липецкой области» на 2021 год (далее – План реализации) по следующим основаниям.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</row>
    <row r="35" spans="1:11">
      <c r="A35" s="33" t="str">
        <f>C26</f>
        <v>Согласовано с замечаниями</v>
      </c>
    </row>
    <row r="36" spans="1:11" ht="131.15">
      <c r="A36" s="54" t="s">
        <v>151</v>
      </c>
      <c r="B36" s="30" t="str">
        <f>'ЧЕК-ЛИСТ2'!$B$9</f>
        <v>123456 от 01.01.2020</v>
      </c>
      <c r="C36" s="31" t="s">
        <v>76</v>
      </c>
      <c r="D36" s="30" t="str">
        <f>'ЧЕК-ЛИСТ2'!$B$36</f>
        <v>труда и занятости Липецкой области</v>
      </c>
      <c r="E36" s="30" t="str">
        <f>CONCATENATE(IF('ЧЕК-ЛИСТ2'!$B$11=Справочник!$A$24,Справочник!$A$26,Справочник!$A$27)," реализации государственной программы «")</f>
        <v>план реализации государственной программы «</v>
      </c>
      <c r="F36" s="30" t="str">
        <f>'ЧЕК-ЛИСТ2'!$B$6</f>
        <v>Развитие рынка труда и содействие занятости населения в Липецкой области</v>
      </c>
      <c r="G36" s="31" t="s">
        <v>100</v>
      </c>
      <c r="H36" s="30">
        <f>'ЧЕК-ЛИСТ2'!$B$12</f>
        <v>2021</v>
      </c>
      <c r="I36" s="54" t="s">
        <v>152</v>
      </c>
    </row>
    <row r="37" spans="1:11" ht="60.75" customHeight="1">
      <c r="A37" s="71" t="str">
        <f>CONCATENATE(A36,B36,C36,D36," ",E36,F36,G36,H36,I36)</f>
        <v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согласовывает представленный в АИС «Программно-целевое планирование» (версия 
123456 от 01.01.2020г.) управлением труда и занятости Липецкой области план реализации государственной программы «Развитие рынка труда и содействие занятости населения в Липецкой области» на 2021 год (далее – План реализации) со следующими замечаниями.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</row>
    <row r="39" spans="1:11">
      <c r="A39" t="s">
        <v>115</v>
      </c>
      <c r="B39" t="str">
        <f>'ЧЕК-ЛИСТ2'!$B$16</f>
        <v>Колошин Д.И.</v>
      </c>
    </row>
    <row r="40" spans="1:11">
      <c r="A40" t="s">
        <v>116</v>
      </c>
      <c r="B40" t="str">
        <f>INDEX($B$2:$B$16,MATCH(B39,A2:A16,0))</f>
        <v>22-87-86</v>
      </c>
    </row>
  </sheetData>
  <sheetProtection formatColumns="0" formatRows="0"/>
  <sortState ref="A4:B18">
    <sortCondition ref="A3"/>
  </sortState>
  <mergeCells count="3">
    <mergeCell ref="A31:K31"/>
    <mergeCell ref="A34:K34"/>
    <mergeCell ref="A37:K37"/>
  </mergeCells>
  <conditionalFormatting sqref="F26">
    <cfRule type="cellIs" priority="117" operator="equal">
      <formula>$D$25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80" zoomScaleNormal="80" workbookViewId="0">
      <selection activeCell="N8" sqref="N8"/>
    </sheetView>
  </sheetViews>
  <sheetFormatPr defaultRowHeight="14.6"/>
  <cols>
    <col min="1" max="3" width="8.84375" customWidth="1"/>
    <col min="4" max="4" width="14.3046875" customWidth="1"/>
  </cols>
  <sheetData>
    <row r="1" spans="1:10" ht="70.5" customHeight="1">
      <c r="A1" s="13"/>
      <c r="B1" s="13"/>
      <c r="C1" s="13"/>
      <c r="D1" s="13"/>
      <c r="E1" s="13"/>
      <c r="F1" s="22"/>
      <c r="G1" s="22"/>
      <c r="H1" s="1"/>
    </row>
    <row r="2" spans="1:10" ht="63" customHeight="1">
      <c r="A2" s="72" t="s">
        <v>66</v>
      </c>
      <c r="B2" s="72"/>
      <c r="C2" s="72"/>
      <c r="D2" s="72"/>
      <c r="E2" s="18"/>
      <c r="F2" s="21"/>
      <c r="G2" s="21"/>
      <c r="H2" s="21"/>
    </row>
    <row r="3" spans="1:10" ht="15" customHeight="1">
      <c r="A3" s="73" t="s">
        <v>67</v>
      </c>
      <c r="B3" s="73"/>
      <c r="C3" s="73"/>
      <c r="D3" s="73"/>
      <c r="E3" s="19"/>
      <c r="F3" s="21"/>
      <c r="G3" s="21"/>
      <c r="H3" s="21"/>
    </row>
    <row r="4" spans="1:10" ht="15" customHeight="1">
      <c r="A4" s="73" t="s">
        <v>68</v>
      </c>
      <c r="B4" s="73"/>
      <c r="C4" s="73"/>
      <c r="D4" s="73"/>
      <c r="E4" s="19"/>
      <c r="F4" s="21"/>
      <c r="G4" s="21"/>
      <c r="H4" s="21"/>
    </row>
    <row r="5" spans="1:10" ht="15" customHeight="1">
      <c r="A5" s="73" t="s">
        <v>69</v>
      </c>
      <c r="B5" s="73"/>
      <c r="C5" s="73"/>
      <c r="D5" s="73"/>
      <c r="E5" s="19"/>
      <c r="F5" s="21"/>
      <c r="G5" s="21"/>
      <c r="H5" s="21"/>
    </row>
    <row r="6" spans="1:10" ht="15" customHeight="1">
      <c r="A6" s="73" t="s">
        <v>70</v>
      </c>
      <c r="B6" s="73"/>
      <c r="C6" s="73"/>
      <c r="D6" s="73"/>
      <c r="E6" s="19"/>
      <c r="F6" s="21"/>
      <c r="G6" s="21"/>
      <c r="H6" s="21"/>
    </row>
    <row r="7" spans="1:10" ht="15" customHeight="1">
      <c r="A7" s="20"/>
      <c r="B7" s="20"/>
      <c r="C7" s="20"/>
      <c r="D7" s="20"/>
      <c r="E7" s="20"/>
      <c r="F7" s="21"/>
      <c r="G7" s="21"/>
      <c r="H7" s="21"/>
    </row>
    <row r="8" spans="1:10" ht="18">
      <c r="A8" s="1"/>
      <c r="G8" s="74"/>
      <c r="H8" s="74"/>
    </row>
    <row r="9" spans="1:10" ht="15" customHeight="1" thickBot="1">
      <c r="A9" s="77"/>
      <c r="B9" s="77"/>
      <c r="C9" s="15" t="s">
        <v>71</v>
      </c>
      <c r="D9" s="14"/>
      <c r="G9" s="21"/>
      <c r="H9" s="21"/>
    </row>
    <row r="10" spans="1:10" ht="15.75" customHeight="1" thickBot="1">
      <c r="A10" s="15" t="s">
        <v>72</v>
      </c>
      <c r="B10" s="77"/>
      <c r="C10" s="77"/>
      <c r="D10" s="77"/>
      <c r="G10" s="21"/>
      <c r="H10" s="21"/>
    </row>
    <row r="11" spans="1:10">
      <c r="A11" s="16"/>
      <c r="B11" s="16"/>
      <c r="C11" s="16"/>
      <c r="D11" s="16"/>
      <c r="E11" s="16"/>
      <c r="F11" s="16"/>
      <c r="G11" s="16"/>
      <c r="H11" s="16"/>
    </row>
    <row r="12" spans="1:10" ht="18">
      <c r="A12" s="2"/>
    </row>
    <row r="13" spans="1:10">
      <c r="A13" s="75"/>
      <c r="B13" s="75"/>
      <c r="C13" s="75"/>
      <c r="D13" s="75"/>
      <c r="E13" s="75"/>
      <c r="F13" s="75"/>
      <c r="G13" s="75"/>
      <c r="H13" s="75"/>
      <c r="I13" s="75"/>
      <c r="J13" s="75"/>
    </row>
    <row r="14" spans="1:10" ht="210.75" customHeight="1">
      <c r="A14" s="74" t="str">
        <f>IF('ЧЕК-ЛИСТ2'!B13=Справочник!C25,Справочник!A31,IF('ЧЕК-ЛИСТ2'!B13=Справочник!C26,Справочник!A37,IF('ЧЕК-ЛИСТ2'!B13=Справочник!C27,Справочник!A34,"Заключение не подготовлено")))</f>
        <v xml:space="preserve">    В соответствии с пунктом 17 постановления администрации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Управление экономического развития Липецкой области рассмотрело и согласовывает представленный в АИС «Программно-целевое планирование» (версия 123456 от 01.01.2020г.) Управлением труда и занятости Липецкой области план реализации государственной программы «Развитие рынка труда и содействие занятости населения в Липецкой области» на 2021 год.</v>
      </c>
      <c r="B14" s="74"/>
      <c r="C14" s="74"/>
      <c r="D14" s="74"/>
      <c r="E14" s="74"/>
      <c r="F14" s="74"/>
      <c r="G14" s="74"/>
      <c r="H14" s="74"/>
      <c r="I14" s="74"/>
      <c r="J14" s="74"/>
    </row>
    <row r="15" spans="1:10" ht="18">
      <c r="A15" s="76" t="str">
        <f>IF('ЧЕК-ЛИСТ2'!B13&lt;&gt;Справочник!C25,"Текст замечаний:","")</f>
        <v/>
      </c>
      <c r="B15" s="76"/>
      <c r="C15" s="76"/>
      <c r="D15" s="76"/>
      <c r="E15" s="76"/>
      <c r="F15" s="76"/>
      <c r="G15" s="76"/>
      <c r="H15" s="76"/>
      <c r="I15" s="76"/>
      <c r="J15" s="76"/>
    </row>
    <row r="16" spans="1:10" ht="18">
      <c r="A16" s="74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8">
      <c r="A17" s="2"/>
    </row>
    <row r="18" spans="1:10" ht="18">
      <c r="A18" s="2"/>
    </row>
    <row r="19" spans="1:10" ht="18">
      <c r="A19" s="2"/>
    </row>
    <row r="20" spans="1:10" ht="18">
      <c r="A20" s="2"/>
    </row>
    <row r="21" spans="1:10" ht="18">
      <c r="A21" s="23" t="s">
        <v>73</v>
      </c>
      <c r="B21" s="23"/>
    </row>
    <row r="22" spans="1:10" ht="18">
      <c r="A22" s="23" t="s">
        <v>74</v>
      </c>
      <c r="B22" s="23"/>
      <c r="J22" s="25" t="s">
        <v>75</v>
      </c>
    </row>
    <row r="23" spans="1:10" ht="15.45">
      <c r="A23" s="17"/>
    </row>
    <row r="24" spans="1:10" ht="15.45">
      <c r="A24" s="17"/>
    </row>
    <row r="25" spans="1:10" ht="15.45">
      <c r="A25" s="24" t="str">
        <f>CONCATENATE(Справочник!A39,Справочник!B39)</f>
        <v>Исполнитель: Колошин Д.И.</v>
      </c>
      <c r="B25" s="24"/>
    </row>
    <row r="26" spans="1:10" ht="15.45">
      <c r="A26" s="24" t="str">
        <f>CONCATENATE(Справочник!A40,Справочник!B40)</f>
        <v>Тел.: 8(4742) 22-87-86</v>
      </c>
      <c r="B26" s="24"/>
    </row>
  </sheetData>
  <sheetProtection sheet="1" objects="1" scenarios="1" formatColumns="0" formatRows="0"/>
  <mergeCells count="12">
    <mergeCell ref="G8:H8"/>
    <mergeCell ref="A16:J16"/>
    <mergeCell ref="A14:J14"/>
    <mergeCell ref="A13:J13"/>
    <mergeCell ref="A15:J15"/>
    <mergeCell ref="A9:B9"/>
    <mergeCell ref="B10:D10"/>
    <mergeCell ref="A2:D2"/>
    <mergeCell ref="A6:D6"/>
    <mergeCell ref="A5:D5"/>
    <mergeCell ref="A4:D4"/>
    <mergeCell ref="A3:D3"/>
  </mergeCells>
  <pageMargins left="0.7" right="0.7" top="0.75" bottom="0.75" header="0.3" footer="0.3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11" zoomScale="80" zoomScaleNormal="80" workbookViewId="0">
      <selection activeCell="E18" sqref="E18"/>
    </sheetView>
  </sheetViews>
  <sheetFormatPr defaultColWidth="9.15234375" defaultRowHeight="15.45"/>
  <cols>
    <col min="1" max="1" width="62.84375" style="48" customWidth="1"/>
    <col min="2" max="2" width="38.3828125" style="48" customWidth="1"/>
    <col min="3" max="3" width="50.53515625" style="48" customWidth="1"/>
    <col min="4" max="4" width="9.15234375" style="48"/>
    <col min="5" max="5" width="10.15234375" style="48" bestFit="1" customWidth="1"/>
    <col min="6" max="6" width="10.84375" style="48" bestFit="1" customWidth="1"/>
    <col min="7" max="7" width="9.15234375" style="48"/>
    <col min="8" max="8" width="10.84375" style="48" bestFit="1" customWidth="1"/>
    <col min="9" max="16384" width="9.15234375" style="48"/>
  </cols>
  <sheetData>
    <row r="1" spans="1:8" s="40" customFormat="1" ht="134.25" customHeight="1">
      <c r="A1" s="38" t="s">
        <v>174</v>
      </c>
      <c r="B1" s="39"/>
      <c r="C1" s="36" t="s">
        <v>173</v>
      </c>
    </row>
    <row r="2" spans="1:8" s="40" customFormat="1">
      <c r="A2" s="17"/>
    </row>
    <row r="3" spans="1:8" s="40" customFormat="1">
      <c r="A3" s="78" t="s">
        <v>172</v>
      </c>
      <c r="B3" s="78"/>
      <c r="C3" s="78"/>
    </row>
    <row r="4" spans="1:8" s="40" customFormat="1">
      <c r="A4" s="17"/>
    </row>
    <row r="5" spans="1:8" s="40" customFormat="1">
      <c r="A5" s="41" t="s">
        <v>0</v>
      </c>
      <c r="B5" s="41" t="s">
        <v>1</v>
      </c>
      <c r="C5" s="41" t="s">
        <v>2</v>
      </c>
    </row>
    <row r="6" spans="1:8" s="40" customFormat="1" ht="46.3">
      <c r="A6" s="42" t="s">
        <v>4</v>
      </c>
      <c r="B6" s="63" t="str">
        <f>INDEX(Справочник!F2:F23,MATCH('ЧЕК-ЛИСТ2'!B7,Справочник!E2:E23,0))</f>
        <v>Развитие рынка труда и содействие занятости населения в Липецкой области</v>
      </c>
      <c r="C6" s="42"/>
    </row>
    <row r="7" spans="1:8" s="40" customFormat="1">
      <c r="A7" s="42" t="s">
        <v>5</v>
      </c>
      <c r="B7" s="55" t="s">
        <v>46</v>
      </c>
      <c r="C7" s="42"/>
    </row>
    <row r="8" spans="1:8" s="40" customFormat="1" ht="108">
      <c r="A8" s="42" t="s">
        <v>175</v>
      </c>
      <c r="B8" s="64" t="str">
        <f>INDEX(Справочник!H2:H23,MATCH('ЧЕК-ЛИСТ2'!B7,Справочник!E2:E23,0))</f>
        <v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v>
      </c>
      <c r="C8" s="42"/>
    </row>
    <row r="9" spans="1:8" s="40" customFormat="1">
      <c r="A9" s="44" t="s">
        <v>200</v>
      </c>
      <c r="B9" s="55" t="s">
        <v>169</v>
      </c>
      <c r="C9" s="42"/>
    </row>
    <row r="10" spans="1:8" s="40" customFormat="1">
      <c r="A10" s="42" t="s">
        <v>6</v>
      </c>
      <c r="B10" s="65" t="str">
        <f>RIGHT(B9,10)</f>
        <v>01.01.2020</v>
      </c>
      <c r="C10" s="42"/>
      <c r="E10" s="43"/>
      <c r="F10" s="43"/>
      <c r="H10" s="43"/>
    </row>
    <row r="11" spans="1:8" s="40" customFormat="1">
      <c r="A11" s="44" t="s">
        <v>144</v>
      </c>
      <c r="B11" s="56" t="s">
        <v>148</v>
      </c>
      <c r="C11" s="42"/>
    </row>
    <row r="12" spans="1:8" s="40" customFormat="1">
      <c r="A12" s="49" t="s">
        <v>99</v>
      </c>
      <c r="B12" s="57">
        <v>2021</v>
      </c>
      <c r="C12" s="50"/>
    </row>
    <row r="13" spans="1:8" s="40" customFormat="1">
      <c r="A13" s="42" t="s">
        <v>8</v>
      </c>
      <c r="B13" s="55" t="s">
        <v>28</v>
      </c>
      <c r="C13" s="42"/>
    </row>
    <row r="14" spans="1:8" s="40" customFormat="1">
      <c r="A14" s="45" t="s">
        <v>145</v>
      </c>
      <c r="B14" s="65" t="str">
        <f>RIGHT(B15,10)</f>
        <v>05.06.2020</v>
      </c>
      <c r="C14" s="42"/>
    </row>
    <row r="15" spans="1:8" s="40" customFormat="1">
      <c r="A15" s="45" t="s">
        <v>147</v>
      </c>
      <c r="B15" s="56" t="s">
        <v>201</v>
      </c>
      <c r="C15" s="42"/>
    </row>
    <row r="16" spans="1:8" s="40" customFormat="1">
      <c r="A16" s="42" t="s">
        <v>7</v>
      </c>
      <c r="B16" s="55" t="s">
        <v>39</v>
      </c>
      <c r="C16" s="42"/>
    </row>
    <row r="17" spans="1:3" s="40" customFormat="1">
      <c r="A17" s="79" t="s">
        <v>3</v>
      </c>
      <c r="B17" s="80"/>
      <c r="C17" s="81"/>
    </row>
    <row r="18" spans="1:3" s="40" customFormat="1" ht="77.150000000000006">
      <c r="A18" s="42" t="s">
        <v>9</v>
      </c>
      <c r="B18" s="55" t="s">
        <v>27</v>
      </c>
      <c r="C18" s="42"/>
    </row>
    <row r="19" spans="1:3" s="40" customFormat="1">
      <c r="A19" s="42" t="s">
        <v>10</v>
      </c>
      <c r="B19" s="55" t="s">
        <v>31</v>
      </c>
      <c r="C19" s="42"/>
    </row>
    <row r="20" spans="1:3" s="40" customFormat="1" ht="30.9">
      <c r="A20" s="42" t="s">
        <v>11</v>
      </c>
      <c r="B20" s="55" t="s">
        <v>32</v>
      </c>
      <c r="C20" s="42"/>
    </row>
    <row r="21" spans="1:3" s="40" customFormat="1" ht="30.9">
      <c r="A21" s="42" t="s">
        <v>12</v>
      </c>
      <c r="B21" s="55" t="s">
        <v>208</v>
      </c>
      <c r="C21" s="42"/>
    </row>
    <row r="22" spans="1:3" s="40" customFormat="1" ht="92.6">
      <c r="A22" s="42" t="s">
        <v>13</v>
      </c>
      <c r="B22" s="55" t="s">
        <v>27</v>
      </c>
      <c r="C22" s="46" t="s">
        <v>141</v>
      </c>
    </row>
    <row r="23" spans="1:3" s="40" customFormat="1" ht="77.150000000000006">
      <c r="A23" s="42" t="s">
        <v>14</v>
      </c>
      <c r="B23" s="55" t="s">
        <v>31</v>
      </c>
      <c r="C23" s="46" t="s">
        <v>142</v>
      </c>
    </row>
    <row r="24" spans="1:3" s="40" customFormat="1" ht="46.3">
      <c r="A24" s="42" t="s">
        <v>15</v>
      </c>
      <c r="B24" s="55" t="s">
        <v>32</v>
      </c>
      <c r="C24" s="46" t="s">
        <v>143</v>
      </c>
    </row>
    <row r="25" spans="1:3" s="40" customFormat="1" ht="46.3">
      <c r="A25" s="42" t="s">
        <v>16</v>
      </c>
      <c r="B25" s="55" t="s">
        <v>208</v>
      </c>
      <c r="C25" s="42"/>
    </row>
    <row r="26" spans="1:3" s="40" customFormat="1" ht="77.150000000000006">
      <c r="A26" s="42" t="s">
        <v>17</v>
      </c>
      <c r="B26" s="55" t="s">
        <v>27</v>
      </c>
      <c r="C26" s="46" t="s">
        <v>18</v>
      </c>
    </row>
    <row r="27" spans="1:3" s="40" customFormat="1">
      <c r="A27" s="82" t="s">
        <v>19</v>
      </c>
      <c r="B27" s="83"/>
      <c r="C27" s="84"/>
    </row>
    <row r="28" spans="1:3" s="40" customFormat="1" ht="30.9">
      <c r="A28" s="42" t="s">
        <v>20</v>
      </c>
      <c r="B28" s="55" t="s">
        <v>31</v>
      </c>
      <c r="C28" s="42"/>
    </row>
    <row r="29" spans="1:3" s="40" customFormat="1" ht="77.150000000000006">
      <c r="A29" s="42" t="s">
        <v>21</v>
      </c>
      <c r="B29" s="55" t="s">
        <v>32</v>
      </c>
      <c r="C29" s="46" t="s">
        <v>140</v>
      </c>
    </row>
    <row r="30" spans="1:3" s="40" customFormat="1" ht="30.9">
      <c r="A30" s="42" t="s">
        <v>22</v>
      </c>
      <c r="B30" s="55" t="s">
        <v>153</v>
      </c>
      <c r="C30" s="47"/>
    </row>
    <row r="31" spans="1:3" s="40" customFormat="1" ht="30.9">
      <c r="A31" s="42" t="s">
        <v>23</v>
      </c>
      <c r="B31" s="55" t="s">
        <v>31</v>
      </c>
      <c r="C31" s="42"/>
    </row>
    <row r="32" spans="1:3" s="40" customFormat="1" ht="30.9">
      <c r="A32" s="42" t="s">
        <v>24</v>
      </c>
      <c r="B32" s="55" t="s">
        <v>32</v>
      </c>
      <c r="C32" s="42"/>
    </row>
    <row r="33" spans="1:3" s="40" customFormat="1" ht="30.9">
      <c r="A33" s="42" t="s">
        <v>25</v>
      </c>
      <c r="B33" s="55" t="s">
        <v>27</v>
      </c>
      <c r="C33" s="42"/>
    </row>
    <row r="34" spans="1:3" s="40" customFormat="1" ht="61.75">
      <c r="A34" s="42" t="s">
        <v>209</v>
      </c>
      <c r="B34" s="55" t="s">
        <v>31</v>
      </c>
      <c r="C34" s="42"/>
    </row>
    <row r="35" spans="1:3" s="40" customFormat="1" ht="46.3">
      <c r="A35" s="42" t="s">
        <v>26</v>
      </c>
      <c r="B35" s="55" t="s">
        <v>32</v>
      </c>
      <c r="C35" s="42"/>
    </row>
    <row r="36" spans="1:3" s="40" customFormat="1">
      <c r="A36" s="66" t="s">
        <v>77</v>
      </c>
      <c r="B36" s="67" t="str">
        <f>INDEX(Справочник!$G$2:$G$23,MATCH('ЧЕК-ЛИСТ2'!$B$7,Справочник!$E$2:$E$23,0))</f>
        <v>труда и занятости Липецкой области</v>
      </c>
      <c r="C36" s="68"/>
    </row>
    <row r="37" spans="1:3">
      <c r="A37" s="66" t="s">
        <v>154</v>
      </c>
      <c r="B37" s="66" t="str">
        <f>CONCATENATE(INDEX(Справочник!$D$2:$D$13,MATCH((MONTH(B14)),Справочник!$C$2:$C$13,0))," ",YEAR(B14))</f>
        <v>июнь 2020</v>
      </c>
      <c r="C37" s="68"/>
    </row>
  </sheetData>
  <sheetProtection formatColumns="0" formatRows="0"/>
  <mergeCells count="3">
    <mergeCell ref="A3:C3"/>
    <mergeCell ref="A17:C17"/>
    <mergeCell ref="A27:C27"/>
  </mergeCells>
  <dataValidations count="1">
    <dataValidation type="list" allowBlank="1" showInputMessage="1" showErrorMessage="1" sqref="B13">
      <formula1>Spisok1</formula1>
    </dataValidation>
  </dataValidations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0" operator="equal" id="{E40AABA1-1DBF-4F92-8872-632E5D779152}">
            <xm:f>Справочник!$A$2</xm:f>
            <x14:dxf>
              <fill>
                <patternFill>
                  <bgColor theme="0" tint="-0.14996795556505021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cellIs" priority="25" operator="equal" id="{01D30248-D5AA-404E-9C3C-5B4286BF2753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B7 B11</xm:sqref>
        </x14:conditionalFormatting>
        <x14:conditionalFormatting xmlns:xm="http://schemas.microsoft.com/office/excel/2006/main">
          <x14:cfRule type="cellIs" priority="90" operator="equal" id="{CE4623B8-C5EB-4507-A056-398C0801EC24}">
            <xm:f>Справочник!$F$2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91" operator="equal" id="{FC92A25F-8CCF-465D-9B44-4107FE97ED6E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7" operator="equal" id="{5AF47BEC-6280-4BF6-BED2-1EC62B2F4CA0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ellIs" priority="16" operator="equal" id="{A7FF454F-B23C-42D5-A8BD-1B84837CD685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A14:A15</xm:sqref>
        </x14:conditionalFormatting>
        <x14:conditionalFormatting xmlns:xm="http://schemas.microsoft.com/office/excel/2006/main">
          <x14:cfRule type="cellIs" priority="119" operator="equal" id="{19F959E0-A950-4AB5-AFF0-B1F20D37D5F5}">
            <xm:f>Справочник!$B$25</xm:f>
            <x14:dxf>
              <fill>
                <patternFill>
                  <bgColor rgb="FFFFFF99"/>
                </patternFill>
              </fill>
            </x14:dxf>
          </x14:cfRule>
          <xm:sqref>B30:B33</xm:sqref>
        </x14:conditionalFormatting>
        <x14:conditionalFormatting xmlns:xm="http://schemas.microsoft.com/office/excel/2006/main">
          <x14:cfRule type="cellIs" priority="120" operator="equal" id="{556149BC-6BB6-451D-A97F-2F47CF8F6E12}">
            <xm:f>Справочник!$C$27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1" operator="equal" id="{24C5E138-3FE6-42BF-B370-4B26FF76A829}">
            <xm:f>Справочник!$C$26</xm:f>
            <x14:dxf>
              <fill>
                <patternFill>
                  <bgColor rgb="FFFFFFCC"/>
                </patternFill>
              </fill>
            </x14:dxf>
          </x14:cfRule>
          <x14:cfRule type="cellIs" priority="122" operator="equal" id="{DEC3BD4F-0B6B-4E85-A7FD-79D56DD1CB88}">
            <xm:f>Справочник!$C$25</xm:f>
            <x14:dxf>
              <fill>
                <patternFill>
                  <bgColor theme="6"/>
                </patternFill>
              </fill>
            </x14:dxf>
          </x14:cfRule>
          <x14:cfRule type="cellIs" priority="123" operator="equal" id="{721259AC-1CDB-418E-832C-F620FB8A8D10}">
            <xm:f>Справочник!$C$24</xm:f>
            <x14:dxf>
              <fill>
                <patternFill>
                  <bgColor theme="0" tint="-0.1499679555650502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28" operator="equal" id="{83E72C56-3751-44F1-9C5F-92E1D0FC3D68}">
            <xm:f>Справочник!$D$26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9" operator="equal" id="{B38BC46E-57D3-4082-9D37-19A5B8D5E5FD}">
            <xm:f>Справочник!$C$24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30" operator="equal" id="{175C0FF9-6220-45E9-A35C-9EFEA71ABC90}">
            <xm:f>Справочник!$D$25</xm:f>
            <x14:dxf>
              <fill>
                <patternFill>
                  <bgColor theme="6"/>
                </patternFill>
              </fill>
            </x14:dxf>
          </x14:cfRule>
          <xm:sqref>B30:C30 B18:B26 B28:B35</xm:sqref>
        </x14:conditionalFormatting>
        <x14:conditionalFormatting xmlns:xm="http://schemas.microsoft.com/office/excel/2006/main">
          <x14:cfRule type="cellIs" priority="10" operator="equal" id="{FF03D071-1721-4C04-9266-7AB1E80B27B6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cellIs" priority="9" operator="equal" id="{44302209-8C8D-406D-88AD-46FBDA45BE79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B19:B22</xm:sqref>
        </x14:conditionalFormatting>
        <x14:conditionalFormatting xmlns:xm="http://schemas.microsoft.com/office/excel/2006/main">
          <x14:cfRule type="cellIs" priority="8" operator="equal" id="{DD0C672B-D072-433F-9A54-C1909671A99B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7" operator="equal" id="{D4965535-BC97-4A8D-ABF0-CC731C772F82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ellIs" priority="6" operator="equal" id="{7780F320-52FE-495C-BB83-F2B5FC628113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ellIs" priority="5" operator="equal" id="{8A639403-3055-4B10-868F-534774C31C23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ellIs" priority="4" operator="equal" id="{1F9F5763-6D9A-4D48-A464-70DBAE83FA0F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ellIs" priority="3" operator="equal" id="{D6A6B4BF-05DD-4B9C-99C0-CC4BD9F1DE77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cellIs" priority="2" operator="equal" id="{793F0E42-7EFF-4067-8E17-88D9E1BEFF6A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ellIs" priority="1" operator="equal" id="{EDC2CCBE-ADAB-4A0F-AE36-C3E9170EB5E4}">
            <xm:f>Справочник!$D$27</xm:f>
            <x14:dxf>
              <fill>
                <patternFill>
                  <bgColor theme="8" tint="0.79998168889431442"/>
                </patternFill>
              </fill>
            </x14:dxf>
          </x14:cfRule>
          <xm:sqref>B35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Справочник!$E$2:$E$23</xm:f>
          </x14:formula1>
          <xm:sqref>B7</xm:sqref>
        </x14:dataValidation>
        <x14:dataValidation type="list" allowBlank="1" showInputMessage="1" showErrorMessage="1">
          <x14:formula1>
            <xm:f>Справочник!$A$24:$A$25</xm:f>
          </x14:formula1>
          <xm:sqref>B11</xm:sqref>
        </x14:dataValidation>
        <x14:dataValidation type="list" allowBlank="1" showInputMessage="1" showErrorMessage="1">
          <x14:formula1>
            <xm:f>Справочник!$A$2:$A$18</xm:f>
          </x14:formula1>
          <xm:sqref>B16</xm:sqref>
        </x14:dataValidation>
        <x14:dataValidation type="list" allowBlank="1" showInputMessage="1" showErrorMessage="1">
          <x14:formula1>
            <xm:f>Справочник!$B$24:$B$27</xm:f>
          </x14:formula1>
          <xm:sqref>B30:B33</xm:sqref>
        </x14:dataValidation>
        <x14:dataValidation type="list" allowBlank="1" showInputMessage="1" showErrorMessage="1">
          <x14:formula1>
            <xm:f>Справочник!$D$24:$D$27</xm:f>
          </x14:formula1>
          <xm:sqref>B18:B26 B28:B29 B34:B35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Справочник</vt:lpstr>
      <vt:lpstr>ЧЕК-ЛИСТ1</vt:lpstr>
      <vt:lpstr>ЧЕК-ЛИСТ2</vt:lpstr>
      <vt:lpstr>Spisok1</vt:lpstr>
      <vt:lpstr>'ЧЕК-ЛИСТ2'!Область_печати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2021-04-15T06:01:56Z</dcterms:modified>
</cp:coreProperties>
</file>