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ni\Pessoal\Cursos\Digital House\Ano1-Bim2 - Banco de Dados\CheckPoint3\"/>
    </mc:Choice>
  </mc:AlternateContent>
  <xr:revisionPtr revIDLastSave="0" documentId="13_ncr:1_{3A707C43-FDCD-409D-BA7A-1E461FBEFA52}" xr6:coauthVersionLast="47" xr6:coauthVersionMax="47" xr10:uidLastSave="{00000000-0000-0000-0000-000000000000}"/>
  <bookViews>
    <workbookView xWindow="-120" yWindow="-120" windowWidth="20730" windowHeight="11160" xr2:uid="{B2ABB930-1C86-4F4A-B97A-BA3212B2D709}"/>
  </bookViews>
  <sheets>
    <sheet name="Enderecos" sheetId="4" r:id="rId1"/>
    <sheet name="Clientes" sheetId="1" r:id="rId2"/>
    <sheet name="ClientesPF" sheetId="2" r:id="rId3"/>
    <sheet name="ClientesPJ" sheetId="3" r:id="rId4"/>
    <sheet name="Condutores" sheetId="5" r:id="rId5"/>
    <sheet name="Lojas" sheetId="6" r:id="rId6"/>
    <sheet name="Cores" sheetId="8" r:id="rId7"/>
    <sheet name="opcionais" sheetId="10" r:id="rId8"/>
    <sheet name="TiposDeVeiculos" sheetId="9" r:id="rId9"/>
    <sheet name="Veiculos" sheetId="7" r:id="rId10"/>
    <sheet name="Reservas" sheetId="11" r:id="rId11"/>
    <sheet name="Locacoes" sheetId="12" r:id="rId12"/>
  </sheets>
  <definedNames>
    <definedName name="_xlnm._FilterDatabase" localSheetId="0" hidden="1">Enderecos!$A$3:$H$18</definedName>
    <definedName name="_xlnm._FilterDatabase" localSheetId="9" hidden="1">Veiculos!$A$3:$K$45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G11" i="9"/>
  <c r="E12" i="9"/>
  <c r="G12" i="9" s="1"/>
  <c r="E13" i="9"/>
  <c r="G13" i="9"/>
  <c r="I5" i="6"/>
  <c r="I6" i="6"/>
  <c r="I7" i="6"/>
  <c r="I8" i="6"/>
  <c r="I9" i="6"/>
  <c r="I10" i="6"/>
  <c r="I11" i="6"/>
  <c r="I12" i="6"/>
  <c r="I13" i="6"/>
  <c r="G5" i="6"/>
  <c r="G6" i="6"/>
  <c r="G7" i="6"/>
  <c r="G8" i="6"/>
  <c r="G9" i="6"/>
  <c r="G10" i="6"/>
  <c r="G11" i="6"/>
  <c r="G12" i="6"/>
  <c r="G13" i="6"/>
  <c r="G4" i="6"/>
  <c r="I4" i="6" s="1"/>
  <c r="G3" i="2"/>
  <c r="I5" i="2" s="1"/>
  <c r="G5" i="2"/>
  <c r="G6" i="2"/>
  <c r="G7" i="2"/>
  <c r="G8" i="2"/>
  <c r="G9" i="2"/>
  <c r="G10" i="2"/>
  <c r="G11" i="2"/>
  <c r="G12" i="2"/>
  <c r="G13" i="2"/>
  <c r="G4" i="2"/>
  <c r="Q8" i="4"/>
  <c r="Q11" i="4"/>
  <c r="Q12" i="4"/>
  <c r="Q15" i="4"/>
  <c r="Q16" i="4"/>
  <c r="Q20" i="4"/>
  <c r="Q24" i="4"/>
  <c r="Q28" i="4"/>
  <c r="Q32" i="4"/>
  <c r="O3" i="4"/>
  <c r="O5" i="4"/>
  <c r="Q5" i="4" s="1"/>
  <c r="O6" i="4"/>
  <c r="Q6" i="4" s="1"/>
  <c r="O7" i="4"/>
  <c r="Q7" i="4" s="1"/>
  <c r="O8" i="4"/>
  <c r="O9" i="4"/>
  <c r="Q9" i="4" s="1"/>
  <c r="O10" i="4"/>
  <c r="Q10" i="4" s="1"/>
  <c r="O11" i="4"/>
  <c r="O12" i="4"/>
  <c r="O13" i="4"/>
  <c r="Q13" i="4" s="1"/>
  <c r="O14" i="4"/>
  <c r="Q14" i="4" s="1"/>
  <c r="O15" i="4"/>
  <c r="O16" i="4"/>
  <c r="O17" i="4"/>
  <c r="Q17" i="4" s="1"/>
  <c r="O18" i="4"/>
  <c r="Q18" i="4" s="1"/>
  <c r="O19" i="4"/>
  <c r="Q19" i="4" s="1"/>
  <c r="O20" i="4"/>
  <c r="O21" i="4"/>
  <c r="Q21" i="4" s="1"/>
  <c r="O22" i="4"/>
  <c r="Q22" i="4" s="1"/>
  <c r="O23" i="4"/>
  <c r="Q23" i="4" s="1"/>
  <c r="O24" i="4"/>
  <c r="O25" i="4"/>
  <c r="Q25" i="4" s="1"/>
  <c r="O26" i="4"/>
  <c r="Q26" i="4" s="1"/>
  <c r="O27" i="4"/>
  <c r="Q27" i="4" s="1"/>
  <c r="O28" i="4"/>
  <c r="O29" i="4"/>
  <c r="Q29" i="4" s="1"/>
  <c r="O30" i="4"/>
  <c r="Q30" i="4" s="1"/>
  <c r="O31" i="4"/>
  <c r="Q31" i="4" s="1"/>
  <c r="O32" i="4"/>
  <c r="O33" i="4"/>
  <c r="Q33" i="4" s="1"/>
  <c r="O4" i="4"/>
  <c r="L5" i="12"/>
  <c r="N5" i="12"/>
  <c r="L6" i="12"/>
  <c r="N6" i="12"/>
  <c r="L7" i="12"/>
  <c r="N7" i="12"/>
  <c r="L8" i="12"/>
  <c r="N8" i="12"/>
  <c r="L9" i="12"/>
  <c r="N9" i="12"/>
  <c r="L10" i="12"/>
  <c r="N10" i="12"/>
  <c r="L11" i="12"/>
  <c r="N11" i="12" s="1"/>
  <c r="L12" i="12"/>
  <c r="N12" i="12"/>
  <c r="L13" i="12"/>
  <c r="N13" i="12" s="1"/>
  <c r="L14" i="12"/>
  <c r="N14" i="12"/>
  <c r="L4" i="12"/>
  <c r="L3" i="12"/>
  <c r="I5" i="11"/>
  <c r="K5" i="11" s="1"/>
  <c r="I6" i="11"/>
  <c r="K6" i="11"/>
  <c r="I7" i="11"/>
  <c r="K7" i="11" s="1"/>
  <c r="I8" i="11"/>
  <c r="K8" i="11"/>
  <c r="I9" i="11"/>
  <c r="K9" i="11" s="1"/>
  <c r="I10" i="11"/>
  <c r="K10" i="11"/>
  <c r="I11" i="11"/>
  <c r="K11" i="11" s="1"/>
  <c r="I12" i="11"/>
  <c r="K12" i="11"/>
  <c r="I13" i="11"/>
  <c r="K13" i="11" s="1"/>
  <c r="I4" i="11"/>
  <c r="I3" i="1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D7" i="8"/>
  <c r="F7" i="8" s="1"/>
  <c r="D6" i="8"/>
  <c r="F6" i="8" s="1"/>
  <c r="D5" i="8"/>
  <c r="F5" i="8" s="1"/>
  <c r="F4" i="8"/>
  <c r="D4" i="8"/>
  <c r="D3" i="8"/>
  <c r="E5" i="9"/>
  <c r="G5" i="9"/>
  <c r="E6" i="9"/>
  <c r="G6" i="9"/>
  <c r="E7" i="9"/>
  <c r="G7" i="9"/>
  <c r="E8" i="9"/>
  <c r="G8" i="9"/>
  <c r="E9" i="9"/>
  <c r="G9" i="9"/>
  <c r="E10" i="9"/>
  <c r="G10" i="9"/>
  <c r="G4" i="9"/>
  <c r="E4" i="9"/>
  <c r="I3" i="10"/>
  <c r="M3" i="7"/>
  <c r="I3" i="5"/>
  <c r="K5" i="5" s="1"/>
  <c r="E3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K17" i="10" s="1"/>
  <c r="I18" i="10"/>
  <c r="I19" i="10"/>
  <c r="I20" i="10"/>
  <c r="I21" i="10"/>
  <c r="K21" i="10" s="1"/>
  <c r="I22" i="10"/>
  <c r="I23" i="10"/>
  <c r="K23" i="10"/>
  <c r="I24" i="10"/>
  <c r="I25" i="10"/>
  <c r="K25" i="10" s="1"/>
  <c r="I26" i="10"/>
  <c r="I27" i="10"/>
  <c r="K27" i="10" s="1"/>
  <c r="I28" i="10"/>
  <c r="I29" i="10"/>
  <c r="K29" i="10" s="1"/>
  <c r="I30" i="10"/>
  <c r="I31" i="10"/>
  <c r="K31" i="10" s="1"/>
  <c r="I32" i="10"/>
  <c r="I33" i="10"/>
  <c r="K33" i="10" s="1"/>
  <c r="I34" i="10"/>
  <c r="I35" i="10"/>
  <c r="K35" i="10" s="1"/>
  <c r="I36" i="10"/>
  <c r="I37" i="10"/>
  <c r="K37" i="10" s="1"/>
  <c r="I38" i="10"/>
  <c r="I39" i="10"/>
  <c r="K39" i="10"/>
  <c r="I40" i="10"/>
  <c r="I41" i="10"/>
  <c r="K41" i="10" s="1"/>
  <c r="I42" i="10"/>
  <c r="I43" i="10"/>
  <c r="K43" i="10" s="1"/>
  <c r="I44" i="10"/>
  <c r="I45" i="10"/>
  <c r="K45" i="10" s="1"/>
  <c r="I46" i="10"/>
  <c r="I47" i="10"/>
  <c r="K47" i="10" s="1"/>
  <c r="I48" i="10"/>
  <c r="I49" i="10"/>
  <c r="K49" i="10" s="1"/>
  <c r="I50" i="10"/>
  <c r="I51" i="10"/>
  <c r="K51" i="10" s="1"/>
  <c r="I52" i="10"/>
  <c r="I53" i="10"/>
  <c r="K53" i="10" s="1"/>
  <c r="I54" i="10"/>
  <c r="I55" i="10"/>
  <c r="K55" i="10"/>
  <c r="I56" i="10"/>
  <c r="I57" i="10"/>
  <c r="K57" i="10" s="1"/>
  <c r="I58" i="10"/>
  <c r="I59" i="10"/>
  <c r="K59" i="10" s="1"/>
  <c r="I60" i="10"/>
  <c r="I61" i="10"/>
  <c r="K61" i="10" s="1"/>
  <c r="I62" i="10"/>
  <c r="I63" i="10"/>
  <c r="K63" i="10" s="1"/>
  <c r="I64" i="10"/>
  <c r="I65" i="10"/>
  <c r="K65" i="10" s="1"/>
  <c r="I66" i="10"/>
  <c r="I67" i="10"/>
  <c r="K67" i="10" s="1"/>
  <c r="I4" i="10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" i="7"/>
  <c r="G3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4" i="5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G5" i="3"/>
  <c r="G6" i="3"/>
  <c r="G7" i="3"/>
  <c r="G8" i="3"/>
  <c r="G9" i="3"/>
  <c r="G10" i="3"/>
  <c r="G11" i="3"/>
  <c r="G12" i="3"/>
  <c r="G13" i="3"/>
  <c r="G4" i="3"/>
  <c r="G3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K3" i="1"/>
  <c r="K12" i="10" l="1"/>
  <c r="I12" i="3"/>
  <c r="I8" i="2"/>
  <c r="I7" i="2"/>
  <c r="I10" i="2"/>
  <c r="I6" i="2"/>
  <c r="I12" i="2"/>
  <c r="I11" i="2"/>
  <c r="I8" i="3"/>
  <c r="I11" i="3"/>
  <c r="I7" i="3"/>
  <c r="I10" i="3"/>
  <c r="I4" i="3"/>
  <c r="I6" i="3"/>
  <c r="I13" i="3"/>
  <c r="I9" i="3"/>
  <c r="I5" i="3"/>
  <c r="I4" i="2"/>
  <c r="I13" i="2"/>
  <c r="I9" i="2"/>
  <c r="N4" i="12"/>
  <c r="O12" i="7"/>
  <c r="K4" i="11"/>
  <c r="K19" i="10"/>
  <c r="K14" i="10"/>
  <c r="K9" i="10"/>
  <c r="K6" i="10"/>
  <c r="K16" i="10"/>
  <c r="K11" i="10"/>
  <c r="K8" i="10"/>
  <c r="K4" i="10"/>
  <c r="K66" i="10"/>
  <c r="K64" i="10"/>
  <c r="K62" i="10"/>
  <c r="K60" i="10"/>
  <c r="K58" i="10"/>
  <c r="K56" i="10"/>
  <c r="K54" i="10"/>
  <c r="K52" i="10"/>
  <c r="K50" i="10"/>
  <c r="K48" i="10"/>
  <c r="K46" i="10"/>
  <c r="K44" i="10"/>
  <c r="K42" i="10"/>
  <c r="K40" i="10"/>
  <c r="K38" i="10"/>
  <c r="K36" i="10"/>
  <c r="K34" i="10"/>
  <c r="K32" i="10"/>
  <c r="K30" i="10"/>
  <c r="K28" i="10"/>
  <c r="K26" i="10"/>
  <c r="K24" i="10"/>
  <c r="K22" i="10"/>
  <c r="K20" i="10"/>
  <c r="K18" i="10"/>
  <c r="K13" i="10"/>
  <c r="K10" i="10"/>
  <c r="K5" i="10"/>
  <c r="K15" i="10"/>
  <c r="K7" i="10"/>
  <c r="O38" i="7"/>
  <c r="O30" i="7"/>
  <c r="O22" i="7"/>
  <c r="O17" i="7"/>
  <c r="O14" i="7"/>
  <c r="O9" i="7"/>
  <c r="O6" i="7"/>
  <c r="O4" i="7"/>
  <c r="O43" i="7"/>
  <c r="O40" i="7"/>
  <c r="O35" i="7"/>
  <c r="O32" i="7"/>
  <c r="O27" i="7"/>
  <c r="O24" i="7"/>
  <c r="O19" i="7"/>
  <c r="O16" i="7"/>
  <c r="O11" i="7"/>
  <c r="O8" i="7"/>
  <c r="O45" i="7"/>
  <c r="O37" i="7"/>
  <c r="O34" i="7"/>
  <c r="O26" i="7"/>
  <c r="O18" i="7"/>
  <c r="O13" i="7"/>
  <c r="O10" i="7"/>
  <c r="O5" i="7"/>
  <c r="O41" i="7"/>
  <c r="O33" i="7"/>
  <c r="O25" i="7"/>
  <c r="O42" i="7"/>
  <c r="O29" i="7"/>
  <c r="O21" i="7"/>
  <c r="O44" i="7"/>
  <c r="O39" i="7"/>
  <c r="O36" i="7"/>
  <c r="O31" i="7"/>
  <c r="O28" i="7"/>
  <c r="O23" i="7"/>
  <c r="O20" i="7"/>
  <c r="O15" i="7"/>
  <c r="O7" i="7"/>
  <c r="Q4" i="4"/>
  <c r="K16" i="5"/>
  <c r="K12" i="5"/>
  <c r="K8" i="5"/>
  <c r="K19" i="5"/>
  <c r="K15" i="5"/>
  <c r="K11" i="5"/>
  <c r="K7" i="5"/>
  <c r="K18" i="5"/>
  <c r="K14" i="5"/>
  <c r="K10" i="5"/>
  <c r="K6" i="5"/>
  <c r="K17" i="5"/>
  <c r="K13" i="5"/>
  <c r="K9" i="5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3" authorId="0" shapeId="0" xr:uid="{95BE4EB4-D41C-44B3-BB58-9D51E3535CD7}">
      <text>
        <r>
          <rPr>
            <b/>
            <sz val="9"/>
            <color indexed="81"/>
            <rFont val="Segoe UI"/>
            <family val="2"/>
          </rPr>
          <t>Loja dona do veículo</t>
        </r>
      </text>
    </comment>
    <comment ref="J3" authorId="0" shapeId="0" xr:uid="{3C0CBF9F-1BB3-4878-B3D9-7AD1D5707C26}">
      <text>
        <r>
          <rPr>
            <b/>
            <sz val="9"/>
            <color indexed="81"/>
            <rFont val="Segoe UI"/>
            <family val="2"/>
          </rPr>
          <t>Loja onde o veículo está estacionado!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Boni F.B.A.</author>
  </authors>
  <commentList>
    <comment ref="F4" authorId="0" shapeId="0" xr:uid="{698A762E-9595-40D4-9C80-C6E1D1D1B58A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I4" authorId="0" shapeId="0" xr:uid="{6D53F573-19B4-438B-9621-832D034F0897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F5" authorId="0" shapeId="0" xr:uid="{55EE71D7-B5D9-4516-B18A-2807DBBB0B06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I5" authorId="0" shapeId="0" xr:uid="{D27B542A-1A15-465B-AE5D-CEE551A928B1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F6" authorId="0" shapeId="0" xr:uid="{37FD84F0-7A9A-42AC-9DA4-1C8274303297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I6" authorId="0" shapeId="0" xr:uid="{8D95C6C9-1005-4E10-8C0F-37D7A7B56935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F7" authorId="0" shapeId="0" xr:uid="{8632272F-EB54-4AB9-AE9E-1C5687DD9EC3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I7" authorId="0" shapeId="0" xr:uid="{2164C80D-EB9E-4009-9677-02209869EBDE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F8" authorId="0" shapeId="0" xr:uid="{B463AE93-07A8-4E09-87AF-4EA17235E42F}">
      <text>
        <r>
          <rPr>
            <b/>
            <sz val="9"/>
            <color indexed="81"/>
            <rFont val="Segoe UI"/>
            <charset val="1"/>
          </rPr>
          <t>LojaBA</t>
        </r>
      </text>
    </comment>
    <comment ref="I8" authorId="0" shapeId="0" xr:uid="{13943D9E-CEB4-484C-9D3D-8EE023F32F03}">
      <text>
        <r>
          <rPr>
            <b/>
            <sz val="9"/>
            <color indexed="81"/>
            <rFont val="Segoe UI"/>
            <charset val="1"/>
          </rPr>
          <t>LojaBA</t>
        </r>
      </text>
    </comment>
    <comment ref="F9" authorId="0" shapeId="0" xr:uid="{63E7FCC3-E609-434A-BBF8-E4F74B895F4E}">
      <text>
        <r>
          <rPr>
            <b/>
            <sz val="9"/>
            <color indexed="81"/>
            <rFont val="Segoe UI"/>
            <charset val="1"/>
          </rPr>
          <t>LojaRJ</t>
        </r>
      </text>
    </comment>
    <comment ref="I9" authorId="0" shapeId="0" xr:uid="{F10E8A6E-F3CC-4A0A-B358-1100D3C305A1}">
      <text>
        <r>
          <rPr>
            <b/>
            <sz val="9"/>
            <color indexed="81"/>
            <rFont val="Segoe UI"/>
            <charset val="1"/>
          </rPr>
          <t>LojaBA</t>
        </r>
      </text>
    </comment>
    <comment ref="F10" authorId="0" shapeId="0" xr:uid="{834A4F15-CA0C-4A17-8E1C-CC3687797759}">
      <text>
        <r>
          <rPr>
            <b/>
            <sz val="9"/>
            <color indexed="81"/>
            <rFont val="Segoe UI"/>
            <charset val="1"/>
          </rPr>
          <t>LojaMG</t>
        </r>
      </text>
    </comment>
    <comment ref="I10" authorId="0" shapeId="0" xr:uid="{34560768-706A-4E2C-89AF-8D17064A5579}">
      <text>
        <r>
          <rPr>
            <b/>
            <sz val="9"/>
            <color indexed="81"/>
            <rFont val="Segoe UI"/>
            <charset val="1"/>
          </rPr>
          <t>LojaMG</t>
        </r>
      </text>
    </comment>
    <comment ref="F11" authorId="0" shapeId="0" xr:uid="{5CE00E9F-9CDD-4671-90B6-2C4603B12CDF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I11" authorId="0" shapeId="0" xr:uid="{5C47A328-ED53-4EBC-BBA6-3E665E7297D4}">
      <text>
        <r>
          <rPr>
            <b/>
            <sz val="9"/>
            <color indexed="81"/>
            <rFont val="Segoe UI"/>
            <charset val="1"/>
          </rPr>
          <t>LojaMG</t>
        </r>
      </text>
    </comment>
    <comment ref="F12" authorId="0" shapeId="0" xr:uid="{7906D8AF-AC1D-4EC5-86B6-B687E5EDAAB1}">
      <text>
        <r>
          <rPr>
            <b/>
            <sz val="9"/>
            <color indexed="81"/>
            <rFont val="Segoe UI"/>
            <charset val="1"/>
          </rPr>
          <t>LojaMG</t>
        </r>
      </text>
    </comment>
    <comment ref="I12" authorId="0" shapeId="0" xr:uid="{6DEA8D2E-F3E8-47AC-91BD-BBE94A3F6145}">
      <text>
        <r>
          <rPr>
            <b/>
            <sz val="9"/>
            <color indexed="81"/>
            <rFont val="Segoe UI"/>
            <charset val="1"/>
          </rPr>
          <t>LojaSP</t>
        </r>
      </text>
    </comment>
    <comment ref="F13" authorId="0" shapeId="0" xr:uid="{8532482D-045D-4A25-A32C-AB4C0FED2B3D}">
      <text>
        <r>
          <rPr>
            <b/>
            <sz val="9"/>
            <color indexed="81"/>
            <rFont val="Segoe UI"/>
            <charset val="1"/>
          </rPr>
          <t>LojaRJ</t>
        </r>
      </text>
    </comment>
    <comment ref="I13" authorId="0" shapeId="0" xr:uid="{590C9857-5056-4C5C-8DDD-3C3734E8118C}">
      <text>
        <r>
          <rPr>
            <b/>
            <sz val="9"/>
            <color indexed="81"/>
            <rFont val="Segoe UI"/>
            <charset val="1"/>
          </rPr>
          <t>LojaRJ</t>
        </r>
      </text>
    </comment>
    <comment ref="F14" authorId="0" shapeId="0" xr:uid="{1D25053E-4790-49BC-A2EE-2ACC0929D047}">
      <text>
        <r>
          <rPr>
            <b/>
            <sz val="9"/>
            <color indexed="81"/>
            <rFont val="Segoe UI"/>
            <charset val="1"/>
          </rPr>
          <t>LojaBA</t>
        </r>
      </text>
    </comment>
    <comment ref="I14" authorId="0" shapeId="0" xr:uid="{889D9FEE-43AC-4AA4-B33A-B2DD96168393}">
      <text>
        <r>
          <rPr>
            <b/>
            <sz val="9"/>
            <color indexed="81"/>
            <rFont val="Segoe UI"/>
            <charset val="1"/>
          </rPr>
          <t>LojaBA</t>
        </r>
      </text>
    </comment>
  </commentList>
</comments>
</file>

<file path=xl/sharedStrings.xml><?xml version="1.0" encoding="utf-8"?>
<sst xmlns="http://schemas.openxmlformats.org/spreadsheetml/2006/main" count="539" uniqueCount="316">
  <si>
    <t>id</t>
  </si>
  <si>
    <t>nome</t>
  </si>
  <si>
    <t>enderecoID</t>
  </si>
  <si>
    <t>telefone</t>
  </si>
  <si>
    <t>Pedro da Silva</t>
  </si>
  <si>
    <t>Rafael de Sá</t>
  </si>
  <si>
    <t>Maike Johson</t>
  </si>
  <si>
    <t>Carlos Almeida</t>
  </si>
  <si>
    <t>Silvana Silva</t>
  </si>
  <si>
    <t>Marcia Forte</t>
  </si>
  <si>
    <t>Janaína Fonseca</t>
  </si>
  <si>
    <t>Scarlet da Cruz</t>
  </si>
  <si>
    <t>Mariana Consorte Felix</t>
  </si>
  <si>
    <t>Fabricia Maxima Luz</t>
  </si>
  <si>
    <t>Entregas Rapidas Galvão ME</t>
  </si>
  <si>
    <t>Bate e Volta Logistica Ltda</t>
  </si>
  <si>
    <t>Escola Integradora Nova Ação SS</t>
  </si>
  <si>
    <t>Jamal Acessórios e Serviços ME</t>
  </si>
  <si>
    <t>Associação Comercial e Industrial de Bocaina</t>
  </si>
  <si>
    <t>clienteID</t>
  </si>
  <si>
    <t>sexo</t>
  </si>
  <si>
    <t>datanascimento</t>
  </si>
  <si>
    <t>cpf</t>
  </si>
  <si>
    <t>M</t>
  </si>
  <si>
    <t>F</t>
  </si>
  <si>
    <t>cnpj</t>
  </si>
  <si>
    <t>inscricaoestadual</t>
  </si>
  <si>
    <t>cep</t>
  </si>
  <si>
    <t>uf</t>
  </si>
  <si>
    <t>cidade</t>
  </si>
  <si>
    <t>logradouro</t>
  </si>
  <si>
    <t>numero</t>
  </si>
  <si>
    <t>complemento</t>
  </si>
  <si>
    <t>BA</t>
  </si>
  <si>
    <t>SP</t>
  </si>
  <si>
    <t>CE</t>
  </si>
  <si>
    <t>MG</t>
  </si>
  <si>
    <t>RJ</t>
  </si>
  <si>
    <t>Fortaleza</t>
  </si>
  <si>
    <t>Rio de Janeiro</t>
  </si>
  <si>
    <t>Niteroi</t>
  </si>
  <si>
    <t>Salvador</t>
  </si>
  <si>
    <t>Feira de Santana</t>
  </si>
  <si>
    <t>Belo Horizonte</t>
  </si>
  <si>
    <t>Crato</t>
  </si>
  <si>
    <t>Marilia</t>
  </si>
  <si>
    <t>São Paulo</t>
  </si>
  <si>
    <t>Bauru</t>
  </si>
  <si>
    <t>Osasco</t>
  </si>
  <si>
    <t>Av. Sampaio Vidal</t>
  </si>
  <si>
    <t>Av. dos Autonomistas</t>
  </si>
  <si>
    <t>1o andar</t>
  </si>
  <si>
    <t>R. Batista de Carvalho</t>
  </si>
  <si>
    <t>Av. Liberdade</t>
  </si>
  <si>
    <t>R. dos Estudantes</t>
  </si>
  <si>
    <t>R. Mituto Misumoto</t>
  </si>
  <si>
    <t>R. Dr. José de Queirós Aranha, 300</t>
  </si>
  <si>
    <t>apto 12</t>
  </si>
  <si>
    <t>apto 1007</t>
  </si>
  <si>
    <t>4-33</t>
  </si>
  <si>
    <t>R. Profa. Edelvira de Oliveira</t>
  </si>
  <si>
    <t>Av. Ulysses Guimarães</t>
  </si>
  <si>
    <t>428</t>
  </si>
  <si>
    <t>799</t>
  </si>
  <si>
    <t>Av. Cardeal da Silva</t>
  </si>
  <si>
    <t>Rua Cel. Antônio Luíz</t>
  </si>
  <si>
    <t>1161</t>
  </si>
  <si>
    <t>URCA</t>
  </si>
  <si>
    <t>Rua Canuto de Aguiar</t>
  </si>
  <si>
    <t>110</t>
  </si>
  <si>
    <t>R. Rio Grande do Norte</t>
  </si>
  <si>
    <t>300</t>
  </si>
  <si>
    <t>Av. Pres. Wilson</t>
  </si>
  <si>
    <t>118</t>
  </si>
  <si>
    <t>R. Saldanha Marinho</t>
  </si>
  <si>
    <t>100</t>
  </si>
  <si>
    <t>cnhnumero</t>
  </si>
  <si>
    <t>cnhvalidade</t>
  </si>
  <si>
    <t>Miguel Molina</t>
  </si>
  <si>
    <t>Davi Luiz</t>
  </si>
  <si>
    <t>Gabriel Souza e Cruz</t>
  </si>
  <si>
    <t>Arthur Napprix</t>
  </si>
  <si>
    <t>Lucas Miloikovitch</t>
  </si>
  <si>
    <t>Matheus Braga</t>
  </si>
  <si>
    <t>vagas</t>
  </si>
  <si>
    <t>Tagipuru</t>
  </si>
  <si>
    <t>709</t>
  </si>
  <si>
    <t>R. Boquira</t>
  </si>
  <si>
    <t>162</t>
  </si>
  <si>
    <t>R. Castro Alves</t>
  </si>
  <si>
    <t>150</t>
  </si>
  <si>
    <t>R. Rio Grande do Norte, 233</t>
  </si>
  <si>
    <t>1000</t>
  </si>
  <si>
    <t>Av. Ernani Cardoso</t>
  </si>
  <si>
    <t>Endereços de Lojas</t>
  </si>
  <si>
    <t>Endereços de Clientes</t>
  </si>
  <si>
    <t>Loja SP</t>
  </si>
  <si>
    <t>Loja BA</t>
  </si>
  <si>
    <t>Loja CE</t>
  </si>
  <si>
    <t>Loja MG</t>
  </si>
  <si>
    <t>Loja RJ</t>
  </si>
  <si>
    <t>marca</t>
  </si>
  <si>
    <t>modelo</t>
  </si>
  <si>
    <t>placa</t>
  </si>
  <si>
    <t>chassi</t>
  </si>
  <si>
    <t>km</t>
  </si>
  <si>
    <t>corID</t>
  </si>
  <si>
    <t>tipoID</t>
  </si>
  <si>
    <t>localizacaoID</t>
  </si>
  <si>
    <t>Volkswagen</t>
  </si>
  <si>
    <t>Ford</t>
  </si>
  <si>
    <t>Toyota</t>
  </si>
  <si>
    <t>Fiat</t>
  </si>
  <si>
    <t>Mercedes</t>
  </si>
  <si>
    <t>Fox</t>
  </si>
  <si>
    <t>Polo</t>
  </si>
  <si>
    <t>Gol</t>
  </si>
  <si>
    <t>Uno</t>
  </si>
  <si>
    <t>Mobi</t>
  </si>
  <si>
    <t>Chronos</t>
  </si>
  <si>
    <t>Strada</t>
  </si>
  <si>
    <t>Ranger</t>
  </si>
  <si>
    <t>Transit Minibus</t>
  </si>
  <si>
    <t>Corola</t>
  </si>
  <si>
    <t>Yaris</t>
  </si>
  <si>
    <t>Etios</t>
  </si>
  <si>
    <t>Renault</t>
  </si>
  <si>
    <t>Master Furgão</t>
  </si>
  <si>
    <t>Master Minibus</t>
  </si>
  <si>
    <t>Sprinter</t>
  </si>
  <si>
    <t>cor</t>
  </si>
  <si>
    <t>AMARELO</t>
  </si>
  <si>
    <t>AZUL</t>
  </si>
  <si>
    <t>BEGE</t>
  </si>
  <si>
    <t>BRANCA</t>
  </si>
  <si>
    <t>CINZA</t>
  </si>
  <si>
    <t>DOURADA</t>
  </si>
  <si>
    <t>LARANJA</t>
  </si>
  <si>
    <t>MARROM</t>
  </si>
  <si>
    <t>PRATA</t>
  </si>
  <si>
    <t>PRETA</t>
  </si>
  <si>
    <t>ROSA</t>
  </si>
  <si>
    <t>ROXA</t>
  </si>
  <si>
    <t>VERDE</t>
  </si>
  <si>
    <t>VERMELHA</t>
  </si>
  <si>
    <t>ABC Mercadorias Ltda</t>
  </si>
  <si>
    <t>Mercurio Entregas Ltda</t>
  </si>
  <si>
    <t>Ajax Transportadora SS Ltda</t>
  </si>
  <si>
    <t>Transporte Urbano Ltda</t>
  </si>
  <si>
    <t>A Transportadora Ltda</t>
  </si>
  <si>
    <t>Clientes PF</t>
  </si>
  <si>
    <t>Clientes PJ</t>
  </si>
  <si>
    <t>clientes</t>
  </si>
  <si>
    <t>Tabela:</t>
  </si>
  <si>
    <t>Código para Workbench</t>
  </si>
  <si>
    <t>enderecos</t>
  </si>
  <si>
    <t>A</t>
  </si>
  <si>
    <t>B</t>
  </si>
  <si>
    <t>C</t>
  </si>
  <si>
    <t>D</t>
  </si>
  <si>
    <t>E</t>
  </si>
  <si>
    <t>1</t>
  </si>
  <si>
    <t>2</t>
  </si>
  <si>
    <t>3</t>
  </si>
  <si>
    <t>4</t>
  </si>
  <si>
    <t>5</t>
  </si>
  <si>
    <t>1-1</t>
  </si>
  <si>
    <t>2-2</t>
  </si>
  <si>
    <t>3-3</t>
  </si>
  <si>
    <t>4-4</t>
  </si>
  <si>
    <t>5-5</t>
  </si>
  <si>
    <t>lojas</t>
  </si>
  <si>
    <t>condutores</t>
  </si>
  <si>
    <t>Loja SP2</t>
  </si>
  <si>
    <t>Loja BA2</t>
  </si>
  <si>
    <t>Loja CE2</t>
  </si>
  <si>
    <t>Loja MG2</t>
  </si>
  <si>
    <t>Loja RJ2</t>
  </si>
  <si>
    <t>Rua A1</t>
  </si>
  <si>
    <t>Rua B1</t>
  </si>
  <si>
    <t>Rua C1</t>
  </si>
  <si>
    <t>Rua D1</t>
  </si>
  <si>
    <t>Rua E1</t>
  </si>
  <si>
    <t>1A</t>
  </si>
  <si>
    <t>1B</t>
  </si>
  <si>
    <t>1C</t>
  </si>
  <si>
    <t>1D</t>
  </si>
  <si>
    <t>1E</t>
  </si>
  <si>
    <t>ABC-123</t>
  </si>
  <si>
    <t>CDE-123</t>
  </si>
  <si>
    <t>EFG-123</t>
  </si>
  <si>
    <t>GHI-123</t>
  </si>
  <si>
    <t>IJK-123</t>
  </si>
  <si>
    <t>KLM-123</t>
  </si>
  <si>
    <t>MNO-123</t>
  </si>
  <si>
    <t>OPQ-123</t>
  </si>
  <si>
    <t>QRS-123</t>
  </si>
  <si>
    <t>STU-123</t>
  </si>
  <si>
    <t>UVW-123</t>
  </si>
  <si>
    <t>WXY-123</t>
  </si>
  <si>
    <t>YZA-123</t>
  </si>
  <si>
    <t>AAB-123</t>
  </si>
  <si>
    <t>AAC-123</t>
  </si>
  <si>
    <t>9BWHE21JX00000001</t>
  </si>
  <si>
    <t>9BWHE21JX00000002</t>
  </si>
  <si>
    <t>9BWHE21JX00000003</t>
  </si>
  <si>
    <t>9BFHE21JX00000001</t>
  </si>
  <si>
    <t>9BFHE21JX00000002</t>
  </si>
  <si>
    <t>9BFHE21JX00000003</t>
  </si>
  <si>
    <t>9BDHE21JX00000003</t>
  </si>
  <si>
    <t>9BDHE21JX00000001</t>
  </si>
  <si>
    <t>9BDHE21JX00000002</t>
  </si>
  <si>
    <t>9BTHE21JX00000001</t>
  </si>
  <si>
    <t>9BTHE21JX00000002</t>
  </si>
  <si>
    <t>9BTHE21JX00000003</t>
  </si>
  <si>
    <t>9BRHE21JX00000001</t>
  </si>
  <si>
    <t>9BRHE21JX00000002</t>
  </si>
  <si>
    <t>9BRHE21JX00000003</t>
  </si>
  <si>
    <t>veiculos</t>
  </si>
  <si>
    <t>cores</t>
  </si>
  <si>
    <t>tiposdeveiculos</t>
  </si>
  <si>
    <t>tipo</t>
  </si>
  <si>
    <t>radio</t>
  </si>
  <si>
    <t>Passeio Pequeno</t>
  </si>
  <si>
    <t>Passeio Médio</t>
  </si>
  <si>
    <t>Passeio Grande</t>
  </si>
  <si>
    <t>Utilitário Pequeno</t>
  </si>
  <si>
    <t>Utilitário Médio</t>
  </si>
  <si>
    <t>Utilitário Grande</t>
  </si>
  <si>
    <t>lugares</t>
  </si>
  <si>
    <t>opcionais</t>
  </si>
  <si>
    <t>Teste</t>
  </si>
  <si>
    <t>AAA-111</t>
  </si>
  <si>
    <t>AAA-222</t>
  </si>
  <si>
    <t>AAA-333</t>
  </si>
  <si>
    <t>AAA-444</t>
  </si>
  <si>
    <t>AAA-555</t>
  </si>
  <si>
    <t>AAA-666</t>
  </si>
  <si>
    <t>AAA-777</t>
  </si>
  <si>
    <t>AAA-888</t>
  </si>
  <si>
    <t>AAA-999</t>
  </si>
  <si>
    <t>AAA-1111</t>
  </si>
  <si>
    <t>AAA-2222</t>
  </si>
  <si>
    <t>AAA-3333</t>
  </si>
  <si>
    <t>AAA-4444</t>
  </si>
  <si>
    <t>AAA-5555</t>
  </si>
  <si>
    <t>AAA-6666</t>
  </si>
  <si>
    <t>AAA-7777</t>
  </si>
  <si>
    <t>AAA-8888</t>
  </si>
  <si>
    <t>AAA-9999</t>
  </si>
  <si>
    <t>AAA-11111</t>
  </si>
  <si>
    <t>AAA-22222</t>
  </si>
  <si>
    <t>AAA-33333</t>
  </si>
  <si>
    <t>AAA-44444</t>
  </si>
  <si>
    <t>AAA-55555</t>
  </si>
  <si>
    <t>AAA-66666</t>
  </si>
  <si>
    <t>AAA-77777</t>
  </si>
  <si>
    <t>AAA-88888</t>
  </si>
  <si>
    <t>AAA-99999</t>
  </si>
  <si>
    <t>9BRHE21JX00000004</t>
  </si>
  <si>
    <t>9BRHE21JX00000005</t>
  </si>
  <si>
    <t>9BRHE21JX00000006</t>
  </si>
  <si>
    <t>9BRHE21JX00000007</t>
  </si>
  <si>
    <t>9BRHE21JX00000008</t>
  </si>
  <si>
    <t>9BRHE21JX00000009</t>
  </si>
  <si>
    <t>9BRHE21JX00000010</t>
  </si>
  <si>
    <t>9BRHE21JX00000011</t>
  </si>
  <si>
    <t>9BRHE21JX00000012</t>
  </si>
  <si>
    <t>9BRHE21JX00000013</t>
  </si>
  <si>
    <t>9BRHE21JX00000014</t>
  </si>
  <si>
    <t>9BRHE21JX00000015</t>
  </si>
  <si>
    <t>9BRHE21JX00000016</t>
  </si>
  <si>
    <t>9BRHE21JX00000017</t>
  </si>
  <si>
    <t>ar</t>
  </si>
  <si>
    <t>direcao</t>
  </si>
  <si>
    <t>tv</t>
  </si>
  <si>
    <t>cambioautomatico</t>
  </si>
  <si>
    <t>wifi</t>
  </si>
  <si>
    <t>reservas</t>
  </si>
  <si>
    <t>dataretirada</t>
  </si>
  <si>
    <t>origemID</t>
  </si>
  <si>
    <t>datadevolucao</t>
  </si>
  <si>
    <t>destinoID</t>
  </si>
  <si>
    <t>locacoes</t>
  </si>
  <si>
    <t>condutorID</t>
  </si>
  <si>
    <t>veiculoID</t>
  </si>
  <si>
    <t>kmretirada</t>
  </si>
  <si>
    <t>lojaorigemID</t>
  </si>
  <si>
    <t>kmdevolucao</t>
  </si>
  <si>
    <t>lojadestinoID</t>
  </si>
  <si>
    <t>valorlocacao</t>
  </si>
  <si>
    <t>bairro</t>
  </si>
  <si>
    <t>Centro</t>
  </si>
  <si>
    <t>Novo Horizonte</t>
  </si>
  <si>
    <t>Vila Mariana</t>
  </si>
  <si>
    <t>Pimenta</t>
  </si>
  <si>
    <t>Sé</t>
  </si>
  <si>
    <t>Santa Efigênia</t>
  </si>
  <si>
    <t>Liberdade</t>
  </si>
  <si>
    <t>Federação</t>
  </si>
  <si>
    <t>São João</t>
  </si>
  <si>
    <t>Vila Yara</t>
  </si>
  <si>
    <t>Meireles</t>
  </si>
  <si>
    <t>Cento</t>
  </si>
  <si>
    <t>Barra Funda</t>
  </si>
  <si>
    <t>Cepel</t>
  </si>
  <si>
    <t>Cascadura</t>
  </si>
  <si>
    <t>Jd das Margaridas</t>
  </si>
  <si>
    <t>clientespj</t>
  </si>
  <si>
    <t>clientespf</t>
  </si>
  <si>
    <t>622013027</t>
  </si>
  <si>
    <t>602013027</t>
  </si>
  <si>
    <t>0 = FALSE</t>
  </si>
  <si>
    <t>1 = TRUE</t>
  </si>
  <si>
    <t>lojaproprietariaID</t>
  </si>
  <si>
    <t>opcionaisID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</si>
</sst>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,000,000,0\-00"/>
    <numFmt numFmtId="165" formatCode="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49" fontId="0" fillId="0" borderId="1" xfId="0" applyNumberFormat="1" applyBorder="1"/>
    <xf numFmtId="49" fontId="1" fillId="0" borderId="1" xfId="0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B1BA-965A-4192-ABB6-E8C7C934FBC9}">
  <dimension ref="A1:Q33"/>
  <sheetViews>
    <sheetView tabSelected="1" workbookViewId="0">
      <selection activeCell="B3" sqref="B3"/>
    </sheetView>
  </sheetViews>
  <sheetFormatPr defaultRowHeight="15" x14ac:dyDescent="0.25"/>
  <cols>
    <col min="2" max="2" width="11.42578125" customWidth="1"/>
    <col min="4" max="4" width="15.7109375" bestFit="1" customWidth="1"/>
    <col min="5" max="5" width="15.7109375" customWidth="1"/>
    <col min="6" max="6" width="17" bestFit="1" customWidth="1"/>
    <col min="7" max="7" width="9.140625" style="7"/>
    <col min="8" max="8" width="13.5703125" style="7" bestFit="1" customWidth="1"/>
    <col min="15" max="15" width="73.5703125" bestFit="1" customWidth="1"/>
  </cols>
  <sheetData>
    <row r="1" spans="1:17" x14ac:dyDescent="0.25">
      <c r="A1" s="1" t="s">
        <v>153</v>
      </c>
      <c r="B1" s="1" t="s">
        <v>155</v>
      </c>
    </row>
    <row r="3" spans="1:17" x14ac:dyDescent="0.25">
      <c r="A3" s="2" t="s">
        <v>0</v>
      </c>
      <c r="B3" s="2" t="s">
        <v>27</v>
      </c>
      <c r="C3" s="2" t="s">
        <v>28</v>
      </c>
      <c r="D3" s="2" t="s">
        <v>29</v>
      </c>
      <c r="E3" s="2" t="s">
        <v>291</v>
      </c>
      <c r="F3" s="2" t="s">
        <v>30</v>
      </c>
      <c r="G3" s="12" t="s">
        <v>31</v>
      </c>
      <c r="H3" s="12" t="s">
        <v>32</v>
      </c>
      <c r="O3" s="1" t="str">
        <f>CONCATENATE("INSERT INTO ",B1,"(",A3,", ",B3,", ",C3,", ",D3,", ",E3,", ",F3,", ",G3,", ",H3,")")</f>
        <v>INSERT INTO enderecos(id, cep, uf, cidade, bairro, logradouro, numero, complemento)</v>
      </c>
      <c r="Q3" s="1" t="s">
        <v>154</v>
      </c>
    </row>
    <row r="4" spans="1:17" x14ac:dyDescent="0.25">
      <c r="A4" s="3">
        <v>1</v>
      </c>
      <c r="B4" s="3">
        <v>17525040</v>
      </c>
      <c r="C4" s="3" t="s">
        <v>34</v>
      </c>
      <c r="D4" s="4" t="s">
        <v>45</v>
      </c>
      <c r="E4" s="4" t="s">
        <v>292</v>
      </c>
      <c r="F4" s="4" t="s">
        <v>49</v>
      </c>
      <c r="G4" s="38">
        <v>1300</v>
      </c>
      <c r="H4" s="11"/>
      <c r="I4" s="35" t="s">
        <v>95</v>
      </c>
      <c r="J4" s="35"/>
      <c r="K4" s="35"/>
      <c r="L4" s="35"/>
      <c r="M4" s="35"/>
      <c r="O4" t="str">
        <f>CONCATENATE("VALUES (",A4,", '",B4,"', '",C4,"', '",D4,"', '",E4,"', '",F4,"', '",G4,"', '",H4,"');")</f>
        <v>VALUES (1, '17525040', 'SP', 'Marilia', 'Centro', 'Av. Sampaio Vidal', '1300', '');</v>
      </c>
      <c r="Q4" t="str">
        <f>CONCATENATE($O$3," ",O4)</f>
        <v>INSERT INTO enderecos(id, cep, uf, cidade, bairro, logradouro, numero, complemento) VALUES (1, '17525040', 'SP', 'Marilia', 'Centro', 'Av. Sampaio Vidal', '1300', '');</v>
      </c>
    </row>
    <row r="5" spans="1:17" x14ac:dyDescent="0.25">
      <c r="A5" s="3">
        <v>2</v>
      </c>
      <c r="B5" s="3">
        <v>41218700</v>
      </c>
      <c r="C5" s="3" t="s">
        <v>33</v>
      </c>
      <c r="D5" s="4" t="s">
        <v>41</v>
      </c>
      <c r="E5" s="4" t="s">
        <v>293</v>
      </c>
      <c r="F5" s="4" t="s">
        <v>61</v>
      </c>
      <c r="G5" s="38" t="s">
        <v>62</v>
      </c>
      <c r="H5" s="11"/>
      <c r="I5" s="35"/>
      <c r="J5" s="35"/>
      <c r="K5" s="35"/>
      <c r="L5" s="35"/>
      <c r="M5" s="35"/>
      <c r="O5" t="str">
        <f t="shared" ref="O5:O33" si="0">CONCATENATE("VALUES (",A5,", '",B5,"', '",C5,"', '",D5,"', '",E5,"', '",F5,"', '",G5,"', '",H5,"');")</f>
        <v>VALUES (2, '41218700', 'BA', 'Salvador', 'Novo Horizonte', 'Av. Ulysses Guimarães', '428', '');</v>
      </c>
      <c r="Q5" t="str">
        <f t="shared" ref="Q5:Q33" si="1">CONCATENATE($O$3," ",O5)</f>
        <v>INSERT INTO enderecos(id, cep, uf, cidade, bairro, logradouro, numero, complemento) VALUES (2, '41218700', 'BA', 'Salvador', 'Novo Horizonte', 'Av. Ulysses Guimarães', '428', '');</v>
      </c>
    </row>
    <row r="6" spans="1:17" x14ac:dyDescent="0.25">
      <c r="A6" s="3">
        <v>3</v>
      </c>
      <c r="B6" s="3">
        <v>4106060</v>
      </c>
      <c r="C6" s="3" t="s">
        <v>34</v>
      </c>
      <c r="D6" s="4" t="s">
        <v>46</v>
      </c>
      <c r="E6" s="4" t="s">
        <v>294</v>
      </c>
      <c r="F6" s="4" t="s">
        <v>56</v>
      </c>
      <c r="G6" s="38">
        <v>300</v>
      </c>
      <c r="H6" s="11" t="s">
        <v>57</v>
      </c>
      <c r="I6" s="35"/>
      <c r="J6" s="35"/>
      <c r="K6" s="35"/>
      <c r="L6" s="35"/>
      <c r="M6" s="35"/>
      <c r="O6" t="str">
        <f t="shared" si="0"/>
        <v>VALUES (3, '4106060', 'SP', 'São Paulo', 'Vila Mariana', 'R. Dr. José de Queirós Aranha, 300', '300', 'apto 12');</v>
      </c>
      <c r="Q6" t="str">
        <f t="shared" si="1"/>
        <v>INSERT INTO enderecos(id, cep, uf, cidade, bairro, logradouro, numero, complemento) VALUES (3, '4106060', 'SP', 'São Paulo', 'Vila Mariana', 'R. Dr. José de Queirós Aranha, 300', '300', 'apto 12');</v>
      </c>
    </row>
    <row r="7" spans="1:17" x14ac:dyDescent="0.25">
      <c r="A7" s="3">
        <v>4</v>
      </c>
      <c r="B7" s="3">
        <v>63105010</v>
      </c>
      <c r="C7" s="3" t="s">
        <v>35</v>
      </c>
      <c r="D7" s="4" t="s">
        <v>44</v>
      </c>
      <c r="E7" s="4" t="s">
        <v>295</v>
      </c>
      <c r="F7" s="4" t="s">
        <v>65</v>
      </c>
      <c r="G7" s="38" t="s">
        <v>66</v>
      </c>
      <c r="H7" s="11" t="s">
        <v>67</v>
      </c>
      <c r="I7" s="35"/>
      <c r="J7" s="35"/>
      <c r="K7" s="35"/>
      <c r="L7" s="35"/>
      <c r="M7" s="35"/>
      <c r="O7" t="str">
        <f t="shared" si="0"/>
        <v>VALUES (4, '63105010', 'CE', 'Crato', 'Pimenta', 'Rua Cel. Antônio Luíz', '1161', 'URCA');</v>
      </c>
      <c r="Q7" t="str">
        <f t="shared" si="1"/>
        <v>INSERT INTO enderecos(id, cep, uf, cidade, bairro, logradouro, numero, complemento) VALUES (4, '63105010', 'CE', 'Crato', 'Pimenta', 'Rua Cel. Antônio Luíz', '1161', 'URCA');</v>
      </c>
    </row>
    <row r="8" spans="1:17" x14ac:dyDescent="0.25">
      <c r="A8" s="3">
        <v>5</v>
      </c>
      <c r="B8" s="3">
        <v>1513040</v>
      </c>
      <c r="C8" s="3" t="s">
        <v>34</v>
      </c>
      <c r="D8" s="4" t="s">
        <v>46</v>
      </c>
      <c r="E8" s="4" t="s">
        <v>296</v>
      </c>
      <c r="F8" s="4" t="s">
        <v>55</v>
      </c>
      <c r="G8" s="38">
        <v>100</v>
      </c>
      <c r="H8" s="11"/>
      <c r="I8" s="35"/>
      <c r="J8" s="35"/>
      <c r="K8" s="35"/>
      <c r="L8" s="35"/>
      <c r="M8" s="35"/>
      <c r="O8" t="str">
        <f t="shared" si="0"/>
        <v>VALUES (5, '1513040', 'SP', 'São Paulo', 'Sé', 'R. Mituto Misumoto', '100', '');</v>
      </c>
      <c r="Q8" t="str">
        <f t="shared" si="1"/>
        <v>INSERT INTO enderecos(id, cep, uf, cidade, bairro, logradouro, numero, complemento) VALUES (5, '1513040', 'SP', 'São Paulo', 'Sé', 'R. Mituto Misumoto', '100', '');</v>
      </c>
    </row>
    <row r="9" spans="1:17" x14ac:dyDescent="0.25">
      <c r="A9" s="3">
        <v>6</v>
      </c>
      <c r="B9" s="3">
        <v>30130130</v>
      </c>
      <c r="C9" s="3" t="s">
        <v>36</v>
      </c>
      <c r="D9" s="4" t="s">
        <v>43</v>
      </c>
      <c r="E9" s="4" t="s">
        <v>297</v>
      </c>
      <c r="F9" s="4" t="s">
        <v>70</v>
      </c>
      <c r="G9" s="38" t="s">
        <v>71</v>
      </c>
      <c r="H9" s="11"/>
      <c r="I9" s="35"/>
      <c r="J9" s="35"/>
      <c r="K9" s="35"/>
      <c r="L9" s="35"/>
      <c r="M9" s="35"/>
      <c r="O9" t="str">
        <f t="shared" si="0"/>
        <v>VALUES (6, '30130130', 'MG', 'Belo Horizonte', 'Santa Efigênia', 'R. Rio Grande do Norte', '300', '');</v>
      </c>
      <c r="Q9" t="str">
        <f t="shared" si="1"/>
        <v>INSERT INTO enderecos(id, cep, uf, cidade, bairro, logradouro, numero, complemento) VALUES (6, '30130130', 'MG', 'Belo Horizonte', 'Santa Efigênia', 'R. Rio Grande do Norte', '300', '');</v>
      </c>
    </row>
    <row r="10" spans="1:17" x14ac:dyDescent="0.25">
      <c r="A10" s="3">
        <v>7</v>
      </c>
      <c r="B10" s="3">
        <v>1505001</v>
      </c>
      <c r="C10" s="3" t="s">
        <v>34</v>
      </c>
      <c r="D10" s="4" t="s">
        <v>46</v>
      </c>
      <c r="E10" s="4" t="s">
        <v>296</v>
      </c>
      <c r="F10" s="4" t="s">
        <v>54</v>
      </c>
      <c r="G10" s="38">
        <v>37</v>
      </c>
      <c r="H10" s="11"/>
      <c r="I10" s="35"/>
      <c r="J10" s="35"/>
      <c r="K10" s="35"/>
      <c r="L10" s="35"/>
      <c r="M10" s="35"/>
      <c r="O10" t="str">
        <f t="shared" si="0"/>
        <v>VALUES (7, '1505001', 'SP', 'São Paulo', 'Sé', 'R. dos Estudantes', '37', '');</v>
      </c>
      <c r="Q10" t="str">
        <f t="shared" si="1"/>
        <v>INSERT INTO enderecos(id, cep, uf, cidade, bairro, logradouro, numero, complemento) VALUES (7, '1505001', 'SP', 'São Paulo', 'Sé', 'R. dos Estudantes', '37', '');</v>
      </c>
    </row>
    <row r="11" spans="1:17" x14ac:dyDescent="0.25">
      <c r="A11" s="3">
        <v>8</v>
      </c>
      <c r="B11" s="3">
        <v>24030040</v>
      </c>
      <c r="C11" s="3" t="s">
        <v>37</v>
      </c>
      <c r="D11" s="4" t="s">
        <v>40</v>
      </c>
      <c r="E11" s="4" t="s">
        <v>292</v>
      </c>
      <c r="F11" s="4" t="s">
        <v>74</v>
      </c>
      <c r="G11" s="38" t="s">
        <v>75</v>
      </c>
      <c r="H11" s="11"/>
      <c r="I11" s="35"/>
      <c r="J11" s="35"/>
      <c r="K11" s="35"/>
      <c r="L11" s="35"/>
      <c r="M11" s="35"/>
      <c r="O11" t="str">
        <f t="shared" si="0"/>
        <v>VALUES (8, '24030040', 'RJ', 'Niteroi', 'Centro', 'R. Saldanha Marinho', '100', '');</v>
      </c>
      <c r="Q11" t="str">
        <f t="shared" si="1"/>
        <v>INSERT INTO enderecos(id, cep, uf, cidade, bairro, logradouro, numero, complemento) VALUES (8, '24030040', 'RJ', 'Niteroi', 'Centro', 'R. Saldanha Marinho', '100', '');</v>
      </c>
    </row>
    <row r="12" spans="1:17" x14ac:dyDescent="0.25">
      <c r="A12" s="3">
        <v>9</v>
      </c>
      <c r="B12" s="3">
        <v>1503905</v>
      </c>
      <c r="C12" s="3" t="s">
        <v>34</v>
      </c>
      <c r="D12" s="4" t="s">
        <v>46</v>
      </c>
      <c r="E12" s="4" t="s">
        <v>298</v>
      </c>
      <c r="F12" s="4" t="s">
        <v>53</v>
      </c>
      <c r="G12" s="38">
        <v>107</v>
      </c>
      <c r="H12" s="11" t="s">
        <v>58</v>
      </c>
      <c r="I12" s="35"/>
      <c r="J12" s="35"/>
      <c r="K12" s="35"/>
      <c r="L12" s="35"/>
      <c r="M12" s="35"/>
      <c r="O12" t="str">
        <f t="shared" si="0"/>
        <v>VALUES (9, '1503905', 'SP', 'São Paulo', 'Liberdade', 'Av. Liberdade', '107', 'apto 1007');</v>
      </c>
      <c r="Q12" t="str">
        <f t="shared" si="1"/>
        <v>INSERT INTO enderecos(id, cep, uf, cidade, bairro, logradouro, numero, complemento) VALUES (9, '1503905', 'SP', 'São Paulo', 'Liberdade', 'Av. Liberdade', '107', 'apto 1007');</v>
      </c>
    </row>
    <row r="13" spans="1:17" x14ac:dyDescent="0.25">
      <c r="A13" s="3">
        <v>10</v>
      </c>
      <c r="B13" s="3">
        <v>20030020</v>
      </c>
      <c r="C13" s="3" t="s">
        <v>37</v>
      </c>
      <c r="D13" s="4" t="s">
        <v>39</v>
      </c>
      <c r="E13" s="4" t="s">
        <v>292</v>
      </c>
      <c r="F13" s="4" t="s">
        <v>72</v>
      </c>
      <c r="G13" s="38" t="s">
        <v>73</v>
      </c>
      <c r="H13" s="11"/>
      <c r="I13" s="35"/>
      <c r="J13" s="35"/>
      <c r="K13" s="35"/>
      <c r="L13" s="35"/>
      <c r="M13" s="35"/>
      <c r="O13" t="str">
        <f t="shared" si="0"/>
        <v>VALUES (10, '20030020', 'RJ', 'Rio de Janeiro', 'Centro', 'Av. Pres. Wilson', '118', '');</v>
      </c>
      <c r="Q13" t="str">
        <f t="shared" si="1"/>
        <v>INSERT INTO enderecos(id, cep, uf, cidade, bairro, logradouro, numero, complemento) VALUES (10, '20030020', 'RJ', 'Rio de Janeiro', 'Centro', 'Av. Pres. Wilson', '118', '');</v>
      </c>
    </row>
    <row r="14" spans="1:17" x14ac:dyDescent="0.25">
      <c r="A14" s="3">
        <v>11</v>
      </c>
      <c r="B14" s="3">
        <v>40231305</v>
      </c>
      <c r="C14" s="3" t="s">
        <v>33</v>
      </c>
      <c r="D14" s="4" t="s">
        <v>41</v>
      </c>
      <c r="E14" s="4" t="s">
        <v>299</v>
      </c>
      <c r="F14" s="4" t="s">
        <v>64</v>
      </c>
      <c r="G14" s="38" t="s">
        <v>63</v>
      </c>
      <c r="H14" s="11"/>
      <c r="I14" s="35"/>
      <c r="J14" s="35"/>
      <c r="K14" s="35"/>
      <c r="L14" s="35"/>
      <c r="M14" s="35"/>
      <c r="O14" t="str">
        <f t="shared" si="0"/>
        <v>VALUES (11, '40231305', 'BA', 'Salvador', 'Federação', 'Av. Cardeal da Silva', '799', '');</v>
      </c>
      <c r="Q14" t="str">
        <f t="shared" si="1"/>
        <v>INSERT INTO enderecos(id, cep, uf, cidade, bairro, logradouro, numero, complemento) VALUES (11, '40231305', 'BA', 'Salvador', 'Federação', 'Av. Cardeal da Silva', '799', '');</v>
      </c>
    </row>
    <row r="15" spans="1:17" x14ac:dyDescent="0.25">
      <c r="A15" s="3">
        <v>12</v>
      </c>
      <c r="B15" s="3">
        <v>44051754</v>
      </c>
      <c r="C15" s="3" t="s">
        <v>33</v>
      </c>
      <c r="D15" s="4" t="s">
        <v>42</v>
      </c>
      <c r="E15" s="4" t="s">
        <v>300</v>
      </c>
      <c r="F15" s="4" t="s">
        <v>60</v>
      </c>
      <c r="G15" s="38">
        <v>543</v>
      </c>
      <c r="H15" s="11"/>
      <c r="I15" s="35"/>
      <c r="J15" s="35"/>
      <c r="K15" s="35"/>
      <c r="L15" s="35"/>
      <c r="M15" s="35"/>
      <c r="O15" t="str">
        <f t="shared" si="0"/>
        <v>VALUES (12, '44051754', 'BA', 'Feira de Santana', 'São João', 'R. Profa. Edelvira de Oliveira', '543', '');</v>
      </c>
      <c r="Q15" t="str">
        <f t="shared" si="1"/>
        <v>INSERT INTO enderecos(id, cep, uf, cidade, bairro, logradouro, numero, complemento) VALUES (12, '44051754', 'BA', 'Feira de Santana', 'São João', 'R. Profa. Edelvira de Oliveira', '543', '');</v>
      </c>
    </row>
    <row r="16" spans="1:17" x14ac:dyDescent="0.25">
      <c r="A16" s="3">
        <v>13</v>
      </c>
      <c r="B16" s="3">
        <v>17010000</v>
      </c>
      <c r="C16" s="3" t="s">
        <v>34</v>
      </c>
      <c r="D16" s="4" t="s">
        <v>47</v>
      </c>
      <c r="E16" s="4" t="s">
        <v>292</v>
      </c>
      <c r="F16" s="4" t="s">
        <v>52</v>
      </c>
      <c r="G16" s="39" t="s">
        <v>59</v>
      </c>
      <c r="H16" s="11"/>
      <c r="I16" s="35"/>
      <c r="J16" s="35"/>
      <c r="K16" s="35"/>
      <c r="L16" s="35"/>
      <c r="M16" s="35"/>
      <c r="O16" t="str">
        <f t="shared" si="0"/>
        <v>VALUES (13, '17010000', 'SP', 'Bauru', 'Centro', 'R. Batista de Carvalho', '4-33', '');</v>
      </c>
      <c r="Q16" t="str">
        <f t="shared" si="1"/>
        <v>INSERT INTO enderecos(id, cep, uf, cidade, bairro, logradouro, numero, complemento) VALUES (13, '17010000', 'SP', 'Bauru', 'Centro', 'R. Batista de Carvalho', '4-33', '');</v>
      </c>
    </row>
    <row r="17" spans="1:17" x14ac:dyDescent="0.25">
      <c r="A17" s="3">
        <v>14</v>
      </c>
      <c r="B17" s="3">
        <v>6090010</v>
      </c>
      <c r="C17" s="3" t="s">
        <v>34</v>
      </c>
      <c r="D17" s="4" t="s">
        <v>48</v>
      </c>
      <c r="E17" s="4" t="s">
        <v>301</v>
      </c>
      <c r="F17" s="4" t="s">
        <v>50</v>
      </c>
      <c r="G17" s="38">
        <v>2200</v>
      </c>
      <c r="H17" s="11" t="s">
        <v>51</v>
      </c>
      <c r="I17" s="35"/>
      <c r="J17" s="35"/>
      <c r="K17" s="35"/>
      <c r="L17" s="35"/>
      <c r="M17" s="35"/>
      <c r="O17" t="str">
        <f t="shared" si="0"/>
        <v>VALUES (14, '6090010', 'SP', 'Osasco', 'Vila Yara', 'Av. dos Autonomistas', '2200', '1o andar');</v>
      </c>
      <c r="Q17" t="str">
        <f t="shared" si="1"/>
        <v>INSERT INTO enderecos(id, cep, uf, cidade, bairro, logradouro, numero, complemento) VALUES (14, '6090010', 'SP', 'Osasco', 'Vila Yara', 'Av. dos Autonomistas', '2200', '1o andar');</v>
      </c>
    </row>
    <row r="18" spans="1:17" x14ac:dyDescent="0.25">
      <c r="A18" s="3">
        <v>15</v>
      </c>
      <c r="B18" s="3">
        <v>60160120</v>
      </c>
      <c r="C18" s="3" t="s">
        <v>35</v>
      </c>
      <c r="D18" s="4" t="s">
        <v>38</v>
      </c>
      <c r="E18" s="4" t="s">
        <v>302</v>
      </c>
      <c r="F18" s="4" t="s">
        <v>68</v>
      </c>
      <c r="G18" s="38" t="s">
        <v>69</v>
      </c>
      <c r="H18" s="11"/>
      <c r="I18" s="35"/>
      <c r="J18" s="35"/>
      <c r="K18" s="35"/>
      <c r="L18" s="35"/>
      <c r="M18" s="35"/>
      <c r="O18" t="str">
        <f t="shared" si="0"/>
        <v>VALUES (15, '60160120', 'CE', 'Fortaleza', 'Meireles', 'Rua Canuto de Aguiar', '110', '');</v>
      </c>
      <c r="Q18" t="str">
        <f t="shared" si="1"/>
        <v>INSERT INTO enderecos(id, cep, uf, cidade, bairro, logradouro, numero, complemento) VALUES (15, '60160120', 'CE', 'Fortaleza', 'Meireles', 'Rua Canuto de Aguiar', '110', '');</v>
      </c>
    </row>
    <row r="19" spans="1:17" x14ac:dyDescent="0.25">
      <c r="A19" s="3">
        <v>16</v>
      </c>
      <c r="B19" s="3">
        <v>12345123</v>
      </c>
      <c r="C19" s="3" t="s">
        <v>34</v>
      </c>
      <c r="D19" s="4" t="s">
        <v>46</v>
      </c>
      <c r="E19" s="4" t="s">
        <v>303</v>
      </c>
      <c r="F19" s="4" t="s">
        <v>156</v>
      </c>
      <c r="G19" s="38" t="s">
        <v>161</v>
      </c>
      <c r="H19" s="11" t="s">
        <v>166</v>
      </c>
      <c r="I19" s="35"/>
      <c r="J19" s="35"/>
      <c r="K19" s="35"/>
      <c r="L19" s="35"/>
      <c r="M19" s="35"/>
      <c r="O19" t="str">
        <f t="shared" si="0"/>
        <v>VALUES (16, '12345123', 'SP', 'São Paulo', 'Cento', 'A', '1', '1-1');</v>
      </c>
      <c r="Q19" t="str">
        <f t="shared" si="1"/>
        <v>INSERT INTO enderecos(id, cep, uf, cidade, bairro, logradouro, numero, complemento) VALUES (16, '12345123', 'SP', 'São Paulo', 'Cento', 'A', '1', '1-1');</v>
      </c>
    </row>
    <row r="20" spans="1:17" x14ac:dyDescent="0.25">
      <c r="A20" s="3">
        <v>17</v>
      </c>
      <c r="B20" s="3">
        <v>12345124</v>
      </c>
      <c r="C20" s="3" t="s">
        <v>34</v>
      </c>
      <c r="D20" s="4" t="s">
        <v>46</v>
      </c>
      <c r="E20" s="4" t="s">
        <v>303</v>
      </c>
      <c r="F20" s="4" t="s">
        <v>157</v>
      </c>
      <c r="G20" s="38" t="s">
        <v>162</v>
      </c>
      <c r="H20" s="11" t="s">
        <v>167</v>
      </c>
      <c r="I20" s="35"/>
      <c r="J20" s="35"/>
      <c r="K20" s="35"/>
      <c r="L20" s="35"/>
      <c r="M20" s="35"/>
      <c r="O20" t="str">
        <f t="shared" si="0"/>
        <v>VALUES (17, '12345124', 'SP', 'São Paulo', 'Cento', 'B', '2', '2-2');</v>
      </c>
      <c r="Q20" t="str">
        <f t="shared" si="1"/>
        <v>INSERT INTO enderecos(id, cep, uf, cidade, bairro, logradouro, numero, complemento) VALUES (17, '12345124', 'SP', 'São Paulo', 'Cento', 'B', '2', '2-2');</v>
      </c>
    </row>
    <row r="21" spans="1:17" x14ac:dyDescent="0.25">
      <c r="A21" s="3">
        <v>18</v>
      </c>
      <c r="B21" s="3">
        <v>12345125</v>
      </c>
      <c r="C21" s="3" t="s">
        <v>34</v>
      </c>
      <c r="D21" s="4" t="s">
        <v>46</v>
      </c>
      <c r="E21" s="4" t="s">
        <v>303</v>
      </c>
      <c r="F21" s="4" t="s">
        <v>158</v>
      </c>
      <c r="G21" s="38" t="s">
        <v>163</v>
      </c>
      <c r="H21" s="11" t="s">
        <v>168</v>
      </c>
      <c r="I21" s="35"/>
      <c r="J21" s="35"/>
      <c r="K21" s="35"/>
      <c r="L21" s="35"/>
      <c r="M21" s="35"/>
      <c r="O21" t="str">
        <f t="shared" si="0"/>
        <v>VALUES (18, '12345125', 'SP', 'São Paulo', 'Cento', 'C', '3', '3-3');</v>
      </c>
      <c r="Q21" t="str">
        <f t="shared" si="1"/>
        <v>INSERT INTO enderecos(id, cep, uf, cidade, bairro, logradouro, numero, complemento) VALUES (18, '12345125', 'SP', 'São Paulo', 'Cento', 'C', '3', '3-3');</v>
      </c>
    </row>
    <row r="22" spans="1:17" x14ac:dyDescent="0.25">
      <c r="A22" s="3">
        <v>19</v>
      </c>
      <c r="B22" s="3">
        <v>12345126</v>
      </c>
      <c r="C22" s="3" t="s">
        <v>34</v>
      </c>
      <c r="D22" s="4" t="s">
        <v>46</v>
      </c>
      <c r="E22" s="4" t="s">
        <v>303</v>
      </c>
      <c r="F22" s="4" t="s">
        <v>159</v>
      </c>
      <c r="G22" s="38" t="s">
        <v>164</v>
      </c>
      <c r="H22" s="11" t="s">
        <v>169</v>
      </c>
      <c r="I22" s="36"/>
      <c r="J22" s="35"/>
      <c r="K22" s="35"/>
      <c r="L22" s="35"/>
      <c r="M22" s="35"/>
      <c r="O22" t="str">
        <f t="shared" si="0"/>
        <v>VALUES (19, '12345126', 'SP', 'São Paulo', 'Cento', 'D', '4', '4-4');</v>
      </c>
      <c r="Q22" t="str">
        <f t="shared" si="1"/>
        <v>INSERT INTO enderecos(id, cep, uf, cidade, bairro, logradouro, numero, complemento) VALUES (19, '12345126', 'SP', 'São Paulo', 'Cento', 'D', '4', '4-4');</v>
      </c>
    </row>
    <row r="23" spans="1:17" x14ac:dyDescent="0.25">
      <c r="A23" s="3">
        <v>20</v>
      </c>
      <c r="B23" s="3">
        <v>12345127</v>
      </c>
      <c r="C23" s="3" t="s">
        <v>34</v>
      </c>
      <c r="D23" s="4" t="s">
        <v>46</v>
      </c>
      <c r="E23" s="4" t="s">
        <v>303</v>
      </c>
      <c r="F23" s="4" t="s">
        <v>160</v>
      </c>
      <c r="G23" s="38" t="s">
        <v>165</v>
      </c>
      <c r="H23" s="11" t="s">
        <v>170</v>
      </c>
      <c r="I23" s="36"/>
      <c r="J23" s="35"/>
      <c r="K23" s="35"/>
      <c r="L23" s="35"/>
      <c r="M23" s="35"/>
      <c r="O23" t="str">
        <f t="shared" si="0"/>
        <v>VALUES (20, '12345127', 'SP', 'São Paulo', 'Cento', 'E', '5', '5-5');</v>
      </c>
      <c r="Q23" t="str">
        <f t="shared" si="1"/>
        <v>INSERT INTO enderecos(id, cep, uf, cidade, bairro, logradouro, numero, complemento) VALUES (20, '12345127', 'SP', 'São Paulo', 'Cento', 'E', '5', '5-5');</v>
      </c>
    </row>
    <row r="24" spans="1:17" x14ac:dyDescent="0.25">
      <c r="A24" s="3">
        <v>21</v>
      </c>
      <c r="B24" s="3">
        <v>1156000</v>
      </c>
      <c r="C24" s="3" t="s">
        <v>34</v>
      </c>
      <c r="D24" s="4" t="s">
        <v>46</v>
      </c>
      <c r="E24" s="4" t="s">
        <v>304</v>
      </c>
      <c r="F24" s="4" t="s">
        <v>85</v>
      </c>
      <c r="G24" s="38" t="s">
        <v>86</v>
      </c>
      <c r="H24" s="11"/>
      <c r="I24" s="26" t="s">
        <v>94</v>
      </c>
      <c r="J24" s="27"/>
      <c r="K24" s="27"/>
      <c r="L24" s="27"/>
      <c r="M24" s="28"/>
      <c r="O24" t="str">
        <f t="shared" si="0"/>
        <v>VALUES (21, '1156000', 'SP', 'São Paulo', 'Barra Funda', 'Tagipuru', '709', '');</v>
      </c>
      <c r="Q24" t="str">
        <f t="shared" si="1"/>
        <v>INSERT INTO enderecos(id, cep, uf, cidade, bairro, logradouro, numero, complemento) VALUES (21, '1156000', 'SP', 'São Paulo', 'Barra Funda', 'Tagipuru', '709', '');</v>
      </c>
    </row>
    <row r="25" spans="1:17" x14ac:dyDescent="0.25">
      <c r="A25" s="3">
        <v>22</v>
      </c>
      <c r="B25" s="3">
        <v>41502345</v>
      </c>
      <c r="C25" s="3" t="s">
        <v>33</v>
      </c>
      <c r="D25" s="4" t="s">
        <v>41</v>
      </c>
      <c r="E25" s="4" t="s">
        <v>307</v>
      </c>
      <c r="F25" s="4" t="s">
        <v>87</v>
      </c>
      <c r="G25" s="38" t="s">
        <v>88</v>
      </c>
      <c r="H25" s="11"/>
      <c r="I25" s="29"/>
      <c r="J25" s="30"/>
      <c r="K25" s="30"/>
      <c r="L25" s="30"/>
      <c r="M25" s="31"/>
      <c r="O25" t="str">
        <f t="shared" si="0"/>
        <v>VALUES (22, '41502345', 'BA', 'Salvador', 'Jd das Margaridas', 'R. Boquira', '162', '');</v>
      </c>
      <c r="Q25" t="str">
        <f t="shared" si="1"/>
        <v>INSERT INTO enderecos(id, cep, uf, cidade, bairro, logradouro, numero, complemento) VALUES (22, '41502345', 'BA', 'Salvador', 'Jd das Margaridas', 'R. Boquira', '162', '');</v>
      </c>
    </row>
    <row r="26" spans="1:17" x14ac:dyDescent="0.25">
      <c r="A26" s="3">
        <v>23</v>
      </c>
      <c r="B26" s="3">
        <v>60130210</v>
      </c>
      <c r="C26" s="3" t="s">
        <v>35</v>
      </c>
      <c r="D26" s="4" t="s">
        <v>38</v>
      </c>
      <c r="E26" s="4" t="s">
        <v>305</v>
      </c>
      <c r="F26" s="4" t="s">
        <v>89</v>
      </c>
      <c r="G26" s="38" t="s">
        <v>90</v>
      </c>
      <c r="H26" s="11"/>
      <c r="I26" s="29"/>
      <c r="J26" s="30"/>
      <c r="K26" s="30"/>
      <c r="L26" s="30"/>
      <c r="M26" s="31"/>
      <c r="O26" t="str">
        <f t="shared" si="0"/>
        <v>VALUES (23, '60130210', 'CE', 'Fortaleza', 'Cepel', 'R. Castro Alves', '150', '');</v>
      </c>
      <c r="Q26" t="str">
        <f t="shared" si="1"/>
        <v>INSERT INTO enderecos(id, cep, uf, cidade, bairro, logradouro, numero, complemento) VALUES (23, '60130210', 'CE', 'Fortaleza', 'Cepel', 'R. Castro Alves', '150', '');</v>
      </c>
    </row>
    <row r="27" spans="1:17" x14ac:dyDescent="0.25">
      <c r="A27" s="3">
        <v>24</v>
      </c>
      <c r="B27" s="3">
        <v>30130130</v>
      </c>
      <c r="C27" s="3" t="s">
        <v>36</v>
      </c>
      <c r="D27" s="4" t="s">
        <v>43</v>
      </c>
      <c r="E27" s="4" t="s">
        <v>297</v>
      </c>
      <c r="F27" s="4" t="s">
        <v>91</v>
      </c>
      <c r="G27" s="38"/>
      <c r="H27" s="11"/>
      <c r="I27" s="29"/>
      <c r="J27" s="30"/>
      <c r="K27" s="30"/>
      <c r="L27" s="30"/>
      <c r="M27" s="31"/>
      <c r="O27" t="str">
        <f t="shared" si="0"/>
        <v>VALUES (24, '30130130', 'MG', 'Belo Horizonte', 'Santa Efigênia', 'R. Rio Grande do Norte, 233', '', '');</v>
      </c>
      <c r="Q27" t="str">
        <f t="shared" si="1"/>
        <v>INSERT INTO enderecos(id, cep, uf, cidade, bairro, logradouro, numero, complemento) VALUES (24, '30130130', 'MG', 'Belo Horizonte', 'Santa Efigênia', 'R. Rio Grande do Norte, 233', '', '');</v>
      </c>
    </row>
    <row r="28" spans="1:17" x14ac:dyDescent="0.25">
      <c r="A28" s="3">
        <v>25</v>
      </c>
      <c r="B28" s="3">
        <v>21310310</v>
      </c>
      <c r="C28" s="3" t="s">
        <v>37</v>
      </c>
      <c r="D28" s="4" t="s">
        <v>39</v>
      </c>
      <c r="E28" s="4" t="s">
        <v>306</v>
      </c>
      <c r="F28" s="4" t="s">
        <v>93</v>
      </c>
      <c r="G28" s="38" t="s">
        <v>92</v>
      </c>
      <c r="H28" s="11"/>
      <c r="I28" s="29"/>
      <c r="J28" s="30"/>
      <c r="K28" s="30"/>
      <c r="L28" s="30"/>
      <c r="M28" s="31"/>
      <c r="O28" t="str">
        <f t="shared" si="0"/>
        <v>VALUES (25, '21310310', 'RJ', 'Rio de Janeiro', 'Cascadura', 'Av. Ernani Cardoso', '1000', '');</v>
      </c>
      <c r="Q28" t="str">
        <f t="shared" si="1"/>
        <v>INSERT INTO enderecos(id, cep, uf, cidade, bairro, logradouro, numero, complemento) VALUES (25, '21310310', 'RJ', 'Rio de Janeiro', 'Cascadura', 'Av. Ernani Cardoso', '1000', '');</v>
      </c>
    </row>
    <row r="29" spans="1:17" x14ac:dyDescent="0.25">
      <c r="A29" s="3">
        <v>26</v>
      </c>
      <c r="B29" s="3">
        <v>11111123</v>
      </c>
      <c r="C29" s="3" t="s">
        <v>34</v>
      </c>
      <c r="D29" s="4" t="s">
        <v>46</v>
      </c>
      <c r="E29" s="4" t="s">
        <v>292</v>
      </c>
      <c r="F29" s="4" t="s">
        <v>178</v>
      </c>
      <c r="G29" s="38" t="s">
        <v>161</v>
      </c>
      <c r="H29" s="11" t="s">
        <v>183</v>
      </c>
      <c r="I29" s="29"/>
      <c r="J29" s="30"/>
      <c r="K29" s="30"/>
      <c r="L29" s="30"/>
      <c r="M29" s="31"/>
      <c r="O29" t="str">
        <f t="shared" si="0"/>
        <v>VALUES (26, '11111123', 'SP', 'São Paulo', 'Centro', 'Rua A1', '1', '1A');</v>
      </c>
      <c r="Q29" t="str">
        <f t="shared" si="1"/>
        <v>INSERT INTO enderecos(id, cep, uf, cidade, bairro, logradouro, numero, complemento) VALUES (26, '11111123', 'SP', 'São Paulo', 'Centro', 'Rua A1', '1', '1A');</v>
      </c>
    </row>
    <row r="30" spans="1:17" x14ac:dyDescent="0.25">
      <c r="A30" s="3">
        <v>27</v>
      </c>
      <c r="B30" s="3">
        <v>22222123</v>
      </c>
      <c r="C30" s="3" t="s">
        <v>33</v>
      </c>
      <c r="D30" s="4" t="s">
        <v>41</v>
      </c>
      <c r="E30" s="4" t="s">
        <v>292</v>
      </c>
      <c r="F30" s="4" t="s">
        <v>179</v>
      </c>
      <c r="G30" s="38" t="s">
        <v>162</v>
      </c>
      <c r="H30" s="11" t="s">
        <v>184</v>
      </c>
      <c r="I30" s="29"/>
      <c r="J30" s="30"/>
      <c r="K30" s="30"/>
      <c r="L30" s="30"/>
      <c r="M30" s="31"/>
      <c r="O30" t="str">
        <f t="shared" si="0"/>
        <v>VALUES (27, '22222123', 'BA', 'Salvador', 'Centro', 'Rua B1', '2', '1B');</v>
      </c>
      <c r="Q30" t="str">
        <f t="shared" si="1"/>
        <v>INSERT INTO enderecos(id, cep, uf, cidade, bairro, logradouro, numero, complemento) VALUES (27, '22222123', 'BA', 'Salvador', 'Centro', 'Rua B1', '2', '1B');</v>
      </c>
    </row>
    <row r="31" spans="1:17" x14ac:dyDescent="0.25">
      <c r="A31" s="3">
        <v>28</v>
      </c>
      <c r="B31" s="3">
        <v>33333123</v>
      </c>
      <c r="C31" s="3" t="s">
        <v>35</v>
      </c>
      <c r="D31" s="4" t="s">
        <v>38</v>
      </c>
      <c r="E31" s="4" t="s">
        <v>292</v>
      </c>
      <c r="F31" s="4" t="s">
        <v>180</v>
      </c>
      <c r="G31" s="38" t="s">
        <v>163</v>
      </c>
      <c r="H31" s="11" t="s">
        <v>185</v>
      </c>
      <c r="I31" s="29"/>
      <c r="J31" s="30"/>
      <c r="K31" s="30"/>
      <c r="L31" s="30"/>
      <c r="M31" s="31"/>
      <c r="O31" t="str">
        <f t="shared" si="0"/>
        <v>VALUES (28, '33333123', 'CE', 'Fortaleza', 'Centro', 'Rua C1', '3', '1C');</v>
      </c>
      <c r="Q31" t="str">
        <f t="shared" si="1"/>
        <v>INSERT INTO enderecos(id, cep, uf, cidade, bairro, logradouro, numero, complemento) VALUES (28, '33333123', 'CE', 'Fortaleza', 'Centro', 'Rua C1', '3', '1C');</v>
      </c>
    </row>
    <row r="32" spans="1:17" x14ac:dyDescent="0.25">
      <c r="A32" s="3">
        <v>29</v>
      </c>
      <c r="B32" s="3">
        <v>44444123</v>
      </c>
      <c r="C32" s="3" t="s">
        <v>36</v>
      </c>
      <c r="D32" s="4" t="s">
        <v>43</v>
      </c>
      <c r="E32" s="4" t="s">
        <v>292</v>
      </c>
      <c r="F32" s="4" t="s">
        <v>181</v>
      </c>
      <c r="G32" s="38" t="s">
        <v>164</v>
      </c>
      <c r="H32" s="11" t="s">
        <v>186</v>
      </c>
      <c r="I32" s="29"/>
      <c r="J32" s="30"/>
      <c r="K32" s="30"/>
      <c r="L32" s="30"/>
      <c r="M32" s="31"/>
      <c r="O32" t="str">
        <f t="shared" si="0"/>
        <v>VALUES (29, '44444123', 'MG', 'Belo Horizonte', 'Centro', 'Rua D1', '4', '1D');</v>
      </c>
      <c r="Q32" t="str">
        <f t="shared" si="1"/>
        <v>INSERT INTO enderecos(id, cep, uf, cidade, bairro, logradouro, numero, complemento) VALUES (29, '44444123', 'MG', 'Belo Horizonte', 'Centro', 'Rua D1', '4', '1D');</v>
      </c>
    </row>
    <row r="33" spans="1:17" x14ac:dyDescent="0.25">
      <c r="A33" s="3">
        <v>30</v>
      </c>
      <c r="B33" s="3">
        <v>55555123</v>
      </c>
      <c r="C33" s="3" t="s">
        <v>37</v>
      </c>
      <c r="D33" s="4" t="s">
        <v>39</v>
      </c>
      <c r="E33" s="4" t="s">
        <v>292</v>
      </c>
      <c r="F33" s="4" t="s">
        <v>182</v>
      </c>
      <c r="G33" s="38" t="s">
        <v>165</v>
      </c>
      <c r="H33" s="11" t="s">
        <v>187</v>
      </c>
      <c r="I33" s="32"/>
      <c r="J33" s="33"/>
      <c r="K33" s="33"/>
      <c r="L33" s="33"/>
      <c r="M33" s="34"/>
      <c r="O33" t="str">
        <f t="shared" si="0"/>
        <v>VALUES (30, '55555123', 'RJ', 'Rio de Janeiro', 'Centro', 'Rua E1', '5', '1E');</v>
      </c>
      <c r="Q33" t="str">
        <f t="shared" si="1"/>
        <v>INSERT INTO enderecos(id, cep, uf, cidade, bairro, logradouro, numero, complemento) VALUES (30, '55555123', 'RJ', 'Rio de Janeiro', 'Centro', 'Rua E1', '5', '1E');</v>
      </c>
    </row>
  </sheetData>
  <mergeCells count="2">
    <mergeCell ref="I4:M23"/>
    <mergeCell ref="I24:M33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7724-C348-4340-8E94-148CAD93746C}">
  <sheetPr filterMode="1"/>
  <dimension ref="A1:O45"/>
  <sheetViews>
    <sheetView workbookViewId="0">
      <selection activeCell="C3" sqref="C3"/>
    </sheetView>
  </sheetViews>
  <sheetFormatPr defaultRowHeight="15" x14ac:dyDescent="0.25"/>
  <cols>
    <col min="4" max="4" width="10.5703125" bestFit="1" customWidth="1"/>
    <col min="5" max="5" width="19.42578125" bestFit="1" customWidth="1"/>
    <col min="9" max="9" width="15" bestFit="1" customWidth="1"/>
    <col min="10" max="10" width="12.42578125" bestFit="1" customWidth="1"/>
    <col min="13" max="13" width="105.140625" bestFit="1" customWidth="1"/>
    <col min="15" max="15" width="39.28515625" customWidth="1"/>
  </cols>
  <sheetData>
    <row r="1" spans="1:15" x14ac:dyDescent="0.25">
      <c r="A1" s="1" t="s">
        <v>153</v>
      </c>
      <c r="B1" s="1" t="s">
        <v>218</v>
      </c>
    </row>
    <row r="3" spans="1:15" x14ac:dyDescent="0.25">
      <c r="A3" s="2" t="s">
        <v>0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314</v>
      </c>
      <c r="J3" s="2" t="s">
        <v>108</v>
      </c>
      <c r="K3" s="2" t="s">
        <v>315</v>
      </c>
      <c r="M3" s="1" t="str">
        <f>CONCATENATE("INSERT INTO ",B1,"(",A3,", ",B3,", ",C3,", ",D3,", ",E3,", ",F3,", ",G3,", ",H3,", ",I3,", ",J3,", ",K3,")")</f>
        <v>INSERT INTO veiculos(id, marca, modelo, placa, chassi, km, corID, tipoID, lojaproprietariaID, localizacaoID, opcionaisID)</v>
      </c>
      <c r="O3" s="1" t="s">
        <v>154</v>
      </c>
    </row>
    <row r="4" spans="1:15" hidden="1" x14ac:dyDescent="0.25">
      <c r="A4" s="4">
        <v>1</v>
      </c>
      <c r="B4" s="4" t="s">
        <v>109</v>
      </c>
      <c r="C4" s="4" t="s">
        <v>114</v>
      </c>
      <c r="D4" s="3" t="s">
        <v>188</v>
      </c>
      <c r="E4" s="3" t="s">
        <v>203</v>
      </c>
      <c r="F4" s="3">
        <v>1847</v>
      </c>
      <c r="G4" s="3">
        <v>9</v>
      </c>
      <c r="H4" s="3">
        <v>1</v>
      </c>
      <c r="I4" s="3">
        <v>1</v>
      </c>
      <c r="J4" s="3">
        <v>1</v>
      </c>
      <c r="K4" s="3">
        <v>8</v>
      </c>
      <c r="M4" t="str">
        <f>CONCATENATE("VALUES (",A4,", '",B4,"', '",C4,"', '",D4,"', '",E4,"', ",F4,", ",G4,", ",H4,", ",I4,", ",J4,", ",K4,");")</f>
        <v>VALUES (1, 'Volkswagen', 'Fox', 'ABC-123', '9BWHE21JX00000001', 1847, 9, 1, 1, 1, 8);</v>
      </c>
      <c r="O4" t="str">
        <f>CONCATENATE($M$3," ",M4)</f>
        <v>INSERT INTO veiculos(id, marca, modelo, placa, chassi, km, corID, tipoID, lojaproprietariaID, localizacaoID, opcionaisID) VALUES (1, 'Volkswagen', 'Fox', 'ABC-123', '9BWHE21JX00000001', 1847, 9, 1, 1, 1, 8);</v>
      </c>
    </row>
    <row r="5" spans="1:15" x14ac:dyDescent="0.25">
      <c r="A5" s="4">
        <v>2</v>
      </c>
      <c r="B5" s="4" t="s">
        <v>109</v>
      </c>
      <c r="C5" s="4" t="s">
        <v>115</v>
      </c>
      <c r="D5" s="3" t="s">
        <v>189</v>
      </c>
      <c r="E5" s="3" t="s">
        <v>204</v>
      </c>
      <c r="F5" s="3">
        <v>3744</v>
      </c>
      <c r="G5" s="3">
        <v>9</v>
      </c>
      <c r="H5" s="3">
        <v>1</v>
      </c>
      <c r="I5" s="3">
        <v>1</v>
      </c>
      <c r="J5" s="3">
        <v>2</v>
      </c>
      <c r="K5" s="3">
        <v>25</v>
      </c>
      <c r="M5" t="str">
        <f t="shared" ref="M5:M45" si="0">CONCATENATE("VALUES (",A5,", '",B5,"', '",C5,"', '",D5,"', '",E5,"', ",F5,", ",G5,", ",H5,", ",I5,", ",J5,", ",K5,");")</f>
        <v>VALUES (2, 'Volkswagen', 'Polo', 'CDE-123', '9BWHE21JX00000002', 3744, 9, 1, 1, 2, 25);</v>
      </c>
      <c r="O5" t="str">
        <f t="shared" ref="O5:O45" si="1">CONCATENATE($M$3," ",M5)</f>
        <v>INSERT INTO veiculos(id, marca, modelo, placa, chassi, km, corID, tipoID, lojaproprietariaID, localizacaoID, opcionaisID) VALUES (2, 'Volkswagen', 'Polo', 'CDE-123', '9BWHE21JX00000002', 3744, 9, 1, 1, 2, 25);</v>
      </c>
    </row>
    <row r="6" spans="1:15" x14ac:dyDescent="0.25">
      <c r="A6" s="4">
        <v>3</v>
      </c>
      <c r="B6" s="4" t="s">
        <v>109</v>
      </c>
      <c r="C6" s="4" t="s">
        <v>116</v>
      </c>
      <c r="D6" s="3" t="s">
        <v>190</v>
      </c>
      <c r="E6" s="3" t="s">
        <v>205</v>
      </c>
      <c r="F6" s="3">
        <v>9891</v>
      </c>
      <c r="G6" s="3">
        <v>4</v>
      </c>
      <c r="H6" s="3">
        <v>1</v>
      </c>
      <c r="I6" s="3">
        <v>2</v>
      </c>
      <c r="J6" s="3">
        <v>2</v>
      </c>
      <c r="K6" s="3">
        <v>29</v>
      </c>
      <c r="M6" t="str">
        <f t="shared" si="0"/>
        <v>VALUES (3, 'Volkswagen', 'Gol', 'EFG-123', '9BWHE21JX00000003', 9891, 4, 1, 2, 2, 29);</v>
      </c>
      <c r="O6" t="str">
        <f t="shared" si="1"/>
        <v>INSERT INTO veiculos(id, marca, modelo, placa, chassi, km, corID, tipoID, lojaproprietariaID, localizacaoID, opcionaisID) VALUES (3, 'Volkswagen', 'Gol', 'EFG-123', '9BWHE21JX00000003', 9891, 4, 1, 2, 2, 29);</v>
      </c>
    </row>
    <row r="7" spans="1:15" hidden="1" x14ac:dyDescent="0.25">
      <c r="A7" s="4">
        <v>4</v>
      </c>
      <c r="B7" s="4" t="s">
        <v>112</v>
      </c>
      <c r="C7" s="4" t="s">
        <v>117</v>
      </c>
      <c r="D7" s="3" t="s">
        <v>191</v>
      </c>
      <c r="E7" s="3" t="s">
        <v>206</v>
      </c>
      <c r="F7" s="3">
        <v>7074</v>
      </c>
      <c r="G7" s="3">
        <v>4</v>
      </c>
      <c r="H7" s="3">
        <v>1</v>
      </c>
      <c r="I7" s="3">
        <v>2</v>
      </c>
      <c r="J7" s="3">
        <v>3</v>
      </c>
      <c r="K7" s="3">
        <v>25</v>
      </c>
      <c r="M7" t="str">
        <f t="shared" si="0"/>
        <v>VALUES (4, 'Fiat', 'Uno', 'GHI-123', '9BFHE21JX00000001', 7074, 4, 1, 2, 3, 25);</v>
      </c>
      <c r="O7" t="str">
        <f t="shared" si="1"/>
        <v>INSERT INTO veiculos(id, marca, modelo, placa, chassi, km, corID, tipoID, lojaproprietariaID, localizacaoID, opcionaisID) VALUES (4, 'Fiat', 'Uno', 'GHI-123', '9BFHE21JX00000001', 7074, 4, 1, 2, 3, 25);</v>
      </c>
    </row>
    <row r="8" spans="1:15" hidden="1" x14ac:dyDescent="0.25">
      <c r="A8" s="4">
        <v>5</v>
      </c>
      <c r="B8" s="4" t="s">
        <v>112</v>
      </c>
      <c r="C8" s="4" t="s">
        <v>118</v>
      </c>
      <c r="D8" s="3" t="s">
        <v>192</v>
      </c>
      <c r="E8" s="3" t="s">
        <v>207</v>
      </c>
      <c r="F8" s="3">
        <v>4464</v>
      </c>
      <c r="G8" s="3">
        <v>4</v>
      </c>
      <c r="H8" s="3">
        <v>1</v>
      </c>
      <c r="I8" s="3">
        <v>3</v>
      </c>
      <c r="J8" s="3">
        <v>3</v>
      </c>
      <c r="K8" s="3">
        <v>20</v>
      </c>
      <c r="M8" t="str">
        <f t="shared" si="0"/>
        <v>VALUES (5, 'Fiat', 'Mobi', 'IJK-123', '9BFHE21JX00000002', 4464, 4, 1, 3, 3, 20);</v>
      </c>
      <c r="O8" t="str">
        <f t="shared" si="1"/>
        <v>INSERT INTO veiculos(id, marca, modelo, placa, chassi, km, corID, tipoID, lojaproprietariaID, localizacaoID, opcionaisID) VALUES (5, 'Fiat', 'Mobi', 'IJK-123', '9BFHE21JX00000002', 4464, 4, 1, 3, 3, 20);</v>
      </c>
    </row>
    <row r="9" spans="1:15" hidden="1" x14ac:dyDescent="0.25">
      <c r="A9" s="4">
        <v>6</v>
      </c>
      <c r="B9" s="4" t="s">
        <v>112</v>
      </c>
      <c r="C9" s="4" t="s">
        <v>119</v>
      </c>
      <c r="D9" s="3" t="s">
        <v>193</v>
      </c>
      <c r="E9" s="3" t="s">
        <v>208</v>
      </c>
      <c r="F9" s="3">
        <v>5703</v>
      </c>
      <c r="G9" s="3">
        <v>10</v>
      </c>
      <c r="H9" s="3">
        <v>2</v>
      </c>
      <c r="I9" s="3">
        <v>3</v>
      </c>
      <c r="J9" s="3">
        <v>4</v>
      </c>
      <c r="K9" s="3">
        <v>3</v>
      </c>
      <c r="M9" t="str">
        <f t="shared" si="0"/>
        <v>VALUES (6, 'Fiat', 'Chronos', 'KLM-123', '9BFHE21JX00000003', 5703, 10, 2, 3, 4, 3);</v>
      </c>
      <c r="O9" t="str">
        <f t="shared" si="1"/>
        <v>INSERT INTO veiculos(id, marca, modelo, placa, chassi, km, corID, tipoID, lojaproprietariaID, localizacaoID, opcionaisID) VALUES (6, 'Fiat', 'Chronos', 'KLM-123', '9BFHE21JX00000003', 5703, 10, 2, 3, 4, 3);</v>
      </c>
    </row>
    <row r="10" spans="1:15" hidden="1" x14ac:dyDescent="0.25">
      <c r="A10" s="4">
        <v>7</v>
      </c>
      <c r="B10" s="4" t="s">
        <v>110</v>
      </c>
      <c r="C10" s="4" t="s">
        <v>120</v>
      </c>
      <c r="D10" s="3" t="s">
        <v>194</v>
      </c>
      <c r="E10" s="3" t="s">
        <v>210</v>
      </c>
      <c r="F10" s="3">
        <v>3789</v>
      </c>
      <c r="G10" s="3">
        <v>9</v>
      </c>
      <c r="H10" s="3">
        <v>5</v>
      </c>
      <c r="I10" s="3">
        <v>4</v>
      </c>
      <c r="J10" s="3">
        <v>4</v>
      </c>
      <c r="K10" s="3">
        <v>63</v>
      </c>
      <c r="M10" t="str">
        <f t="shared" si="0"/>
        <v>VALUES (7, 'Ford', 'Strada', 'MNO-123', '9BDHE21JX00000001', 3789, 9, 5, 4, 4, 63);</v>
      </c>
      <c r="O10" t="str">
        <f t="shared" si="1"/>
        <v>INSERT INTO veiculos(id, marca, modelo, placa, chassi, km, corID, tipoID, lojaproprietariaID, localizacaoID, opcionaisID) VALUES (7, 'Ford', 'Strada', 'MNO-123', '9BDHE21JX00000001', 3789, 9, 5, 4, 4, 63);</v>
      </c>
    </row>
    <row r="11" spans="1:15" hidden="1" x14ac:dyDescent="0.25">
      <c r="A11" s="4">
        <v>8</v>
      </c>
      <c r="B11" s="4" t="s">
        <v>110</v>
      </c>
      <c r="C11" s="4" t="s">
        <v>121</v>
      </c>
      <c r="D11" s="3" t="s">
        <v>195</v>
      </c>
      <c r="E11" s="3" t="s">
        <v>211</v>
      </c>
      <c r="F11" s="3">
        <v>3211</v>
      </c>
      <c r="G11" s="3">
        <v>2</v>
      </c>
      <c r="H11" s="3">
        <v>6</v>
      </c>
      <c r="I11" s="3">
        <v>4</v>
      </c>
      <c r="J11" s="3">
        <v>1</v>
      </c>
      <c r="K11" s="3">
        <v>9</v>
      </c>
      <c r="M11" t="str">
        <f t="shared" si="0"/>
        <v>VALUES (8, 'Ford', 'Ranger', 'OPQ-123', '9BDHE21JX00000002', 3211, 2, 6, 4, 1, 9);</v>
      </c>
      <c r="O11" t="str">
        <f t="shared" si="1"/>
        <v>INSERT INTO veiculos(id, marca, modelo, placa, chassi, km, corID, tipoID, lojaproprietariaID, localizacaoID, opcionaisID) VALUES (8, 'Ford', 'Ranger', 'OPQ-123', '9BDHE21JX00000002', 3211, 2, 6, 4, 1, 9);</v>
      </c>
    </row>
    <row r="12" spans="1:15" hidden="1" x14ac:dyDescent="0.25">
      <c r="A12" s="4">
        <v>9</v>
      </c>
      <c r="B12" s="4" t="s">
        <v>110</v>
      </c>
      <c r="C12" s="4" t="s">
        <v>122</v>
      </c>
      <c r="D12" s="3" t="s">
        <v>196</v>
      </c>
      <c r="E12" s="3" t="s">
        <v>209</v>
      </c>
      <c r="F12" s="3">
        <v>8729</v>
      </c>
      <c r="G12" s="3">
        <v>10</v>
      </c>
      <c r="H12" s="3">
        <v>7</v>
      </c>
      <c r="I12" s="3">
        <v>5</v>
      </c>
      <c r="J12" s="3">
        <v>5</v>
      </c>
      <c r="K12" s="3">
        <v>40</v>
      </c>
      <c r="M12" t="str">
        <f t="shared" si="0"/>
        <v>VALUES (9, 'Ford', 'Transit Minibus', 'QRS-123', '9BDHE21JX00000003', 8729, 10, 7, 5, 5, 40);</v>
      </c>
      <c r="O12" t="str">
        <f t="shared" si="1"/>
        <v>INSERT INTO veiculos(id, marca, modelo, placa, chassi, km, corID, tipoID, lojaproprietariaID, localizacaoID, opcionaisID) VALUES (9, 'Ford', 'Transit Minibus', 'QRS-123', '9BDHE21JX00000003', 8729, 10, 7, 5, 5, 40);</v>
      </c>
    </row>
    <row r="13" spans="1:15" x14ac:dyDescent="0.25">
      <c r="A13" s="4">
        <v>10</v>
      </c>
      <c r="B13" s="4" t="s">
        <v>111</v>
      </c>
      <c r="C13" s="4" t="s">
        <v>123</v>
      </c>
      <c r="D13" s="3" t="s">
        <v>197</v>
      </c>
      <c r="E13" s="3" t="s">
        <v>212</v>
      </c>
      <c r="F13" s="3">
        <v>1971</v>
      </c>
      <c r="G13" s="3">
        <v>9</v>
      </c>
      <c r="H13" s="3">
        <v>2</v>
      </c>
      <c r="I13" s="3">
        <v>5</v>
      </c>
      <c r="J13" s="3">
        <v>2</v>
      </c>
      <c r="K13" s="3">
        <v>30</v>
      </c>
      <c r="M13" t="str">
        <f t="shared" si="0"/>
        <v>VALUES (10, 'Toyota', 'Corola', 'STU-123', '9BTHE21JX00000001', 1971, 9, 2, 5, 2, 30);</v>
      </c>
      <c r="O13" t="str">
        <f t="shared" si="1"/>
        <v>INSERT INTO veiculos(id, marca, modelo, placa, chassi, km, corID, tipoID, lojaproprietariaID, localizacaoID, opcionaisID) VALUES (10, 'Toyota', 'Corola', 'STU-123', '9BTHE21JX00000001', 1971, 9, 2, 5, 2, 30);</v>
      </c>
    </row>
    <row r="14" spans="1:15" hidden="1" x14ac:dyDescent="0.25">
      <c r="A14" s="4">
        <v>11</v>
      </c>
      <c r="B14" s="4" t="s">
        <v>111</v>
      </c>
      <c r="C14" s="4" t="s">
        <v>124</v>
      </c>
      <c r="D14" s="3" t="s">
        <v>198</v>
      </c>
      <c r="E14" s="3" t="s">
        <v>213</v>
      </c>
      <c r="F14" s="3">
        <v>8614</v>
      </c>
      <c r="G14" s="3">
        <v>9</v>
      </c>
      <c r="H14" s="3">
        <v>1</v>
      </c>
      <c r="I14" s="3">
        <v>1</v>
      </c>
      <c r="J14" s="3">
        <v>1</v>
      </c>
      <c r="K14" s="3">
        <v>28</v>
      </c>
      <c r="M14" t="str">
        <f t="shared" si="0"/>
        <v>VALUES (11, 'Toyota', 'Yaris', 'UVW-123', '9BTHE21JX00000002', 8614, 9, 1, 1, 1, 28);</v>
      </c>
      <c r="O14" t="str">
        <f t="shared" si="1"/>
        <v>INSERT INTO veiculos(id, marca, modelo, placa, chassi, km, corID, tipoID, lojaproprietariaID, localizacaoID, opcionaisID) VALUES (11, 'Toyota', 'Yaris', 'UVW-123', '9BTHE21JX00000002', 8614, 9, 1, 1, 1, 28);</v>
      </c>
    </row>
    <row r="15" spans="1:15" hidden="1" x14ac:dyDescent="0.25">
      <c r="A15" s="4">
        <v>12</v>
      </c>
      <c r="B15" s="4" t="s">
        <v>111</v>
      </c>
      <c r="C15" s="4" t="s">
        <v>125</v>
      </c>
      <c r="D15" s="3" t="s">
        <v>199</v>
      </c>
      <c r="E15" s="3" t="s">
        <v>214</v>
      </c>
      <c r="F15" s="3">
        <v>9953</v>
      </c>
      <c r="G15" s="3">
        <v>6</v>
      </c>
      <c r="H15" s="3">
        <v>1</v>
      </c>
      <c r="I15" s="3">
        <v>1</v>
      </c>
      <c r="J15" s="3">
        <v>3</v>
      </c>
      <c r="K15" s="3">
        <v>9</v>
      </c>
      <c r="M15" t="str">
        <f t="shared" si="0"/>
        <v>VALUES (12, 'Toyota', 'Etios', 'WXY-123', '9BTHE21JX00000003', 9953, 6, 1, 1, 3, 9);</v>
      </c>
      <c r="O15" t="str">
        <f t="shared" si="1"/>
        <v>INSERT INTO veiculos(id, marca, modelo, placa, chassi, km, corID, tipoID, lojaproprietariaID, localizacaoID, opcionaisID) VALUES (12, 'Toyota', 'Etios', 'WXY-123', '9BTHE21JX00000003', 9953, 6, 1, 1, 3, 9);</v>
      </c>
    </row>
    <row r="16" spans="1:15" x14ac:dyDescent="0.25">
      <c r="A16" s="4">
        <v>13</v>
      </c>
      <c r="B16" s="4" t="s">
        <v>126</v>
      </c>
      <c r="C16" s="4" t="s">
        <v>127</v>
      </c>
      <c r="D16" s="3" t="s">
        <v>200</v>
      </c>
      <c r="E16" s="3" t="s">
        <v>215</v>
      </c>
      <c r="F16" s="3">
        <v>7053</v>
      </c>
      <c r="G16" s="3">
        <v>4</v>
      </c>
      <c r="H16" s="3">
        <v>7</v>
      </c>
      <c r="I16" s="3">
        <v>2</v>
      </c>
      <c r="J16" s="3">
        <v>2</v>
      </c>
      <c r="K16" s="3">
        <v>46</v>
      </c>
      <c r="M16" t="str">
        <f t="shared" si="0"/>
        <v>VALUES (13, 'Renault', 'Master Furgão', 'YZA-123', '9BRHE21JX00000001', 7053, 4, 7, 2, 2, 46);</v>
      </c>
      <c r="O16" t="str">
        <f t="shared" si="1"/>
        <v>INSERT INTO veiculos(id, marca, modelo, placa, chassi, km, corID, tipoID, lojaproprietariaID, localizacaoID, opcionaisID) VALUES (13, 'Renault', 'Master Furgão', 'YZA-123', '9BRHE21JX00000001', 7053, 4, 7, 2, 2, 46);</v>
      </c>
    </row>
    <row r="17" spans="1:15" hidden="1" x14ac:dyDescent="0.25">
      <c r="A17" s="4">
        <v>14</v>
      </c>
      <c r="B17" s="4" t="s">
        <v>126</v>
      </c>
      <c r="C17" s="4" t="s">
        <v>128</v>
      </c>
      <c r="D17" s="3" t="s">
        <v>201</v>
      </c>
      <c r="E17" s="3" t="s">
        <v>216</v>
      </c>
      <c r="F17" s="3">
        <v>1069</v>
      </c>
      <c r="G17" s="3">
        <v>4</v>
      </c>
      <c r="H17" s="3">
        <v>7</v>
      </c>
      <c r="I17" s="3">
        <v>2</v>
      </c>
      <c r="J17" s="3">
        <v>5</v>
      </c>
      <c r="K17" s="3">
        <v>50</v>
      </c>
      <c r="M17" t="str">
        <f t="shared" si="0"/>
        <v>VALUES (14, 'Renault', 'Master Minibus', 'AAB-123', '9BRHE21JX00000002', 1069, 4, 7, 2, 5, 50);</v>
      </c>
      <c r="O17" t="str">
        <f t="shared" si="1"/>
        <v>INSERT INTO veiculos(id, marca, modelo, placa, chassi, km, corID, tipoID, lojaproprietariaID, localizacaoID, opcionaisID) VALUES (14, 'Renault', 'Master Minibus', 'AAB-123', '9BRHE21JX00000002', 1069, 4, 7, 2, 5, 50);</v>
      </c>
    </row>
    <row r="18" spans="1:15" hidden="1" x14ac:dyDescent="0.25">
      <c r="A18" s="4">
        <v>15</v>
      </c>
      <c r="B18" s="4" t="s">
        <v>113</v>
      </c>
      <c r="C18" s="4" t="s">
        <v>129</v>
      </c>
      <c r="D18" s="3" t="s">
        <v>202</v>
      </c>
      <c r="E18" s="3" t="s">
        <v>217</v>
      </c>
      <c r="F18" s="3">
        <v>6631</v>
      </c>
      <c r="G18" s="3">
        <v>4</v>
      </c>
      <c r="H18" s="3">
        <v>7</v>
      </c>
      <c r="I18" s="3">
        <v>3</v>
      </c>
      <c r="J18" s="3">
        <v>3</v>
      </c>
      <c r="K18" s="3">
        <v>43</v>
      </c>
      <c r="M18" t="str">
        <f t="shared" si="0"/>
        <v>VALUES (15, 'Mercedes', 'Sprinter', 'AAC-123', '9BRHE21JX00000003', 6631, 4, 7, 3, 3, 43);</v>
      </c>
      <c r="O18" t="str">
        <f t="shared" si="1"/>
        <v>INSERT INTO veiculos(id, marca, modelo, placa, chassi, km, corID, tipoID, lojaproprietariaID, localizacaoID, opcionaisID) VALUES (15, 'Mercedes', 'Sprinter', 'AAC-123', '9BRHE21JX00000003', 6631, 4, 7, 3, 3, 43);</v>
      </c>
    </row>
    <row r="19" spans="1:15" hidden="1" x14ac:dyDescent="0.25">
      <c r="A19" s="4">
        <v>16</v>
      </c>
      <c r="B19" s="4" t="s">
        <v>231</v>
      </c>
      <c r="C19" s="4" t="s">
        <v>231</v>
      </c>
      <c r="D19" s="3" t="s">
        <v>232</v>
      </c>
      <c r="E19" s="3" t="s">
        <v>259</v>
      </c>
      <c r="F19" s="3">
        <v>1897</v>
      </c>
      <c r="G19" s="3">
        <v>9</v>
      </c>
      <c r="H19" s="3">
        <v>1</v>
      </c>
      <c r="I19" s="3">
        <v>3</v>
      </c>
      <c r="J19" s="3">
        <v>4</v>
      </c>
      <c r="K19" s="3">
        <v>59</v>
      </c>
      <c r="M19" t="str">
        <f t="shared" si="0"/>
        <v>VALUES (16, 'Teste', 'Teste', 'AAA-111', '9BRHE21JX00000004', 1897, 9, 1, 3, 4, 59);</v>
      </c>
      <c r="O19" t="str">
        <f t="shared" si="1"/>
        <v>INSERT INTO veiculos(id, marca, modelo, placa, chassi, km, corID, tipoID, lojaproprietariaID, localizacaoID, opcionaisID) VALUES (16, 'Teste', 'Teste', 'AAA-111', '9BRHE21JX00000004', 1897, 9, 1, 3, 4, 59);</v>
      </c>
    </row>
    <row r="20" spans="1:15" hidden="1" x14ac:dyDescent="0.25">
      <c r="A20" s="4">
        <v>17</v>
      </c>
      <c r="B20" s="4" t="s">
        <v>231</v>
      </c>
      <c r="C20" s="4" t="s">
        <v>231</v>
      </c>
      <c r="D20" s="3" t="s">
        <v>233</v>
      </c>
      <c r="E20" s="3" t="s">
        <v>260</v>
      </c>
      <c r="F20" s="3">
        <v>3794</v>
      </c>
      <c r="G20" s="3">
        <v>9</v>
      </c>
      <c r="H20" s="3">
        <v>1</v>
      </c>
      <c r="I20" s="3">
        <v>4</v>
      </c>
      <c r="J20" s="3">
        <v>4</v>
      </c>
      <c r="K20" s="3">
        <v>29</v>
      </c>
      <c r="M20" t="str">
        <f t="shared" si="0"/>
        <v>VALUES (17, 'Teste', 'Teste', 'AAA-222', '9BRHE21JX00000005', 3794, 9, 1, 4, 4, 29);</v>
      </c>
      <c r="O20" t="str">
        <f t="shared" si="1"/>
        <v>INSERT INTO veiculos(id, marca, modelo, placa, chassi, km, corID, tipoID, lojaproprietariaID, localizacaoID, opcionaisID) VALUES (17, 'Teste', 'Teste', 'AAA-222', '9BRHE21JX00000005', 3794, 9, 1, 4, 4, 29);</v>
      </c>
    </row>
    <row r="21" spans="1:15" hidden="1" x14ac:dyDescent="0.25">
      <c r="A21" s="4">
        <v>18</v>
      </c>
      <c r="B21" s="4" t="s">
        <v>231</v>
      </c>
      <c r="C21" s="4" t="s">
        <v>231</v>
      </c>
      <c r="D21" s="3" t="s">
        <v>234</v>
      </c>
      <c r="E21" s="3" t="s">
        <v>261</v>
      </c>
      <c r="F21" s="3">
        <v>9941</v>
      </c>
      <c r="G21" s="3">
        <v>4</v>
      </c>
      <c r="H21" s="3">
        <v>1</v>
      </c>
      <c r="I21" s="3">
        <v>4</v>
      </c>
      <c r="J21" s="3">
        <v>3</v>
      </c>
      <c r="K21" s="3">
        <v>44</v>
      </c>
      <c r="M21" t="str">
        <f t="shared" si="0"/>
        <v>VALUES (18, 'Teste', 'Teste', 'AAA-333', '9BRHE21JX00000006', 9941, 4, 1, 4, 3, 44);</v>
      </c>
      <c r="O21" t="str">
        <f t="shared" si="1"/>
        <v>INSERT INTO veiculos(id, marca, modelo, placa, chassi, km, corID, tipoID, lojaproprietariaID, localizacaoID, opcionaisID) VALUES (18, 'Teste', 'Teste', 'AAA-333', '9BRHE21JX00000006', 9941, 4, 1, 4, 3, 44);</v>
      </c>
    </row>
    <row r="22" spans="1:15" hidden="1" x14ac:dyDescent="0.25">
      <c r="A22" s="4">
        <v>19</v>
      </c>
      <c r="B22" s="4" t="s">
        <v>231</v>
      </c>
      <c r="C22" s="4" t="s">
        <v>231</v>
      </c>
      <c r="D22" s="3" t="s">
        <v>235</v>
      </c>
      <c r="E22" s="3" t="s">
        <v>262</v>
      </c>
      <c r="F22" s="3">
        <v>7124</v>
      </c>
      <c r="G22" s="3">
        <v>4</v>
      </c>
      <c r="H22" s="3">
        <v>1</v>
      </c>
      <c r="I22" s="3">
        <v>5</v>
      </c>
      <c r="J22" s="3">
        <v>5</v>
      </c>
      <c r="K22" s="3">
        <v>60</v>
      </c>
      <c r="M22" t="str">
        <f t="shared" si="0"/>
        <v>VALUES (19, 'Teste', 'Teste', 'AAA-444', '9BRHE21JX00000007', 7124, 4, 1, 5, 5, 60);</v>
      </c>
      <c r="O22" t="str">
        <f t="shared" si="1"/>
        <v>INSERT INTO veiculos(id, marca, modelo, placa, chassi, km, corID, tipoID, lojaproprietariaID, localizacaoID, opcionaisID) VALUES (19, 'Teste', 'Teste', 'AAA-444', '9BRHE21JX00000007', 7124, 4, 1, 5, 5, 60);</v>
      </c>
    </row>
    <row r="23" spans="1:15" hidden="1" x14ac:dyDescent="0.25">
      <c r="A23" s="4">
        <v>20</v>
      </c>
      <c r="B23" s="4" t="s">
        <v>231</v>
      </c>
      <c r="C23" s="4" t="s">
        <v>231</v>
      </c>
      <c r="D23" s="3" t="s">
        <v>236</v>
      </c>
      <c r="E23" s="3" t="s">
        <v>263</v>
      </c>
      <c r="F23" s="3">
        <v>4514</v>
      </c>
      <c r="G23" s="3">
        <v>4</v>
      </c>
      <c r="H23" s="3">
        <v>1</v>
      </c>
      <c r="I23" s="3">
        <v>5</v>
      </c>
      <c r="J23" s="3">
        <v>1</v>
      </c>
      <c r="K23" s="3">
        <v>54</v>
      </c>
      <c r="M23" t="str">
        <f t="shared" si="0"/>
        <v>VALUES (20, 'Teste', 'Teste', 'AAA-555', '9BRHE21JX00000008', 4514, 4, 1, 5, 1, 54);</v>
      </c>
      <c r="O23" t="str">
        <f t="shared" si="1"/>
        <v>INSERT INTO veiculos(id, marca, modelo, placa, chassi, km, corID, tipoID, lojaproprietariaID, localizacaoID, opcionaisID) VALUES (20, 'Teste', 'Teste', 'AAA-555', '9BRHE21JX00000008', 4514, 4, 1, 5, 1, 54);</v>
      </c>
    </row>
    <row r="24" spans="1:15" hidden="1" x14ac:dyDescent="0.25">
      <c r="A24" s="4">
        <v>21</v>
      </c>
      <c r="B24" s="4" t="s">
        <v>231</v>
      </c>
      <c r="C24" s="4" t="s">
        <v>231</v>
      </c>
      <c r="D24" s="3" t="s">
        <v>237</v>
      </c>
      <c r="E24" s="3" t="s">
        <v>264</v>
      </c>
      <c r="F24" s="3">
        <v>5753</v>
      </c>
      <c r="G24" s="3">
        <v>10</v>
      </c>
      <c r="H24" s="3">
        <v>2</v>
      </c>
      <c r="I24" s="3">
        <v>1</v>
      </c>
      <c r="J24" s="3">
        <v>1</v>
      </c>
      <c r="K24" s="3">
        <v>36</v>
      </c>
      <c r="M24" t="str">
        <f t="shared" si="0"/>
        <v>VALUES (21, 'Teste', 'Teste', 'AAA-666', '9BRHE21JX00000009', 5753, 10, 2, 1, 1, 36);</v>
      </c>
      <c r="O24" t="str">
        <f t="shared" si="1"/>
        <v>INSERT INTO veiculos(id, marca, modelo, placa, chassi, km, corID, tipoID, lojaproprietariaID, localizacaoID, opcionaisID) VALUES (21, 'Teste', 'Teste', 'AAA-666', '9BRHE21JX00000009', 5753, 10, 2, 1, 1, 36);</v>
      </c>
    </row>
    <row r="25" spans="1:15" hidden="1" x14ac:dyDescent="0.25">
      <c r="A25" s="4">
        <v>22</v>
      </c>
      <c r="B25" s="4" t="s">
        <v>231</v>
      </c>
      <c r="C25" s="4" t="s">
        <v>231</v>
      </c>
      <c r="D25" s="3" t="s">
        <v>238</v>
      </c>
      <c r="E25" s="3" t="s">
        <v>265</v>
      </c>
      <c r="F25" s="3">
        <v>3839</v>
      </c>
      <c r="G25" s="3">
        <v>9</v>
      </c>
      <c r="H25" s="3">
        <v>5</v>
      </c>
      <c r="I25" s="3">
        <v>1</v>
      </c>
      <c r="J25" s="3">
        <v>4</v>
      </c>
      <c r="K25" s="3">
        <v>23</v>
      </c>
      <c r="M25" t="str">
        <f t="shared" si="0"/>
        <v>VALUES (22, 'Teste', 'Teste', 'AAA-777', '9BRHE21JX00000010', 3839, 9, 5, 1, 4, 23);</v>
      </c>
      <c r="O25" t="str">
        <f t="shared" si="1"/>
        <v>INSERT INTO veiculos(id, marca, modelo, placa, chassi, km, corID, tipoID, lojaproprietariaID, localizacaoID, opcionaisID) VALUES (22, 'Teste', 'Teste', 'AAA-777', '9BRHE21JX00000010', 3839, 9, 5, 1, 4, 23);</v>
      </c>
    </row>
    <row r="26" spans="1:15" x14ac:dyDescent="0.25">
      <c r="A26" s="4">
        <v>23</v>
      </c>
      <c r="B26" s="4" t="s">
        <v>231</v>
      </c>
      <c r="C26" s="4" t="s">
        <v>231</v>
      </c>
      <c r="D26" s="3" t="s">
        <v>239</v>
      </c>
      <c r="E26" s="3" t="s">
        <v>266</v>
      </c>
      <c r="F26" s="3">
        <v>3261</v>
      </c>
      <c r="G26" s="3">
        <v>2</v>
      </c>
      <c r="H26" s="3">
        <v>6</v>
      </c>
      <c r="I26" s="3">
        <v>2</v>
      </c>
      <c r="J26" s="3">
        <v>2</v>
      </c>
      <c r="K26" s="3">
        <v>55</v>
      </c>
      <c r="M26" t="str">
        <f t="shared" si="0"/>
        <v>VALUES (23, 'Teste', 'Teste', 'AAA-888', '9BRHE21JX00000011', 3261, 2, 6, 2, 2, 55);</v>
      </c>
      <c r="O26" t="str">
        <f t="shared" si="1"/>
        <v>INSERT INTO veiculos(id, marca, modelo, placa, chassi, km, corID, tipoID, lojaproprietariaID, localizacaoID, opcionaisID) VALUES (23, 'Teste', 'Teste', 'AAA-888', '9BRHE21JX00000011', 3261, 2, 6, 2, 2, 55);</v>
      </c>
    </row>
    <row r="27" spans="1:15" hidden="1" x14ac:dyDescent="0.25">
      <c r="A27" s="4">
        <v>24</v>
      </c>
      <c r="B27" s="4" t="s">
        <v>231</v>
      </c>
      <c r="C27" s="4" t="s">
        <v>231</v>
      </c>
      <c r="D27" s="3" t="s">
        <v>240</v>
      </c>
      <c r="E27" s="3" t="s">
        <v>267</v>
      </c>
      <c r="F27" s="3">
        <v>8779</v>
      </c>
      <c r="G27" s="3">
        <v>10</v>
      </c>
      <c r="H27" s="3">
        <v>7</v>
      </c>
      <c r="I27" s="3">
        <v>2</v>
      </c>
      <c r="J27" s="3">
        <v>4</v>
      </c>
      <c r="K27" s="3">
        <v>36</v>
      </c>
      <c r="M27" t="str">
        <f t="shared" si="0"/>
        <v>VALUES (24, 'Teste', 'Teste', 'AAA-999', '9BRHE21JX00000012', 8779, 10, 7, 2, 4, 36);</v>
      </c>
      <c r="O27" t="str">
        <f t="shared" si="1"/>
        <v>INSERT INTO veiculos(id, marca, modelo, placa, chassi, km, corID, tipoID, lojaproprietariaID, localizacaoID, opcionaisID) VALUES (24, 'Teste', 'Teste', 'AAA-999', '9BRHE21JX00000012', 8779, 10, 7, 2, 4, 36);</v>
      </c>
    </row>
    <row r="28" spans="1:15" hidden="1" x14ac:dyDescent="0.25">
      <c r="A28" s="4">
        <v>25</v>
      </c>
      <c r="B28" s="4" t="s">
        <v>231</v>
      </c>
      <c r="C28" s="4" t="s">
        <v>231</v>
      </c>
      <c r="D28" s="3" t="s">
        <v>241</v>
      </c>
      <c r="E28" s="3" t="s">
        <v>268</v>
      </c>
      <c r="F28" s="3">
        <v>2021</v>
      </c>
      <c r="G28" s="3">
        <v>9</v>
      </c>
      <c r="H28" s="3">
        <v>2</v>
      </c>
      <c r="I28" s="3">
        <v>3</v>
      </c>
      <c r="J28" s="3">
        <v>3</v>
      </c>
      <c r="K28" s="3">
        <v>57</v>
      </c>
      <c r="M28" t="str">
        <f t="shared" si="0"/>
        <v>VALUES (25, 'Teste', 'Teste', 'AAA-1111', '9BRHE21JX00000013', 2021, 9, 2, 3, 3, 57);</v>
      </c>
      <c r="O28" t="str">
        <f t="shared" si="1"/>
        <v>INSERT INTO veiculos(id, marca, modelo, placa, chassi, km, corID, tipoID, lojaproprietariaID, localizacaoID, opcionaisID) VALUES (25, 'Teste', 'Teste', 'AAA-1111', '9BRHE21JX00000013', 2021, 9, 2, 3, 3, 57);</v>
      </c>
    </row>
    <row r="29" spans="1:15" hidden="1" x14ac:dyDescent="0.25">
      <c r="A29" s="4">
        <v>26</v>
      </c>
      <c r="B29" s="4" t="s">
        <v>231</v>
      </c>
      <c r="C29" s="4" t="s">
        <v>231</v>
      </c>
      <c r="D29" s="3" t="s">
        <v>242</v>
      </c>
      <c r="E29" s="3" t="s">
        <v>269</v>
      </c>
      <c r="F29" s="3">
        <v>8664</v>
      </c>
      <c r="G29" s="3">
        <v>9</v>
      </c>
      <c r="H29" s="3">
        <v>1</v>
      </c>
      <c r="I29" s="3">
        <v>3</v>
      </c>
      <c r="J29" s="3">
        <v>5</v>
      </c>
      <c r="K29" s="3">
        <v>38</v>
      </c>
      <c r="M29" t="str">
        <f t="shared" si="0"/>
        <v>VALUES (26, 'Teste', 'Teste', 'AAA-2222', '9BRHE21JX00000014', 8664, 9, 1, 3, 5, 38);</v>
      </c>
      <c r="O29" t="str">
        <f t="shared" si="1"/>
        <v>INSERT INTO veiculos(id, marca, modelo, placa, chassi, km, corID, tipoID, lojaproprietariaID, localizacaoID, opcionaisID) VALUES (26, 'Teste', 'Teste', 'AAA-2222', '9BRHE21JX00000014', 8664, 9, 1, 3, 5, 38);</v>
      </c>
    </row>
    <row r="30" spans="1:15" hidden="1" x14ac:dyDescent="0.25">
      <c r="A30" s="4">
        <v>27</v>
      </c>
      <c r="B30" s="4" t="s">
        <v>231</v>
      </c>
      <c r="C30" s="4" t="s">
        <v>231</v>
      </c>
      <c r="D30" s="3" t="s">
        <v>243</v>
      </c>
      <c r="E30" s="3" t="s">
        <v>270</v>
      </c>
      <c r="F30" s="3">
        <v>10003</v>
      </c>
      <c r="G30" s="3">
        <v>6</v>
      </c>
      <c r="H30" s="3">
        <v>1</v>
      </c>
      <c r="I30" s="3">
        <v>4</v>
      </c>
      <c r="J30" s="3">
        <v>4</v>
      </c>
      <c r="K30" s="3">
        <v>9</v>
      </c>
      <c r="M30" t="str">
        <f t="shared" si="0"/>
        <v>VALUES (27, 'Teste', 'Teste', 'AAA-3333', '9BRHE21JX00000015', 10003, 6, 1, 4, 4, 9);</v>
      </c>
      <c r="O30" t="str">
        <f t="shared" si="1"/>
        <v>INSERT INTO veiculos(id, marca, modelo, placa, chassi, km, corID, tipoID, lojaproprietariaID, localizacaoID, opcionaisID) VALUES (27, 'Teste', 'Teste', 'AAA-3333', '9BRHE21JX00000015', 10003, 6, 1, 4, 4, 9);</v>
      </c>
    </row>
    <row r="31" spans="1:15" x14ac:dyDescent="0.25">
      <c r="A31" s="4">
        <v>28</v>
      </c>
      <c r="B31" s="4" t="s">
        <v>231</v>
      </c>
      <c r="C31" s="4" t="s">
        <v>231</v>
      </c>
      <c r="D31" s="3" t="s">
        <v>244</v>
      </c>
      <c r="E31" s="3" t="s">
        <v>271</v>
      </c>
      <c r="F31" s="3">
        <v>7103</v>
      </c>
      <c r="G31" s="3">
        <v>4</v>
      </c>
      <c r="H31" s="3">
        <v>7</v>
      </c>
      <c r="I31" s="3">
        <v>4</v>
      </c>
      <c r="J31" s="3">
        <v>2</v>
      </c>
      <c r="K31" s="3">
        <v>18</v>
      </c>
      <c r="M31" t="str">
        <f t="shared" si="0"/>
        <v>VALUES (28, 'Teste', 'Teste', 'AAA-4444', '9BRHE21JX00000016', 7103, 4, 7, 4, 2, 18);</v>
      </c>
      <c r="O31" t="str">
        <f t="shared" si="1"/>
        <v>INSERT INTO veiculos(id, marca, modelo, placa, chassi, km, corID, tipoID, lojaproprietariaID, localizacaoID, opcionaisID) VALUES (28, 'Teste', 'Teste', 'AAA-4444', '9BRHE21JX00000016', 7103, 4, 7, 4, 2, 18);</v>
      </c>
    </row>
    <row r="32" spans="1:15" hidden="1" x14ac:dyDescent="0.25">
      <c r="A32" s="4">
        <v>29</v>
      </c>
      <c r="B32" s="4" t="s">
        <v>231</v>
      </c>
      <c r="C32" s="4" t="s">
        <v>231</v>
      </c>
      <c r="D32" s="3" t="s">
        <v>245</v>
      </c>
      <c r="E32" s="3" t="s">
        <v>272</v>
      </c>
      <c r="F32" s="3">
        <v>1119</v>
      </c>
      <c r="G32" s="3">
        <v>4</v>
      </c>
      <c r="H32" s="3">
        <v>7</v>
      </c>
      <c r="I32" s="3">
        <v>5</v>
      </c>
      <c r="J32" s="3">
        <v>5</v>
      </c>
      <c r="K32" s="3">
        <v>51</v>
      </c>
      <c r="M32" t="str">
        <f t="shared" si="0"/>
        <v>VALUES (29, 'Teste', 'Teste', 'AAA-5555', '9BRHE21JX00000017', 1119, 4, 7, 5, 5, 51);</v>
      </c>
      <c r="O32" t="str">
        <f t="shared" si="1"/>
        <v>INSERT INTO veiculos(id, marca, modelo, placa, chassi, km, corID, tipoID, lojaproprietariaID, localizacaoID, opcionaisID) VALUES (29, 'Teste', 'Teste', 'AAA-5555', '9BRHE21JX00000017', 1119, 4, 7, 5, 5, 51);</v>
      </c>
    </row>
    <row r="33" spans="1:15" hidden="1" x14ac:dyDescent="0.25">
      <c r="A33" s="4">
        <v>30</v>
      </c>
      <c r="B33" s="4" t="s">
        <v>231</v>
      </c>
      <c r="C33" s="4" t="s">
        <v>231</v>
      </c>
      <c r="D33" s="3" t="s">
        <v>246</v>
      </c>
      <c r="E33" s="3" t="s">
        <v>217</v>
      </c>
      <c r="F33" s="3">
        <v>6681</v>
      </c>
      <c r="G33" s="3">
        <v>4</v>
      </c>
      <c r="H33" s="3">
        <v>7</v>
      </c>
      <c r="I33" s="3">
        <v>5</v>
      </c>
      <c r="J33" s="3">
        <v>3</v>
      </c>
      <c r="K33" s="3">
        <v>17</v>
      </c>
      <c r="M33" t="str">
        <f t="shared" si="0"/>
        <v>VALUES (30, 'Teste', 'Teste', 'AAA-6666', '9BRHE21JX00000003', 6681, 4, 7, 5, 3, 17);</v>
      </c>
      <c r="O33" t="str">
        <f t="shared" si="1"/>
        <v>INSERT INTO veiculos(id, marca, modelo, placa, chassi, km, corID, tipoID, lojaproprietariaID, localizacaoID, opcionaisID) VALUES (30, 'Teste', 'Teste', 'AAA-6666', '9BRHE21JX00000003', 6681, 4, 7, 5, 3, 17);</v>
      </c>
    </row>
    <row r="34" spans="1:15" hidden="1" x14ac:dyDescent="0.25">
      <c r="A34" s="4">
        <v>31</v>
      </c>
      <c r="B34" s="4" t="s">
        <v>231</v>
      </c>
      <c r="C34" s="4" t="s">
        <v>231</v>
      </c>
      <c r="D34" s="3" t="s">
        <v>247</v>
      </c>
      <c r="E34" s="3" t="s">
        <v>217</v>
      </c>
      <c r="F34" s="3">
        <v>1947</v>
      </c>
      <c r="G34" s="3">
        <v>9</v>
      </c>
      <c r="H34" s="3">
        <v>1</v>
      </c>
      <c r="I34" s="3">
        <v>1</v>
      </c>
      <c r="J34" s="3">
        <v>1</v>
      </c>
      <c r="K34" s="3">
        <v>17</v>
      </c>
      <c r="M34" t="str">
        <f t="shared" si="0"/>
        <v>VALUES (31, 'Teste', 'Teste', 'AAA-7777', '9BRHE21JX00000003', 1947, 9, 1, 1, 1, 17);</v>
      </c>
      <c r="O34" t="str">
        <f t="shared" si="1"/>
        <v>INSERT INTO veiculos(id, marca, modelo, placa, chassi, km, corID, tipoID, lojaproprietariaID, localizacaoID, opcionaisID) VALUES (31, 'Teste', 'Teste', 'AAA-7777', '9BRHE21JX00000003', 1947, 9, 1, 1, 1, 17);</v>
      </c>
    </row>
    <row r="35" spans="1:15" hidden="1" x14ac:dyDescent="0.25">
      <c r="A35" s="4">
        <v>32</v>
      </c>
      <c r="B35" s="4" t="s">
        <v>231</v>
      </c>
      <c r="C35" s="4" t="s">
        <v>231</v>
      </c>
      <c r="D35" s="3" t="s">
        <v>248</v>
      </c>
      <c r="E35" s="3" t="s">
        <v>217</v>
      </c>
      <c r="F35" s="3">
        <v>3844</v>
      </c>
      <c r="G35" s="3">
        <v>9</v>
      </c>
      <c r="H35" s="3">
        <v>1</v>
      </c>
      <c r="I35" s="3">
        <v>1</v>
      </c>
      <c r="J35" s="3">
        <v>7</v>
      </c>
      <c r="K35" s="3">
        <v>56</v>
      </c>
      <c r="M35" t="str">
        <f t="shared" si="0"/>
        <v>VALUES (32, 'Teste', 'Teste', 'AAA-8888', '9BRHE21JX00000003', 3844, 9, 1, 1, 7, 56);</v>
      </c>
      <c r="O35" t="str">
        <f t="shared" si="1"/>
        <v>INSERT INTO veiculos(id, marca, modelo, placa, chassi, km, corID, tipoID, lojaproprietariaID, localizacaoID, opcionaisID) VALUES (32, 'Teste', 'Teste', 'AAA-8888', '9BRHE21JX00000003', 3844, 9, 1, 1, 7, 56);</v>
      </c>
    </row>
    <row r="36" spans="1:15" hidden="1" x14ac:dyDescent="0.25">
      <c r="A36" s="4">
        <v>33</v>
      </c>
      <c r="B36" s="4" t="s">
        <v>231</v>
      </c>
      <c r="C36" s="4" t="s">
        <v>231</v>
      </c>
      <c r="D36" s="3" t="s">
        <v>249</v>
      </c>
      <c r="E36" s="3" t="s">
        <v>217</v>
      </c>
      <c r="F36" s="3">
        <v>9991</v>
      </c>
      <c r="G36" s="3">
        <v>4</v>
      </c>
      <c r="H36" s="3">
        <v>1</v>
      </c>
      <c r="I36" s="3">
        <v>6</v>
      </c>
      <c r="J36" s="3">
        <v>6</v>
      </c>
      <c r="K36" s="3">
        <v>58</v>
      </c>
      <c r="M36" t="str">
        <f t="shared" si="0"/>
        <v>VALUES (33, 'Teste', 'Teste', 'AAA-9999', '9BRHE21JX00000003', 9991, 4, 1, 6, 6, 58);</v>
      </c>
      <c r="O36" t="str">
        <f t="shared" si="1"/>
        <v>INSERT INTO veiculos(id, marca, modelo, placa, chassi, km, corID, tipoID, lojaproprietariaID, localizacaoID, opcionaisID) VALUES (33, 'Teste', 'Teste', 'AAA-9999', '9BRHE21JX00000003', 9991, 4, 1, 6, 6, 58);</v>
      </c>
    </row>
    <row r="37" spans="1:15" hidden="1" x14ac:dyDescent="0.25">
      <c r="A37" s="4">
        <v>34</v>
      </c>
      <c r="B37" s="4" t="s">
        <v>231</v>
      </c>
      <c r="C37" s="4" t="s">
        <v>231</v>
      </c>
      <c r="D37" s="3" t="s">
        <v>250</v>
      </c>
      <c r="E37" s="3" t="s">
        <v>217</v>
      </c>
      <c r="F37" s="3">
        <v>7174</v>
      </c>
      <c r="G37" s="3">
        <v>4</v>
      </c>
      <c r="H37" s="3">
        <v>1</v>
      </c>
      <c r="I37" s="3">
        <v>6</v>
      </c>
      <c r="J37" s="3">
        <v>7</v>
      </c>
      <c r="K37" s="3">
        <v>5</v>
      </c>
      <c r="M37" t="str">
        <f t="shared" si="0"/>
        <v>VALUES (34, 'Teste', 'Teste', 'AAA-11111', '9BRHE21JX00000003', 7174, 4, 1, 6, 7, 5);</v>
      </c>
      <c r="O37" t="str">
        <f t="shared" si="1"/>
        <v>INSERT INTO veiculos(id, marca, modelo, placa, chassi, km, corID, tipoID, lojaproprietariaID, localizacaoID, opcionaisID) VALUES (34, 'Teste', 'Teste', 'AAA-11111', '9BRHE21JX00000003', 7174, 4, 1, 6, 7, 5);</v>
      </c>
    </row>
    <row r="38" spans="1:15" hidden="1" x14ac:dyDescent="0.25">
      <c r="A38" s="4">
        <v>35</v>
      </c>
      <c r="B38" s="4" t="s">
        <v>231</v>
      </c>
      <c r="C38" s="4" t="s">
        <v>231</v>
      </c>
      <c r="D38" s="3" t="s">
        <v>251</v>
      </c>
      <c r="E38" s="3" t="s">
        <v>217</v>
      </c>
      <c r="F38" s="3">
        <v>4564</v>
      </c>
      <c r="G38" s="3">
        <v>4</v>
      </c>
      <c r="H38" s="3">
        <v>1</v>
      </c>
      <c r="I38" s="3">
        <v>7</v>
      </c>
      <c r="J38" s="3">
        <v>7</v>
      </c>
      <c r="K38" s="3">
        <v>53</v>
      </c>
      <c r="M38" t="str">
        <f t="shared" si="0"/>
        <v>VALUES (35, 'Teste', 'Teste', 'AAA-22222', '9BRHE21JX00000003', 4564, 4, 1, 7, 7, 53);</v>
      </c>
      <c r="O38" t="str">
        <f t="shared" si="1"/>
        <v>INSERT INTO veiculos(id, marca, modelo, placa, chassi, km, corID, tipoID, lojaproprietariaID, localizacaoID, opcionaisID) VALUES (35, 'Teste', 'Teste', 'AAA-22222', '9BRHE21JX00000003', 4564, 4, 1, 7, 7, 53);</v>
      </c>
    </row>
    <row r="39" spans="1:15" hidden="1" x14ac:dyDescent="0.25">
      <c r="A39" s="4">
        <v>36</v>
      </c>
      <c r="B39" s="4" t="s">
        <v>231</v>
      </c>
      <c r="C39" s="4" t="s">
        <v>231</v>
      </c>
      <c r="D39" s="3" t="s">
        <v>252</v>
      </c>
      <c r="E39" s="3" t="s">
        <v>217</v>
      </c>
      <c r="F39" s="3">
        <v>5803</v>
      </c>
      <c r="G39" s="3">
        <v>10</v>
      </c>
      <c r="H39" s="3">
        <v>2</v>
      </c>
      <c r="I39" s="3">
        <v>7</v>
      </c>
      <c r="J39" s="3">
        <v>8</v>
      </c>
      <c r="K39" s="3">
        <v>57</v>
      </c>
      <c r="M39" t="str">
        <f t="shared" si="0"/>
        <v>VALUES (36, 'Teste', 'Teste', 'AAA-33333', '9BRHE21JX00000003', 5803, 10, 2, 7, 8, 57);</v>
      </c>
      <c r="O39" t="str">
        <f t="shared" si="1"/>
        <v>INSERT INTO veiculos(id, marca, modelo, placa, chassi, km, corID, tipoID, lojaproprietariaID, localizacaoID, opcionaisID) VALUES (36, 'Teste', 'Teste', 'AAA-33333', '9BRHE21JX00000003', 5803, 10, 2, 7, 8, 57);</v>
      </c>
    </row>
    <row r="40" spans="1:15" hidden="1" x14ac:dyDescent="0.25">
      <c r="A40" s="4">
        <v>37</v>
      </c>
      <c r="B40" s="4" t="s">
        <v>231</v>
      </c>
      <c r="C40" s="4" t="s">
        <v>231</v>
      </c>
      <c r="D40" s="3" t="s">
        <v>253</v>
      </c>
      <c r="E40" s="3" t="s">
        <v>217</v>
      </c>
      <c r="F40" s="3">
        <v>3889</v>
      </c>
      <c r="G40" s="3">
        <v>9</v>
      </c>
      <c r="H40" s="3">
        <v>5</v>
      </c>
      <c r="I40" s="3">
        <v>8</v>
      </c>
      <c r="J40" s="3">
        <v>8</v>
      </c>
      <c r="K40" s="3">
        <v>41</v>
      </c>
      <c r="M40" t="str">
        <f t="shared" si="0"/>
        <v>VALUES (37, 'Teste', 'Teste', 'AAA-44444', '9BRHE21JX00000003', 3889, 9, 5, 8, 8, 41);</v>
      </c>
      <c r="O40" t="str">
        <f t="shared" si="1"/>
        <v>INSERT INTO veiculos(id, marca, modelo, placa, chassi, km, corID, tipoID, lojaproprietariaID, localizacaoID, opcionaisID) VALUES (37, 'Teste', 'Teste', 'AAA-44444', '9BRHE21JX00000003', 3889, 9, 5, 8, 8, 41);</v>
      </c>
    </row>
    <row r="41" spans="1:15" hidden="1" x14ac:dyDescent="0.25">
      <c r="A41" s="4">
        <v>38</v>
      </c>
      <c r="B41" s="4" t="s">
        <v>231</v>
      </c>
      <c r="C41" s="4" t="s">
        <v>231</v>
      </c>
      <c r="D41" s="3" t="s">
        <v>254</v>
      </c>
      <c r="E41" s="3" t="s">
        <v>217</v>
      </c>
      <c r="F41" s="3">
        <v>3311</v>
      </c>
      <c r="G41" s="3">
        <v>2</v>
      </c>
      <c r="H41" s="3">
        <v>6</v>
      </c>
      <c r="I41" s="3">
        <v>8</v>
      </c>
      <c r="J41" s="3">
        <v>9</v>
      </c>
      <c r="K41" s="3">
        <v>15</v>
      </c>
      <c r="M41" t="str">
        <f t="shared" si="0"/>
        <v>VALUES (38, 'Teste', 'Teste', 'AAA-55555', '9BRHE21JX00000003', 3311, 2, 6, 8, 9, 15);</v>
      </c>
      <c r="O41" t="str">
        <f t="shared" si="1"/>
        <v>INSERT INTO veiculos(id, marca, modelo, placa, chassi, km, corID, tipoID, lojaproprietariaID, localizacaoID, opcionaisID) VALUES (38, 'Teste', 'Teste', 'AAA-55555', '9BRHE21JX00000003', 3311, 2, 6, 8, 9, 15);</v>
      </c>
    </row>
    <row r="42" spans="1:15" hidden="1" x14ac:dyDescent="0.25">
      <c r="A42" s="4">
        <v>39</v>
      </c>
      <c r="B42" s="4" t="s">
        <v>231</v>
      </c>
      <c r="C42" s="4" t="s">
        <v>231</v>
      </c>
      <c r="D42" s="3" t="s">
        <v>255</v>
      </c>
      <c r="E42" s="3" t="s">
        <v>217</v>
      </c>
      <c r="F42" s="3">
        <v>8829</v>
      </c>
      <c r="G42" s="3">
        <v>10</v>
      </c>
      <c r="H42" s="3">
        <v>7</v>
      </c>
      <c r="I42" s="3">
        <v>9</v>
      </c>
      <c r="J42" s="3">
        <v>9</v>
      </c>
      <c r="K42" s="3">
        <v>31</v>
      </c>
      <c r="M42" t="str">
        <f t="shared" si="0"/>
        <v>VALUES (39, 'Teste', 'Teste', 'AAA-66666', '9BRHE21JX00000003', 8829, 10, 7, 9, 9, 31);</v>
      </c>
      <c r="O42" t="str">
        <f t="shared" si="1"/>
        <v>INSERT INTO veiculos(id, marca, modelo, placa, chassi, km, corID, tipoID, lojaproprietariaID, localizacaoID, opcionaisID) VALUES (39, 'Teste', 'Teste', 'AAA-66666', '9BRHE21JX00000003', 8829, 10, 7, 9, 9, 31);</v>
      </c>
    </row>
    <row r="43" spans="1:15" hidden="1" x14ac:dyDescent="0.25">
      <c r="A43" s="4">
        <v>40</v>
      </c>
      <c r="B43" s="4" t="s">
        <v>231</v>
      </c>
      <c r="C43" s="4" t="s">
        <v>231</v>
      </c>
      <c r="D43" s="3" t="s">
        <v>256</v>
      </c>
      <c r="E43" s="3" t="s">
        <v>217</v>
      </c>
      <c r="F43" s="3">
        <v>2071</v>
      </c>
      <c r="G43" s="3">
        <v>9</v>
      </c>
      <c r="H43" s="3">
        <v>2</v>
      </c>
      <c r="I43" s="3">
        <v>9</v>
      </c>
      <c r="J43" s="3">
        <v>10</v>
      </c>
      <c r="K43" s="3">
        <v>51</v>
      </c>
      <c r="M43" t="str">
        <f t="shared" si="0"/>
        <v>VALUES (40, 'Teste', 'Teste', 'AAA-77777', '9BRHE21JX00000003', 2071, 9, 2, 9, 10, 51);</v>
      </c>
      <c r="O43" t="str">
        <f t="shared" si="1"/>
        <v>INSERT INTO veiculos(id, marca, modelo, placa, chassi, km, corID, tipoID, lojaproprietariaID, localizacaoID, opcionaisID) VALUES (40, 'Teste', 'Teste', 'AAA-77777', '9BRHE21JX00000003', 2071, 9, 2, 9, 10, 51);</v>
      </c>
    </row>
    <row r="44" spans="1:15" hidden="1" x14ac:dyDescent="0.25">
      <c r="A44" s="4">
        <v>41</v>
      </c>
      <c r="B44" s="4" t="s">
        <v>231</v>
      </c>
      <c r="C44" s="4" t="s">
        <v>231</v>
      </c>
      <c r="D44" s="3" t="s">
        <v>257</v>
      </c>
      <c r="E44" s="3" t="s">
        <v>217</v>
      </c>
      <c r="F44" s="3">
        <v>8714</v>
      </c>
      <c r="G44" s="3">
        <v>9</v>
      </c>
      <c r="H44" s="3">
        <v>1</v>
      </c>
      <c r="I44" s="3">
        <v>10</v>
      </c>
      <c r="J44" s="3">
        <v>10</v>
      </c>
      <c r="K44" s="3">
        <v>53</v>
      </c>
      <c r="M44" t="str">
        <f t="shared" si="0"/>
        <v>VALUES (41, 'Teste', 'Teste', 'AAA-88888', '9BRHE21JX00000003', 8714, 9, 1, 10, 10, 53);</v>
      </c>
      <c r="O44" t="str">
        <f t="shared" si="1"/>
        <v>INSERT INTO veiculos(id, marca, modelo, placa, chassi, km, corID, tipoID, lojaproprietariaID, localizacaoID, opcionaisID) VALUES (41, 'Teste', 'Teste', 'AAA-88888', '9BRHE21JX00000003', 8714, 9, 1, 10, 10, 53);</v>
      </c>
    </row>
    <row r="45" spans="1:15" hidden="1" x14ac:dyDescent="0.25">
      <c r="A45" s="4">
        <v>42</v>
      </c>
      <c r="B45" s="4" t="s">
        <v>231</v>
      </c>
      <c r="C45" s="4" t="s">
        <v>231</v>
      </c>
      <c r="D45" s="3" t="s">
        <v>258</v>
      </c>
      <c r="E45" s="3" t="s">
        <v>217</v>
      </c>
      <c r="F45" s="3">
        <v>10053</v>
      </c>
      <c r="G45" s="3">
        <v>6</v>
      </c>
      <c r="H45" s="3">
        <v>1</v>
      </c>
      <c r="I45" s="3">
        <v>10</v>
      </c>
      <c r="J45" s="3">
        <v>9</v>
      </c>
      <c r="K45" s="3">
        <v>7</v>
      </c>
      <c r="M45" t="str">
        <f t="shared" si="0"/>
        <v>VALUES (42, 'Teste', 'Teste', 'AAA-99999', '9BRHE21JX00000003', 10053, 6, 1, 10, 9, 7);</v>
      </c>
      <c r="O45" t="str">
        <f t="shared" si="1"/>
        <v>INSERT INTO veiculos(id, marca, modelo, placa, chassi, km, corID, tipoID, lojaproprietariaID, localizacaoID, opcionaisID) VALUES (42, 'Teste', 'Teste', 'AAA-99999', '9BRHE21JX00000003', 10053, 6, 1, 10, 9, 7);</v>
      </c>
    </row>
  </sheetData>
  <autoFilter ref="A3:K45" xr:uid="{59717724-C348-4340-8E94-148CAD93746C}">
    <filterColumn colId="9">
      <filters>
        <filter val="2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4C64-88A4-49E7-A3B4-87A66BE1D4F9}">
  <dimension ref="A1:K13"/>
  <sheetViews>
    <sheetView workbookViewId="0"/>
  </sheetViews>
  <sheetFormatPr defaultRowHeight="15" x14ac:dyDescent="0.25"/>
  <cols>
    <col min="3" max="3" width="6.42578125" bestFit="1" customWidth="1"/>
    <col min="4" max="4" width="11.85546875" bestFit="1" customWidth="1"/>
    <col min="6" max="6" width="14.140625" bestFit="1" customWidth="1"/>
    <col min="7" max="7" width="9.5703125" bestFit="1" customWidth="1"/>
    <col min="9" max="9" width="85.5703125" bestFit="1" customWidth="1"/>
  </cols>
  <sheetData>
    <row r="1" spans="1:11" x14ac:dyDescent="0.25">
      <c r="A1" s="1" t="s">
        <v>153</v>
      </c>
      <c r="B1" s="1" t="s">
        <v>278</v>
      </c>
      <c r="C1" s="1"/>
      <c r="D1" s="1"/>
      <c r="E1" s="1"/>
      <c r="F1" s="1"/>
      <c r="G1" s="1"/>
    </row>
    <row r="3" spans="1:11" x14ac:dyDescent="0.25">
      <c r="A3" s="18" t="s">
        <v>0</v>
      </c>
      <c r="B3" s="18" t="s">
        <v>19</v>
      </c>
      <c r="C3" s="18" t="s">
        <v>107</v>
      </c>
      <c r="D3" s="18" t="s">
        <v>279</v>
      </c>
      <c r="E3" s="18" t="s">
        <v>280</v>
      </c>
      <c r="F3" s="18" t="s">
        <v>281</v>
      </c>
      <c r="G3" s="18" t="s">
        <v>282</v>
      </c>
      <c r="I3" s="1" t="str">
        <f>CONCATENATE("INSERT INTO ",B1,"(",A3,", ",B3,", ",C3,", ",D3,", ",E3,", ",F3,", ",G3,")")</f>
        <v>INSERT INTO reservas(id, clienteID, tipoID, dataretirada, origemID, datadevolucao, destinoID)</v>
      </c>
      <c r="K3" s="1" t="s">
        <v>154</v>
      </c>
    </row>
    <row r="4" spans="1:11" x14ac:dyDescent="0.25">
      <c r="A4" s="19">
        <v>1</v>
      </c>
      <c r="B4" s="19">
        <v>1</v>
      </c>
      <c r="C4" s="19">
        <v>1</v>
      </c>
      <c r="D4" s="20">
        <v>44835</v>
      </c>
      <c r="E4" s="19">
        <v>1</v>
      </c>
      <c r="F4" s="20">
        <v>44839</v>
      </c>
      <c r="G4" s="19">
        <v>1</v>
      </c>
      <c r="I4" t="str">
        <f>CONCATENATE("VALUES (",A4,", ",B4,", ",C4,", '",YEAR(D4),"-",MONTH(D4),"-",DAY(D4),"', ",E4,", '",YEAR(F4),"-",MONTH(F4),"-",DAY(F4),"', ",G4,");")</f>
        <v>VALUES (1, 1, 1, '2022-10-1', 1, '2022-10-5', 1);</v>
      </c>
      <c r="K4" t="str">
        <f>CONCATENATE($I$3," ",I4)</f>
        <v>INSERT INTO reservas(id, clienteID, tipoID, dataretirada, origemID, datadevolucao, destinoID) VALUES (1, 1, 1, '2022-10-1', 1, '2022-10-5', 1);</v>
      </c>
    </row>
    <row r="5" spans="1:11" x14ac:dyDescent="0.25">
      <c r="A5" s="19">
        <v>2</v>
      </c>
      <c r="B5" s="19">
        <v>2</v>
      </c>
      <c r="C5" s="19">
        <v>1</v>
      </c>
      <c r="D5" s="20">
        <v>44836</v>
      </c>
      <c r="E5" s="19">
        <v>1</v>
      </c>
      <c r="F5" s="20">
        <v>44838</v>
      </c>
      <c r="G5" s="19">
        <v>1</v>
      </c>
      <c r="I5" t="str">
        <f t="shared" ref="I5:I13" si="0">CONCATENATE("VALUES (",A5,", ",B5,", ",C5,", '",YEAR(D5),"-",MONTH(D5),"-",DAY(D5),"', ",E5,", '",YEAR(F5),"-",MONTH(F5),"-",DAY(F5),"', ",G5,");")</f>
        <v>VALUES (2, 2, 1, '2022-10-2', 1, '2022-10-4', 1);</v>
      </c>
      <c r="K5" t="str">
        <f t="shared" ref="K5:K13" si="1">CONCATENATE($I$3," ",I5)</f>
        <v>INSERT INTO reservas(id, clienteID, tipoID, dataretirada, origemID, datadevolucao, destinoID) VALUES (2, 2, 1, '2022-10-2', 1, '2022-10-4', 1);</v>
      </c>
    </row>
    <row r="6" spans="1:11" x14ac:dyDescent="0.25">
      <c r="A6" s="19">
        <v>3</v>
      </c>
      <c r="B6" s="19">
        <v>3</v>
      </c>
      <c r="C6" s="19">
        <v>1</v>
      </c>
      <c r="D6" s="20">
        <v>44839</v>
      </c>
      <c r="E6" s="19">
        <v>1</v>
      </c>
      <c r="F6" s="20">
        <v>44842</v>
      </c>
      <c r="G6" s="19">
        <v>1</v>
      </c>
      <c r="I6" t="str">
        <f t="shared" si="0"/>
        <v>VALUES (3, 3, 1, '2022-10-5', 1, '2022-10-8', 1);</v>
      </c>
      <c r="K6" t="str">
        <f t="shared" si="1"/>
        <v>INSERT INTO reservas(id, clienteID, tipoID, dataretirada, origemID, datadevolucao, destinoID) VALUES (3, 3, 1, '2022-10-5', 1, '2022-10-8', 1);</v>
      </c>
    </row>
    <row r="7" spans="1:11" x14ac:dyDescent="0.25">
      <c r="A7" s="19">
        <v>4</v>
      </c>
      <c r="B7" s="19">
        <v>4</v>
      </c>
      <c r="C7" s="19">
        <v>1</v>
      </c>
      <c r="D7" s="20">
        <v>44843</v>
      </c>
      <c r="E7" s="19">
        <v>1</v>
      </c>
      <c r="F7" s="20">
        <v>44844</v>
      </c>
      <c r="G7" s="19">
        <v>1</v>
      </c>
      <c r="I7" t="str">
        <f t="shared" si="0"/>
        <v>VALUES (4, 4, 1, '2022-10-9', 1, '2022-10-10', 1);</v>
      </c>
      <c r="K7" t="str">
        <f t="shared" si="1"/>
        <v>INSERT INTO reservas(id, clienteID, tipoID, dataretirada, origemID, datadevolucao, destinoID) VALUES (4, 4, 1, '2022-10-9', 1, '2022-10-10', 1);</v>
      </c>
    </row>
    <row r="8" spans="1:11" x14ac:dyDescent="0.25">
      <c r="A8" s="19">
        <v>5</v>
      </c>
      <c r="B8" s="19">
        <v>5</v>
      </c>
      <c r="C8" s="19">
        <v>1</v>
      </c>
      <c r="D8" s="20">
        <v>44841</v>
      </c>
      <c r="E8" s="19">
        <v>2</v>
      </c>
      <c r="F8" s="20">
        <v>44842</v>
      </c>
      <c r="G8" s="19">
        <v>2</v>
      </c>
      <c r="I8" t="str">
        <f t="shared" si="0"/>
        <v>VALUES (5, 5, 1, '2022-10-7', 2, '2022-10-8', 2);</v>
      </c>
      <c r="K8" t="str">
        <f t="shared" si="1"/>
        <v>INSERT INTO reservas(id, clienteID, tipoID, dataretirada, origemID, datadevolucao, destinoID) VALUES (5, 5, 1, '2022-10-7', 2, '2022-10-8', 2);</v>
      </c>
    </row>
    <row r="9" spans="1:11" x14ac:dyDescent="0.25">
      <c r="A9" s="19">
        <v>6</v>
      </c>
      <c r="B9" s="19">
        <v>11</v>
      </c>
      <c r="C9" s="19">
        <v>5</v>
      </c>
      <c r="D9" s="20">
        <v>44849</v>
      </c>
      <c r="E9" s="19">
        <v>4</v>
      </c>
      <c r="F9" s="20">
        <v>44850</v>
      </c>
      <c r="G9" s="19">
        <v>4</v>
      </c>
      <c r="I9" t="str">
        <f t="shared" si="0"/>
        <v>VALUES (6, 11, 5, '2022-10-15', 4, '2022-10-16', 4);</v>
      </c>
      <c r="K9" t="str">
        <f t="shared" si="1"/>
        <v>INSERT INTO reservas(id, clienteID, tipoID, dataretirada, origemID, datadevolucao, destinoID) VALUES (6, 11, 5, '2022-10-15', 4, '2022-10-16', 4);</v>
      </c>
    </row>
    <row r="10" spans="1:11" x14ac:dyDescent="0.25">
      <c r="A10" s="19">
        <v>7</v>
      </c>
      <c r="B10" s="19">
        <v>12</v>
      </c>
      <c r="C10" s="19">
        <v>5</v>
      </c>
      <c r="D10" s="20">
        <v>44849</v>
      </c>
      <c r="E10" s="19">
        <v>1</v>
      </c>
      <c r="F10" s="20">
        <v>44850</v>
      </c>
      <c r="G10" s="19">
        <v>4</v>
      </c>
      <c r="I10" t="str">
        <f t="shared" si="0"/>
        <v>VALUES (7, 12, 5, '2022-10-15', 1, '2022-10-16', 4);</v>
      </c>
      <c r="K10" t="str">
        <f t="shared" si="1"/>
        <v>INSERT INTO reservas(id, clienteID, tipoID, dataretirada, origemID, datadevolucao, destinoID) VALUES (7, 12, 5, '2022-10-15', 1, '2022-10-16', 4);</v>
      </c>
    </row>
    <row r="11" spans="1:11" x14ac:dyDescent="0.25">
      <c r="A11" s="19">
        <v>8</v>
      </c>
      <c r="B11" s="19">
        <v>13</v>
      </c>
      <c r="C11" s="19">
        <v>6</v>
      </c>
      <c r="D11" s="20">
        <v>44849</v>
      </c>
      <c r="E11" s="19">
        <v>4</v>
      </c>
      <c r="F11" s="20">
        <v>44851</v>
      </c>
      <c r="G11" s="19">
        <v>1</v>
      </c>
      <c r="I11" t="str">
        <f t="shared" si="0"/>
        <v>VALUES (8, 13, 6, '2022-10-15', 4, '2022-10-17', 1);</v>
      </c>
      <c r="K11" t="str">
        <f t="shared" si="1"/>
        <v>INSERT INTO reservas(id, clienteID, tipoID, dataretirada, origemID, datadevolucao, destinoID) VALUES (8, 13, 6, '2022-10-15', 4, '2022-10-17', 1);</v>
      </c>
    </row>
    <row r="12" spans="1:11" x14ac:dyDescent="0.25">
      <c r="A12" s="19">
        <v>9</v>
      </c>
      <c r="B12" s="19">
        <v>14</v>
      </c>
      <c r="C12" s="19">
        <v>7</v>
      </c>
      <c r="D12" s="20">
        <v>44849</v>
      </c>
      <c r="E12" s="19">
        <v>5</v>
      </c>
      <c r="F12" s="20">
        <v>44852</v>
      </c>
      <c r="G12" s="19">
        <v>5</v>
      </c>
      <c r="I12" t="str">
        <f t="shared" si="0"/>
        <v>VALUES (9, 14, 7, '2022-10-15', 5, '2022-10-18', 5);</v>
      </c>
      <c r="K12" t="str">
        <f t="shared" si="1"/>
        <v>INSERT INTO reservas(id, clienteID, tipoID, dataretirada, origemID, datadevolucao, destinoID) VALUES (9, 14, 7, '2022-10-15', 5, '2022-10-18', 5);</v>
      </c>
    </row>
    <row r="13" spans="1:11" x14ac:dyDescent="0.25">
      <c r="A13" s="19">
        <v>10</v>
      </c>
      <c r="B13" s="19">
        <v>15</v>
      </c>
      <c r="C13" s="19">
        <v>7</v>
      </c>
      <c r="D13" s="20">
        <v>44849</v>
      </c>
      <c r="E13" s="19">
        <v>2</v>
      </c>
      <c r="F13" s="20">
        <v>44853</v>
      </c>
      <c r="G13" s="19">
        <v>2</v>
      </c>
      <c r="I13" t="str">
        <f t="shared" si="0"/>
        <v>VALUES (10, 15, 7, '2022-10-15', 2, '2022-10-19', 2);</v>
      </c>
      <c r="K13" t="str">
        <f t="shared" si="1"/>
        <v>INSERT INTO reservas(id, clienteID, tipoID, dataretirada, origemID, datadevolucao, destinoID) VALUES (10, 15, 7, '2022-10-15', 2, '2022-10-19', 2);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F27F-7DEE-4D68-A6C5-45F42F3354D3}">
  <dimension ref="A1:N14"/>
  <sheetViews>
    <sheetView workbookViewId="0">
      <selection activeCell="A14" sqref="A14"/>
    </sheetView>
  </sheetViews>
  <sheetFormatPr defaultRowHeight="15" x14ac:dyDescent="0.25"/>
  <cols>
    <col min="2" max="2" width="10.85546875" bestFit="1" customWidth="1"/>
    <col min="3" max="3" width="9.28515625" bestFit="1" customWidth="1"/>
    <col min="4" max="4" width="10.7109375" bestFit="1" customWidth="1"/>
    <col min="5" max="5" width="11.85546875" bestFit="1" customWidth="1"/>
    <col min="6" max="6" width="12.42578125" bestFit="1" customWidth="1"/>
    <col min="7" max="7" width="12.85546875" bestFit="1" customWidth="1"/>
    <col min="8" max="8" width="14.140625" bestFit="1" customWidth="1"/>
    <col min="9" max="9" width="12.85546875" bestFit="1" customWidth="1"/>
    <col min="10" max="10" width="12" bestFit="1" customWidth="1"/>
    <col min="12" max="12" width="49" customWidth="1"/>
  </cols>
  <sheetData>
    <row r="1" spans="1:14" x14ac:dyDescent="0.25">
      <c r="A1" s="1" t="s">
        <v>153</v>
      </c>
      <c r="B1" s="1" t="s">
        <v>283</v>
      </c>
      <c r="C1" s="1"/>
      <c r="D1" s="1"/>
      <c r="E1" s="1"/>
      <c r="F1" s="1"/>
      <c r="G1" s="1"/>
      <c r="H1" s="1"/>
      <c r="I1" s="1"/>
      <c r="J1" s="1"/>
    </row>
    <row r="3" spans="1:14" x14ac:dyDescent="0.25">
      <c r="A3" s="25" t="s">
        <v>0</v>
      </c>
      <c r="B3" s="25" t="s">
        <v>284</v>
      </c>
      <c r="C3" s="25" t="s">
        <v>285</v>
      </c>
      <c r="D3" s="25" t="s">
        <v>286</v>
      </c>
      <c r="E3" s="25" t="s">
        <v>279</v>
      </c>
      <c r="F3" s="25" t="s">
        <v>287</v>
      </c>
      <c r="G3" s="25" t="s">
        <v>288</v>
      </c>
      <c r="H3" s="25" t="s">
        <v>281</v>
      </c>
      <c r="I3" s="25" t="s">
        <v>289</v>
      </c>
      <c r="J3" s="25" t="s">
        <v>290</v>
      </c>
      <c r="L3" s="1" t="str">
        <f>CONCATENATE("INSERT INTO ",B1,"(",A3,", ",B3,", ",C3,", ",D3,", ",E3,", ",F3,", ",G3,", ",H3,", ",I3,", ",J3,")")</f>
        <v>INSERT INTO locacoes(id, condutorID, veiculoID, kmretirada, dataretirada, lojaorigemID, kmdevolucao, datadevolucao, lojadestinoID, valorlocacao)</v>
      </c>
      <c r="N3" s="1" t="s">
        <v>154</v>
      </c>
    </row>
    <row r="4" spans="1:14" x14ac:dyDescent="0.25">
      <c r="A4" s="19">
        <v>1</v>
      </c>
      <c r="B4" s="19">
        <v>1</v>
      </c>
      <c r="C4" s="19">
        <v>1</v>
      </c>
      <c r="D4" s="19">
        <v>1347</v>
      </c>
      <c r="E4" s="20">
        <v>44835</v>
      </c>
      <c r="F4" s="19">
        <v>1</v>
      </c>
      <c r="G4" s="19">
        <v>1847</v>
      </c>
      <c r="H4" s="20">
        <v>44839</v>
      </c>
      <c r="I4" s="19">
        <v>1</v>
      </c>
      <c r="J4" s="19">
        <v>1000</v>
      </c>
      <c r="L4" t="str">
        <f>CONCATENATE("VALUES (",A4,", ",B4,", ",C4,", ",D4,", '",YEAR(E4),"-",MONTH(E4),"-",DAY(E4),"', ",F4,", ",G4,", '",YEAR(H4),"-",MONTH(H4),"-",DAY(H4),"', ",I4,", ",J4,");")</f>
        <v>VALUES (1, 1, 1, 1347, '2022-10-1', 1, 1847, '2022-10-5', 1, 1000);</v>
      </c>
      <c r="N4" t="str">
        <f>CONCATENATE($L$3," ",L4)</f>
        <v>INSERT INTO locacoes(id, condutorID, veiculoID, kmretirada, dataretirada, lojaorigemID, kmdevolucao, datadevolucao, lojadestinoID, valorlocacao) VALUES (1, 1, 1, 1347, '2022-10-1', 1, 1847, '2022-10-5', 1, 1000);</v>
      </c>
    </row>
    <row r="5" spans="1:14" x14ac:dyDescent="0.25">
      <c r="A5" s="3">
        <v>2</v>
      </c>
      <c r="B5" s="3">
        <v>2</v>
      </c>
      <c r="C5" s="3">
        <v>11</v>
      </c>
      <c r="D5" s="3">
        <v>8314</v>
      </c>
      <c r="E5" s="20">
        <v>44836</v>
      </c>
      <c r="F5" s="19">
        <v>1</v>
      </c>
      <c r="G5" s="3">
        <v>8614</v>
      </c>
      <c r="H5" s="20">
        <v>44838</v>
      </c>
      <c r="I5" s="19">
        <v>1</v>
      </c>
      <c r="J5" s="19">
        <v>1000</v>
      </c>
      <c r="L5" t="str">
        <f t="shared" ref="L5:L14" si="0">CONCATENATE("VALUES (",A5,", ",B5,", ",C5,", ",D5,", '",YEAR(E5),"-",MONTH(E5),"-",DAY(E5),"', ",F5,", ",G5,", '",YEAR(H5),"-",MONTH(H5),"-",DAY(H5),"', ",I5,", ",J5,");")</f>
        <v>VALUES (2, 2, 11, 8314, '2022-10-2', 1, 8614, '2022-10-4', 1, 1000);</v>
      </c>
      <c r="N5" t="str">
        <f t="shared" ref="N5:N14" si="1">CONCATENATE($L$3," ",L5)</f>
        <v>INSERT INTO locacoes(id, condutorID, veiculoID, kmretirada, dataretirada, lojaorigemID, kmdevolucao, datadevolucao, lojadestinoID, valorlocacao) VALUES (2, 2, 11, 8314, '2022-10-2', 1, 8614, '2022-10-4', 1, 1000);</v>
      </c>
    </row>
    <row r="6" spans="1:14" x14ac:dyDescent="0.25">
      <c r="A6" s="19">
        <v>3</v>
      </c>
      <c r="B6" s="3">
        <v>3</v>
      </c>
      <c r="C6" s="3">
        <v>20</v>
      </c>
      <c r="D6" s="3">
        <v>3714</v>
      </c>
      <c r="E6" s="20">
        <v>44839</v>
      </c>
      <c r="F6" s="19">
        <v>1</v>
      </c>
      <c r="G6" s="3">
        <v>4514</v>
      </c>
      <c r="H6" s="20">
        <v>44842</v>
      </c>
      <c r="I6" s="19">
        <v>1</v>
      </c>
      <c r="J6" s="19">
        <v>1000</v>
      </c>
      <c r="L6" t="str">
        <f t="shared" si="0"/>
        <v>VALUES (3, 3, 20, 3714, '2022-10-5', 1, 4514, '2022-10-8', 1, 1000);</v>
      </c>
      <c r="N6" t="str">
        <f t="shared" si="1"/>
        <v>INSERT INTO locacoes(id, condutorID, veiculoID, kmretirada, dataretirada, lojaorigemID, kmdevolucao, datadevolucao, lojadestinoID, valorlocacao) VALUES (3, 3, 20, 3714, '2022-10-5', 1, 4514, '2022-10-8', 1, 1000);</v>
      </c>
    </row>
    <row r="7" spans="1:14" x14ac:dyDescent="0.25">
      <c r="A7" s="3">
        <v>4</v>
      </c>
      <c r="B7" s="3">
        <v>4</v>
      </c>
      <c r="C7" s="3">
        <v>31</v>
      </c>
      <c r="D7" s="3">
        <v>1697</v>
      </c>
      <c r="E7" s="20">
        <v>44843</v>
      </c>
      <c r="F7" s="19">
        <v>1</v>
      </c>
      <c r="G7" s="3">
        <v>1947</v>
      </c>
      <c r="H7" s="20">
        <v>44844</v>
      </c>
      <c r="I7" s="19">
        <v>1</v>
      </c>
      <c r="J7" s="19">
        <v>1000</v>
      </c>
      <c r="L7" t="str">
        <f t="shared" si="0"/>
        <v>VALUES (4, 4, 31, 1697, '2022-10-9', 1, 1947, '2022-10-10', 1, 1000);</v>
      </c>
      <c r="N7" t="str">
        <f t="shared" si="1"/>
        <v>INSERT INTO locacoes(id, condutorID, veiculoID, kmretirada, dataretirada, lojaorigemID, kmdevolucao, datadevolucao, lojadestinoID, valorlocacao) VALUES (4, 4, 31, 1697, '2022-10-9', 1, 1947, '2022-10-10', 1, 1000);</v>
      </c>
    </row>
    <row r="8" spans="1:14" x14ac:dyDescent="0.25">
      <c r="A8" s="19">
        <v>5</v>
      </c>
      <c r="B8" s="3">
        <v>5</v>
      </c>
      <c r="C8" s="3">
        <v>2</v>
      </c>
      <c r="D8" s="3">
        <v>3544</v>
      </c>
      <c r="E8" s="20">
        <v>44841</v>
      </c>
      <c r="F8" s="19">
        <v>2</v>
      </c>
      <c r="G8" s="3">
        <v>3744</v>
      </c>
      <c r="H8" s="20">
        <v>44842</v>
      </c>
      <c r="I8" s="19">
        <v>2</v>
      </c>
      <c r="J8" s="19">
        <v>1000</v>
      </c>
      <c r="L8" t="str">
        <f t="shared" si="0"/>
        <v>VALUES (5, 5, 2, 3544, '2022-10-7', 2, 3744, '2022-10-8', 2, 1000);</v>
      </c>
      <c r="N8" t="str">
        <f t="shared" si="1"/>
        <v>INSERT INTO locacoes(id, condutorID, veiculoID, kmretirada, dataretirada, lojaorigemID, kmdevolucao, datadevolucao, lojadestinoID, valorlocacao) VALUES (5, 5, 2, 3544, '2022-10-7', 2, 3744, '2022-10-8', 2, 1000);</v>
      </c>
    </row>
    <row r="9" spans="1:14" x14ac:dyDescent="0.25">
      <c r="A9" s="14">
        <v>6</v>
      </c>
      <c r="B9" s="14">
        <v>10</v>
      </c>
      <c r="C9" s="14">
        <v>10</v>
      </c>
      <c r="D9" s="14">
        <v>321</v>
      </c>
      <c r="E9" s="21">
        <v>44854</v>
      </c>
      <c r="F9" s="14">
        <v>5</v>
      </c>
      <c r="G9" s="37">
        <v>1971</v>
      </c>
      <c r="H9" s="21">
        <v>44856</v>
      </c>
      <c r="I9" s="14">
        <v>2</v>
      </c>
      <c r="J9" s="14">
        <v>1000</v>
      </c>
      <c r="L9" t="str">
        <f t="shared" si="0"/>
        <v>VALUES (6, 10, 10, 321, '2022-10-20', 5, 1971, '2022-10-22', 2, 1000);</v>
      </c>
      <c r="N9" t="str">
        <f t="shared" si="1"/>
        <v>INSERT INTO locacoes(id, condutorID, veiculoID, kmretirada, dataretirada, lojaorigemID, kmdevolucao, datadevolucao, lojadestinoID, valorlocacao) VALUES (6, 10, 10, 321, '2022-10-20', 5, 1971, '2022-10-22', 2, 1000);</v>
      </c>
    </row>
    <row r="10" spans="1:14" x14ac:dyDescent="0.25">
      <c r="A10" s="19">
        <v>7</v>
      </c>
      <c r="B10" s="3">
        <v>11</v>
      </c>
      <c r="C10" s="3">
        <v>7</v>
      </c>
      <c r="D10" s="3">
        <v>3639</v>
      </c>
      <c r="E10" s="20">
        <v>44849</v>
      </c>
      <c r="F10" s="19">
        <v>4</v>
      </c>
      <c r="G10" s="3">
        <v>3789</v>
      </c>
      <c r="H10" s="20">
        <v>44850</v>
      </c>
      <c r="I10" s="19">
        <v>4</v>
      </c>
      <c r="J10" s="19">
        <v>1000</v>
      </c>
      <c r="L10" t="str">
        <f t="shared" si="0"/>
        <v>VALUES (7, 11, 7, 3639, '2022-10-15', 4, 3789, '2022-10-16', 4, 1000);</v>
      </c>
      <c r="N10" t="str">
        <f t="shared" si="1"/>
        <v>INSERT INTO locacoes(id, condutorID, veiculoID, kmretirada, dataretirada, lojaorigemID, kmdevolucao, datadevolucao, lojadestinoID, valorlocacao) VALUES (7, 11, 7, 3639, '2022-10-15', 4, 3789, '2022-10-16', 4, 1000);</v>
      </c>
    </row>
    <row r="11" spans="1:14" x14ac:dyDescent="0.25">
      <c r="A11" s="3">
        <v>8</v>
      </c>
      <c r="B11" s="3">
        <v>12</v>
      </c>
      <c r="C11" s="3">
        <v>22</v>
      </c>
      <c r="D11" s="3">
        <v>2989</v>
      </c>
      <c r="E11" s="20">
        <v>44849</v>
      </c>
      <c r="F11" s="19">
        <v>1</v>
      </c>
      <c r="G11" s="3">
        <v>3839</v>
      </c>
      <c r="H11" s="20">
        <v>44850</v>
      </c>
      <c r="I11" s="19">
        <v>4</v>
      </c>
      <c r="J11" s="19">
        <v>1000</v>
      </c>
      <c r="L11" t="str">
        <f t="shared" si="0"/>
        <v>VALUES (8, 12, 22, 2989, '2022-10-15', 1, 3839, '2022-10-16', 4, 1000);</v>
      </c>
      <c r="N11" t="str">
        <f t="shared" si="1"/>
        <v>INSERT INTO locacoes(id, condutorID, veiculoID, kmretirada, dataretirada, lojaorigemID, kmdevolucao, datadevolucao, lojadestinoID, valorlocacao) VALUES (8, 12, 22, 2989, '2022-10-15', 1, 3839, '2022-10-16', 4, 1000);</v>
      </c>
    </row>
    <row r="12" spans="1:14" x14ac:dyDescent="0.25">
      <c r="A12" s="19">
        <v>9</v>
      </c>
      <c r="B12" s="3">
        <v>13</v>
      </c>
      <c r="C12" s="3">
        <v>8</v>
      </c>
      <c r="D12" s="3">
        <v>2421</v>
      </c>
      <c r="E12" s="20">
        <v>44849</v>
      </c>
      <c r="F12" s="19">
        <v>4</v>
      </c>
      <c r="G12" s="3">
        <v>3211</v>
      </c>
      <c r="H12" s="20">
        <v>44851</v>
      </c>
      <c r="I12" s="19">
        <v>1</v>
      </c>
      <c r="J12" s="19">
        <v>1000</v>
      </c>
      <c r="L12" t="str">
        <f t="shared" si="0"/>
        <v>VALUES (9, 13, 8, 2421, '2022-10-15', 4, 3211, '2022-10-17', 1, 1000);</v>
      </c>
      <c r="N12" t="str">
        <f t="shared" si="1"/>
        <v>INSERT INTO locacoes(id, condutorID, veiculoID, kmretirada, dataretirada, lojaorigemID, kmdevolucao, datadevolucao, lojadestinoID, valorlocacao) VALUES (9, 13, 8, 2421, '2022-10-15', 4, 3211, '2022-10-17', 1, 1000);</v>
      </c>
    </row>
    <row r="13" spans="1:14" x14ac:dyDescent="0.25">
      <c r="A13" s="3">
        <v>10</v>
      </c>
      <c r="B13" s="3">
        <v>14</v>
      </c>
      <c r="C13" s="3">
        <v>9</v>
      </c>
      <c r="D13" s="3">
        <v>7529</v>
      </c>
      <c r="E13" s="20">
        <v>44849</v>
      </c>
      <c r="F13" s="19">
        <v>5</v>
      </c>
      <c r="G13" s="3">
        <v>8729</v>
      </c>
      <c r="H13" s="20">
        <v>44852</v>
      </c>
      <c r="I13" s="19">
        <v>5</v>
      </c>
      <c r="J13" s="19">
        <v>1000</v>
      </c>
      <c r="L13" t="str">
        <f t="shared" si="0"/>
        <v>VALUES (10, 14, 9, 7529, '2022-10-15', 5, 8729, '2022-10-18', 5, 1000);</v>
      </c>
      <c r="N13" t="str">
        <f t="shared" si="1"/>
        <v>INSERT INTO locacoes(id, condutorID, veiculoID, kmretirada, dataretirada, lojaorigemID, kmdevolucao, datadevolucao, lojadestinoID, valorlocacao) VALUES (10, 14, 9, 7529, '2022-10-15', 5, 8729, '2022-10-18', 5, 1000);</v>
      </c>
    </row>
    <row r="14" spans="1:14" x14ac:dyDescent="0.25">
      <c r="A14" s="19">
        <v>11</v>
      </c>
      <c r="B14" s="3">
        <v>15</v>
      </c>
      <c r="C14" s="3">
        <v>13</v>
      </c>
      <c r="D14" s="3">
        <v>5713</v>
      </c>
      <c r="E14" s="20">
        <v>44849</v>
      </c>
      <c r="F14" s="19">
        <v>2</v>
      </c>
      <c r="G14" s="3">
        <v>7053</v>
      </c>
      <c r="H14" s="20">
        <v>44853</v>
      </c>
      <c r="I14" s="19">
        <v>2</v>
      </c>
      <c r="J14" s="19">
        <v>1000</v>
      </c>
      <c r="L14" t="str">
        <f t="shared" si="0"/>
        <v>VALUES (11, 15, 13, 5713, '2022-10-15', 2, 7053, '2022-10-19', 2, 1000);</v>
      </c>
      <c r="N14" t="str">
        <f t="shared" si="1"/>
        <v>INSERT INTO locacoes(id, condutorID, veiculoID, kmretirada, dataretirada, lojaorigemID, kmdevolucao, datadevolucao, lojadestinoID, valorlocacao) VALUES (11, 15, 13, 5713, '2022-10-15', 2, 7053, '2022-10-19', 2, 1000);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E57C-F57C-4F14-9C89-1B10D9B1818B}">
  <dimension ref="A1:M23"/>
  <sheetViews>
    <sheetView workbookViewId="0">
      <selection activeCell="A3" sqref="A3"/>
    </sheetView>
  </sheetViews>
  <sheetFormatPr defaultRowHeight="15" x14ac:dyDescent="0.25"/>
  <cols>
    <col min="2" max="2" width="41.28515625" bestFit="1" customWidth="1"/>
    <col min="3" max="3" width="11.28515625" bestFit="1" customWidth="1"/>
    <col min="4" max="4" width="12" customWidth="1"/>
    <col min="11" max="11" width="70.28515625" bestFit="1" customWidth="1"/>
  </cols>
  <sheetData>
    <row r="1" spans="1:13" x14ac:dyDescent="0.25">
      <c r="A1" s="1" t="s">
        <v>153</v>
      </c>
      <c r="B1" s="1" t="s">
        <v>152</v>
      </c>
    </row>
    <row r="3" spans="1:13" x14ac:dyDescent="0.25">
      <c r="A3" s="9" t="s">
        <v>0</v>
      </c>
      <c r="B3" s="9" t="s">
        <v>1</v>
      </c>
      <c r="C3" s="9" t="s">
        <v>2</v>
      </c>
      <c r="D3" s="9" t="s">
        <v>3</v>
      </c>
      <c r="K3" s="1" t="str">
        <f>CONCATENATE("INSERT INTO ",B1,"(",A3,", ",B3,", ",C3,", ",D3,")")</f>
        <v>INSERT INTO clientes(id, nome, enderecoID, telefone)</v>
      </c>
      <c r="M3" s="1" t="s">
        <v>154</v>
      </c>
    </row>
    <row r="4" spans="1:13" x14ac:dyDescent="0.25">
      <c r="A4" s="14">
        <v>1</v>
      </c>
      <c r="B4" s="15" t="s">
        <v>4</v>
      </c>
      <c r="C4" s="14">
        <v>1</v>
      </c>
      <c r="D4" s="15">
        <v>11111111111</v>
      </c>
      <c r="E4" s="26" t="s">
        <v>150</v>
      </c>
      <c r="F4" s="27"/>
      <c r="G4" s="27"/>
      <c r="H4" s="27"/>
      <c r="I4" s="28"/>
      <c r="K4" t="str">
        <f>CONCATENATE("VALUES (",A4,", '",B4,"', ",C4,", ",D4,");")</f>
        <v>VALUES (1, 'Pedro da Silva', 1, 11111111111);</v>
      </c>
      <c r="M4" t="str">
        <f>CONCATENATE($K$3," ",K4)</f>
        <v>INSERT INTO clientes(id, nome, enderecoID, telefone) VALUES (1, 'Pedro da Silva', 1, 11111111111);</v>
      </c>
    </row>
    <row r="5" spans="1:13" x14ac:dyDescent="0.25">
      <c r="A5" s="14">
        <v>2</v>
      </c>
      <c r="B5" s="15" t="s">
        <v>5</v>
      </c>
      <c r="C5" s="14">
        <v>2</v>
      </c>
      <c r="D5" s="15">
        <v>22222222222</v>
      </c>
      <c r="E5" s="29"/>
      <c r="F5" s="30"/>
      <c r="G5" s="30"/>
      <c r="H5" s="30"/>
      <c r="I5" s="31"/>
      <c r="K5" t="str">
        <f t="shared" ref="K5:K23" si="0">CONCATENATE("VALUES (",A5,", '",B5,"', ",C5,", ",D5,");")</f>
        <v>VALUES (2, 'Rafael de Sá', 2, 22222222222);</v>
      </c>
      <c r="M5" t="str">
        <f t="shared" ref="M5:M23" si="1">CONCATENATE($K$3," ",K5)</f>
        <v>INSERT INTO clientes(id, nome, enderecoID, telefone) VALUES (2, 'Rafael de Sá', 2, 22222222222);</v>
      </c>
    </row>
    <row r="6" spans="1:13" x14ac:dyDescent="0.25">
      <c r="A6" s="14">
        <v>3</v>
      </c>
      <c r="B6" s="15" t="s">
        <v>6</v>
      </c>
      <c r="C6" s="14">
        <v>3</v>
      </c>
      <c r="D6" s="15">
        <v>33333333333</v>
      </c>
      <c r="E6" s="29"/>
      <c r="F6" s="30"/>
      <c r="G6" s="30"/>
      <c r="H6" s="30"/>
      <c r="I6" s="31"/>
      <c r="K6" t="str">
        <f t="shared" si="0"/>
        <v>VALUES (3, 'Maike Johson', 3, 33333333333);</v>
      </c>
      <c r="M6" t="str">
        <f t="shared" si="1"/>
        <v>INSERT INTO clientes(id, nome, enderecoID, telefone) VALUES (3, 'Maike Johson', 3, 33333333333);</v>
      </c>
    </row>
    <row r="7" spans="1:13" x14ac:dyDescent="0.25">
      <c r="A7" s="14">
        <v>4</v>
      </c>
      <c r="B7" s="15" t="s">
        <v>7</v>
      </c>
      <c r="C7" s="14">
        <v>4</v>
      </c>
      <c r="D7" s="15">
        <v>44444444444</v>
      </c>
      <c r="E7" s="29"/>
      <c r="F7" s="30"/>
      <c r="G7" s="30"/>
      <c r="H7" s="30"/>
      <c r="I7" s="31"/>
      <c r="K7" t="str">
        <f t="shared" si="0"/>
        <v>VALUES (4, 'Carlos Almeida', 4, 44444444444);</v>
      </c>
      <c r="M7" t="str">
        <f t="shared" si="1"/>
        <v>INSERT INTO clientes(id, nome, enderecoID, telefone) VALUES (4, 'Carlos Almeida', 4, 44444444444);</v>
      </c>
    </row>
    <row r="8" spans="1:13" x14ac:dyDescent="0.25">
      <c r="A8" s="14">
        <v>5</v>
      </c>
      <c r="B8" s="15" t="s">
        <v>8</v>
      </c>
      <c r="C8" s="14">
        <v>5</v>
      </c>
      <c r="D8" s="15">
        <v>55555555555</v>
      </c>
      <c r="E8" s="29"/>
      <c r="F8" s="30"/>
      <c r="G8" s="30"/>
      <c r="H8" s="30"/>
      <c r="I8" s="31"/>
      <c r="K8" t="str">
        <f t="shared" si="0"/>
        <v>VALUES (5, 'Silvana Silva', 5, 55555555555);</v>
      </c>
      <c r="M8" t="str">
        <f t="shared" si="1"/>
        <v>INSERT INTO clientes(id, nome, enderecoID, telefone) VALUES (5, 'Silvana Silva', 5, 55555555555);</v>
      </c>
    </row>
    <row r="9" spans="1:13" x14ac:dyDescent="0.25">
      <c r="A9" s="3">
        <v>6</v>
      </c>
      <c r="B9" s="4" t="s">
        <v>9</v>
      </c>
      <c r="C9" s="3">
        <v>6</v>
      </c>
      <c r="D9" s="4">
        <v>66666666666</v>
      </c>
      <c r="E9" s="29"/>
      <c r="F9" s="30"/>
      <c r="G9" s="30"/>
      <c r="H9" s="30"/>
      <c r="I9" s="31"/>
      <c r="K9" t="str">
        <f t="shared" si="0"/>
        <v>VALUES (6, 'Marcia Forte', 6, 66666666666);</v>
      </c>
      <c r="M9" t="str">
        <f t="shared" si="1"/>
        <v>INSERT INTO clientes(id, nome, enderecoID, telefone) VALUES (6, 'Marcia Forte', 6, 66666666666);</v>
      </c>
    </row>
    <row r="10" spans="1:13" x14ac:dyDescent="0.25">
      <c r="A10" s="3">
        <v>7</v>
      </c>
      <c r="B10" s="4" t="s">
        <v>10</v>
      </c>
      <c r="C10" s="3">
        <v>7</v>
      </c>
      <c r="D10" s="4">
        <v>77777777777</v>
      </c>
      <c r="E10" s="29"/>
      <c r="F10" s="30"/>
      <c r="G10" s="30"/>
      <c r="H10" s="30"/>
      <c r="I10" s="31"/>
      <c r="K10" t="str">
        <f t="shared" si="0"/>
        <v>VALUES (7, 'Janaína Fonseca', 7, 77777777777);</v>
      </c>
      <c r="M10" t="str">
        <f t="shared" si="1"/>
        <v>INSERT INTO clientes(id, nome, enderecoID, telefone) VALUES (7, 'Janaína Fonseca', 7, 77777777777);</v>
      </c>
    </row>
    <row r="11" spans="1:13" x14ac:dyDescent="0.25">
      <c r="A11" s="3">
        <v>8</v>
      </c>
      <c r="B11" s="4" t="s">
        <v>11</v>
      </c>
      <c r="C11" s="3">
        <v>8</v>
      </c>
      <c r="D11" s="4">
        <v>88888888888</v>
      </c>
      <c r="E11" s="29"/>
      <c r="F11" s="30"/>
      <c r="G11" s="30"/>
      <c r="H11" s="30"/>
      <c r="I11" s="31"/>
      <c r="K11" t="str">
        <f t="shared" si="0"/>
        <v>VALUES (8, 'Scarlet da Cruz', 8, 88888888888);</v>
      </c>
      <c r="M11" t="str">
        <f t="shared" si="1"/>
        <v>INSERT INTO clientes(id, nome, enderecoID, telefone) VALUES (8, 'Scarlet da Cruz', 8, 88888888888);</v>
      </c>
    </row>
    <row r="12" spans="1:13" x14ac:dyDescent="0.25">
      <c r="A12" s="3">
        <v>9</v>
      </c>
      <c r="B12" s="4" t="s">
        <v>12</v>
      </c>
      <c r="C12" s="3">
        <v>9</v>
      </c>
      <c r="D12" s="4">
        <v>99999999999</v>
      </c>
      <c r="E12" s="29"/>
      <c r="F12" s="30"/>
      <c r="G12" s="30"/>
      <c r="H12" s="30"/>
      <c r="I12" s="31"/>
      <c r="K12" t="str">
        <f t="shared" si="0"/>
        <v>VALUES (9, 'Mariana Consorte Felix', 9, 99999999999);</v>
      </c>
      <c r="M12" t="str">
        <f t="shared" si="1"/>
        <v>INSERT INTO clientes(id, nome, enderecoID, telefone) VALUES (9, 'Mariana Consorte Felix', 9, 99999999999);</v>
      </c>
    </row>
    <row r="13" spans="1:13" x14ac:dyDescent="0.25">
      <c r="A13" s="3">
        <v>10</v>
      </c>
      <c r="B13" s="4" t="s">
        <v>13</v>
      </c>
      <c r="C13" s="3">
        <v>10</v>
      </c>
      <c r="D13" s="4">
        <v>10000000000</v>
      </c>
      <c r="E13" s="32"/>
      <c r="F13" s="33"/>
      <c r="G13" s="33"/>
      <c r="H13" s="33"/>
      <c r="I13" s="34"/>
      <c r="K13" t="str">
        <f t="shared" si="0"/>
        <v>VALUES (10, 'Fabricia Maxima Luz', 10, 10000000000);</v>
      </c>
      <c r="M13" t="str">
        <f t="shared" si="1"/>
        <v>INSERT INTO clientes(id, nome, enderecoID, telefone) VALUES (10, 'Fabricia Maxima Luz', 10, 10000000000);</v>
      </c>
    </row>
    <row r="14" spans="1:13" x14ac:dyDescent="0.25">
      <c r="A14" s="16">
        <v>11</v>
      </c>
      <c r="B14" s="17" t="s">
        <v>14</v>
      </c>
      <c r="C14" s="16">
        <v>11</v>
      </c>
      <c r="D14" s="17">
        <v>11000000000</v>
      </c>
      <c r="E14" s="26" t="s">
        <v>151</v>
      </c>
      <c r="F14" s="27"/>
      <c r="G14" s="27"/>
      <c r="H14" s="27"/>
      <c r="I14" s="28"/>
      <c r="K14" t="str">
        <f t="shared" si="0"/>
        <v>VALUES (11, 'Entregas Rapidas Galvão ME', 11, 11000000000);</v>
      </c>
      <c r="M14" t="str">
        <f t="shared" si="1"/>
        <v>INSERT INTO clientes(id, nome, enderecoID, telefone) VALUES (11, 'Entregas Rapidas Galvão ME', 11, 11000000000);</v>
      </c>
    </row>
    <row r="15" spans="1:13" x14ac:dyDescent="0.25">
      <c r="A15" s="14">
        <v>12</v>
      </c>
      <c r="B15" s="15" t="s">
        <v>15</v>
      </c>
      <c r="C15" s="14">
        <v>12</v>
      </c>
      <c r="D15" s="15">
        <v>12000000000</v>
      </c>
      <c r="E15" s="29"/>
      <c r="F15" s="30"/>
      <c r="G15" s="30"/>
      <c r="H15" s="30"/>
      <c r="I15" s="31"/>
      <c r="K15" t="str">
        <f t="shared" si="0"/>
        <v>VALUES (12, 'Bate e Volta Logistica Ltda', 12, 12000000000);</v>
      </c>
      <c r="M15" t="str">
        <f t="shared" si="1"/>
        <v>INSERT INTO clientes(id, nome, enderecoID, telefone) VALUES (12, 'Bate e Volta Logistica Ltda', 12, 12000000000);</v>
      </c>
    </row>
    <row r="16" spans="1:13" x14ac:dyDescent="0.25">
      <c r="A16" s="14">
        <v>13</v>
      </c>
      <c r="B16" s="15" t="s">
        <v>16</v>
      </c>
      <c r="C16" s="14">
        <v>13</v>
      </c>
      <c r="D16" s="15">
        <v>13000000000</v>
      </c>
      <c r="E16" s="29"/>
      <c r="F16" s="30"/>
      <c r="G16" s="30"/>
      <c r="H16" s="30"/>
      <c r="I16" s="31"/>
      <c r="K16" t="str">
        <f t="shared" si="0"/>
        <v>VALUES (13, 'Escola Integradora Nova Ação SS', 13, 13000000000);</v>
      </c>
      <c r="M16" t="str">
        <f t="shared" si="1"/>
        <v>INSERT INTO clientes(id, nome, enderecoID, telefone) VALUES (13, 'Escola Integradora Nova Ação SS', 13, 13000000000);</v>
      </c>
    </row>
    <row r="17" spans="1:13" x14ac:dyDescent="0.25">
      <c r="A17" s="14">
        <v>14</v>
      </c>
      <c r="B17" s="15" t="s">
        <v>17</v>
      </c>
      <c r="C17" s="14">
        <v>14</v>
      </c>
      <c r="D17" s="15">
        <v>14000000000</v>
      </c>
      <c r="E17" s="29"/>
      <c r="F17" s="30"/>
      <c r="G17" s="30"/>
      <c r="H17" s="30"/>
      <c r="I17" s="31"/>
      <c r="K17" t="str">
        <f t="shared" si="0"/>
        <v>VALUES (14, 'Jamal Acessórios e Serviços ME', 14, 14000000000);</v>
      </c>
      <c r="M17" t="str">
        <f t="shared" si="1"/>
        <v>INSERT INTO clientes(id, nome, enderecoID, telefone) VALUES (14, 'Jamal Acessórios e Serviços ME', 14, 14000000000);</v>
      </c>
    </row>
    <row r="18" spans="1:13" x14ac:dyDescent="0.25">
      <c r="A18" s="14">
        <v>15</v>
      </c>
      <c r="B18" s="15" t="s">
        <v>18</v>
      </c>
      <c r="C18" s="14">
        <v>15</v>
      </c>
      <c r="D18" s="15">
        <v>15000000000</v>
      </c>
      <c r="E18" s="29"/>
      <c r="F18" s="30"/>
      <c r="G18" s="30"/>
      <c r="H18" s="30"/>
      <c r="I18" s="31"/>
      <c r="K18" t="str">
        <f t="shared" si="0"/>
        <v>VALUES (15, 'Associação Comercial e Industrial de Bocaina', 15, 15000000000);</v>
      </c>
      <c r="M18" t="str">
        <f t="shared" si="1"/>
        <v>INSERT INTO clientes(id, nome, enderecoID, telefone) VALUES (15, 'Associação Comercial e Industrial de Bocaina', 15, 15000000000);</v>
      </c>
    </row>
    <row r="19" spans="1:13" x14ac:dyDescent="0.25">
      <c r="A19" s="3">
        <v>16</v>
      </c>
      <c r="B19" s="4" t="s">
        <v>145</v>
      </c>
      <c r="C19" s="3">
        <v>16</v>
      </c>
      <c r="D19" s="4">
        <v>16000000000</v>
      </c>
      <c r="E19" s="29"/>
      <c r="F19" s="30"/>
      <c r="G19" s="30"/>
      <c r="H19" s="30"/>
      <c r="I19" s="31"/>
      <c r="K19" t="str">
        <f t="shared" si="0"/>
        <v>VALUES (16, 'ABC Mercadorias Ltda', 16, 16000000000);</v>
      </c>
      <c r="M19" t="str">
        <f t="shared" si="1"/>
        <v>INSERT INTO clientes(id, nome, enderecoID, telefone) VALUES (16, 'ABC Mercadorias Ltda', 16, 16000000000);</v>
      </c>
    </row>
    <row r="20" spans="1:13" x14ac:dyDescent="0.25">
      <c r="A20" s="3">
        <v>17</v>
      </c>
      <c r="B20" s="4" t="s">
        <v>146</v>
      </c>
      <c r="C20" s="3">
        <v>17</v>
      </c>
      <c r="D20" s="4">
        <v>17000000000</v>
      </c>
      <c r="E20" s="29"/>
      <c r="F20" s="30"/>
      <c r="G20" s="30"/>
      <c r="H20" s="30"/>
      <c r="I20" s="31"/>
      <c r="K20" t="str">
        <f t="shared" si="0"/>
        <v>VALUES (17, 'Mercurio Entregas Ltda', 17, 17000000000);</v>
      </c>
      <c r="M20" t="str">
        <f t="shared" si="1"/>
        <v>INSERT INTO clientes(id, nome, enderecoID, telefone) VALUES (17, 'Mercurio Entregas Ltda', 17, 17000000000);</v>
      </c>
    </row>
    <row r="21" spans="1:13" x14ac:dyDescent="0.25">
      <c r="A21" s="3">
        <v>18</v>
      </c>
      <c r="B21" s="4" t="s">
        <v>147</v>
      </c>
      <c r="C21" s="3">
        <v>18</v>
      </c>
      <c r="D21" s="4">
        <v>18000000000</v>
      </c>
      <c r="E21" s="29"/>
      <c r="F21" s="30"/>
      <c r="G21" s="30"/>
      <c r="H21" s="30"/>
      <c r="I21" s="31"/>
      <c r="K21" t="str">
        <f t="shared" si="0"/>
        <v>VALUES (18, 'Ajax Transportadora SS Ltda', 18, 18000000000);</v>
      </c>
      <c r="M21" t="str">
        <f t="shared" si="1"/>
        <v>INSERT INTO clientes(id, nome, enderecoID, telefone) VALUES (18, 'Ajax Transportadora SS Ltda', 18, 18000000000);</v>
      </c>
    </row>
    <row r="22" spans="1:13" x14ac:dyDescent="0.25">
      <c r="A22" s="3">
        <v>19</v>
      </c>
      <c r="B22" s="4" t="s">
        <v>148</v>
      </c>
      <c r="C22" s="3">
        <v>19</v>
      </c>
      <c r="D22" s="4">
        <v>19000000000</v>
      </c>
      <c r="E22" s="29"/>
      <c r="F22" s="30"/>
      <c r="G22" s="30"/>
      <c r="H22" s="30"/>
      <c r="I22" s="31"/>
      <c r="K22" t="str">
        <f t="shared" si="0"/>
        <v>VALUES (19, 'Transporte Urbano Ltda', 19, 19000000000);</v>
      </c>
      <c r="M22" t="str">
        <f t="shared" si="1"/>
        <v>INSERT INTO clientes(id, nome, enderecoID, telefone) VALUES (19, 'Transporte Urbano Ltda', 19, 19000000000);</v>
      </c>
    </row>
    <row r="23" spans="1:13" x14ac:dyDescent="0.25">
      <c r="A23" s="3">
        <v>20</v>
      </c>
      <c r="B23" s="4" t="s">
        <v>149</v>
      </c>
      <c r="C23" s="3">
        <v>20</v>
      </c>
      <c r="D23" s="4">
        <v>20000000000</v>
      </c>
      <c r="E23" s="32"/>
      <c r="F23" s="33"/>
      <c r="G23" s="33"/>
      <c r="H23" s="33"/>
      <c r="I23" s="34"/>
      <c r="K23" t="str">
        <f t="shared" si="0"/>
        <v>VALUES (20, 'A Transportadora Ltda', 20, 20000000000);</v>
      </c>
      <c r="M23" t="str">
        <f t="shared" si="1"/>
        <v>INSERT INTO clientes(id, nome, enderecoID, telefone) VALUES (20, 'A Transportadora Ltda', 20, 20000000000);</v>
      </c>
    </row>
  </sheetData>
  <mergeCells count="2">
    <mergeCell ref="E4:I13"/>
    <mergeCell ref="E14:I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5B0F-418C-49DC-987D-B3E3DBB3B41A}">
  <dimension ref="A1:I13"/>
  <sheetViews>
    <sheetView workbookViewId="0">
      <selection activeCell="B1" sqref="B1"/>
    </sheetView>
  </sheetViews>
  <sheetFormatPr defaultRowHeight="15" x14ac:dyDescent="0.25"/>
  <cols>
    <col min="4" max="4" width="15.28515625" bestFit="1" customWidth="1"/>
    <col min="5" max="5" width="14.5703125" bestFit="1" customWidth="1"/>
    <col min="7" max="7" width="55.5703125" bestFit="1" customWidth="1"/>
  </cols>
  <sheetData>
    <row r="1" spans="1:9" x14ac:dyDescent="0.25">
      <c r="A1" s="1" t="s">
        <v>153</v>
      </c>
      <c r="B1" s="1" t="s">
        <v>309</v>
      </c>
    </row>
    <row r="3" spans="1:9" x14ac:dyDescent="0.25">
      <c r="A3" s="2" t="s">
        <v>0</v>
      </c>
      <c r="B3" s="2" t="s">
        <v>19</v>
      </c>
      <c r="C3" s="2" t="s">
        <v>20</v>
      </c>
      <c r="D3" s="2" t="s">
        <v>21</v>
      </c>
      <c r="E3" s="2" t="s">
        <v>22</v>
      </c>
      <c r="G3" s="1" t="str">
        <f>CONCATENATE("INSERT INTO ",B1,"(",A3,", ",B3,", ",C3,", ",D3,", ",E3,")")</f>
        <v>INSERT INTO clientespf(id, clienteID, sexo, datanascimento, cpf)</v>
      </c>
      <c r="I3" s="1" t="s">
        <v>154</v>
      </c>
    </row>
    <row r="4" spans="1:9" x14ac:dyDescent="0.25">
      <c r="A4" s="3">
        <v>1</v>
      </c>
      <c r="B4" s="3">
        <v>1</v>
      </c>
      <c r="C4" s="4" t="s">
        <v>23</v>
      </c>
      <c r="D4" s="5">
        <v>27395</v>
      </c>
      <c r="E4" s="6">
        <v>48953628091</v>
      </c>
      <c r="G4" t="str">
        <f>CONCATENATE("VALUES (",A4,", ",B4,", '",C4,"', '",YEAR(D5),"-",MONTH(D5),"-",DAY(D5),"', '",E4,"');")</f>
        <v>VALUES (1, 1, 'M', '1966-2-2', '48953628091');</v>
      </c>
      <c r="I4" t="str">
        <f>CONCATENATE($G$3," ",G4)</f>
        <v>INSERT INTO clientespf(id, clienteID, sexo, datanascimento, cpf) VALUES (1, 1, 'M', '1966-2-2', '48953628091');</v>
      </c>
    </row>
    <row r="5" spans="1:9" x14ac:dyDescent="0.25">
      <c r="A5" s="3">
        <v>2</v>
      </c>
      <c r="B5" s="3">
        <v>2</v>
      </c>
      <c r="C5" s="4" t="s">
        <v>23</v>
      </c>
      <c r="D5" s="5">
        <v>24140</v>
      </c>
      <c r="E5" s="6">
        <v>51952123097</v>
      </c>
      <c r="G5" t="str">
        <f t="shared" ref="G5:G13" si="0">CONCATENATE("VALUES (",A5,", ",B5,", '",C5,"', '",YEAR(D6),"-",MONTH(D6),"-",DAY(D6),"', '",E5,"');")</f>
        <v>VALUES (2, 2, 'M', '1970-3-3', '51952123097');</v>
      </c>
      <c r="I5" t="str">
        <f t="shared" ref="I5:I13" si="1">CONCATENATE($G$3," ",G5)</f>
        <v>INSERT INTO clientespf(id, clienteID, sexo, datanascimento, cpf) VALUES (2, 2, 'M', '1970-3-3', '51952123097');</v>
      </c>
    </row>
    <row r="6" spans="1:9" x14ac:dyDescent="0.25">
      <c r="A6" s="3">
        <v>3</v>
      </c>
      <c r="B6" s="3">
        <v>3</v>
      </c>
      <c r="C6" s="4" t="s">
        <v>23</v>
      </c>
      <c r="D6" s="5">
        <v>25630</v>
      </c>
      <c r="E6" s="6">
        <v>46492109090</v>
      </c>
      <c r="G6" t="str">
        <f t="shared" si="0"/>
        <v>VALUES (3, 3, 'M', '1980-4-4', '46492109090');</v>
      </c>
      <c r="I6" t="str">
        <f t="shared" si="1"/>
        <v>INSERT INTO clientespf(id, clienteID, sexo, datanascimento, cpf) VALUES (3, 3, 'M', '1980-4-4', '46492109090');</v>
      </c>
    </row>
    <row r="7" spans="1:9" x14ac:dyDescent="0.25">
      <c r="A7" s="3">
        <v>4</v>
      </c>
      <c r="B7" s="3">
        <v>4</v>
      </c>
      <c r="C7" s="4" t="s">
        <v>23</v>
      </c>
      <c r="D7" s="5">
        <v>29315</v>
      </c>
      <c r="E7" s="6">
        <v>56098132046</v>
      </c>
      <c r="G7" t="str">
        <f t="shared" si="0"/>
        <v>VALUES (4, 4, 'M', '1979-5-5', '56098132046');</v>
      </c>
      <c r="I7" t="str">
        <f t="shared" si="1"/>
        <v>INSERT INTO clientespf(id, clienteID, sexo, datanascimento, cpf) VALUES (4, 4, 'M', '1979-5-5', '56098132046');</v>
      </c>
    </row>
    <row r="8" spans="1:9" x14ac:dyDescent="0.25">
      <c r="A8" s="3">
        <v>5</v>
      </c>
      <c r="B8" s="3">
        <v>5</v>
      </c>
      <c r="C8" s="4" t="s">
        <v>24</v>
      </c>
      <c r="D8" s="5">
        <v>28980</v>
      </c>
      <c r="E8" s="6">
        <v>55010522020</v>
      </c>
      <c r="G8" t="str">
        <f t="shared" si="0"/>
        <v>VALUES (5, 5, 'F', '1976-6-6', '55010522020');</v>
      </c>
      <c r="I8" t="str">
        <f t="shared" si="1"/>
        <v>INSERT INTO clientespf(id, clienteID, sexo, datanascimento, cpf) VALUES (5, 5, 'F', '1976-6-6', '55010522020');</v>
      </c>
    </row>
    <row r="9" spans="1:9" x14ac:dyDescent="0.25">
      <c r="A9" s="3">
        <v>6</v>
      </c>
      <c r="B9" s="3">
        <v>6</v>
      </c>
      <c r="C9" s="4" t="s">
        <v>24</v>
      </c>
      <c r="D9" s="5">
        <v>27917</v>
      </c>
      <c r="E9" s="6">
        <v>98017356005</v>
      </c>
      <c r="G9" t="str">
        <f t="shared" si="0"/>
        <v>VALUES (6, 6, 'F', '1982-7-7', '98017356005');</v>
      </c>
      <c r="I9" t="str">
        <f t="shared" si="1"/>
        <v>INSERT INTO clientespf(id, clienteID, sexo, datanascimento, cpf) VALUES (6, 6, 'F', '1982-7-7', '98017356005');</v>
      </c>
    </row>
    <row r="10" spans="1:9" x14ac:dyDescent="0.25">
      <c r="A10" s="3">
        <v>7</v>
      </c>
      <c r="B10" s="3">
        <v>7</v>
      </c>
      <c r="C10" s="4" t="s">
        <v>24</v>
      </c>
      <c r="D10" s="5">
        <v>30139</v>
      </c>
      <c r="E10" s="6">
        <v>65549639017</v>
      </c>
      <c r="G10" t="str">
        <f t="shared" si="0"/>
        <v>VALUES (7, 7, 'F', '1985-8-8', '65549639017');</v>
      </c>
      <c r="I10" t="str">
        <f t="shared" si="1"/>
        <v>INSERT INTO clientespf(id, clienteID, sexo, datanascimento, cpf) VALUES (7, 7, 'F', '1985-8-8', '65549639017');</v>
      </c>
    </row>
    <row r="11" spans="1:9" x14ac:dyDescent="0.25">
      <c r="A11" s="3">
        <v>8</v>
      </c>
      <c r="B11" s="3">
        <v>8</v>
      </c>
      <c r="C11" s="4" t="s">
        <v>24</v>
      </c>
      <c r="D11" s="5">
        <v>31267</v>
      </c>
      <c r="E11" s="6">
        <v>61498826083</v>
      </c>
      <c r="G11" t="str">
        <f t="shared" si="0"/>
        <v>VALUES (8, 8, 'F', '1990-9-9', '61498826083');</v>
      </c>
      <c r="I11" t="str">
        <f t="shared" si="1"/>
        <v>INSERT INTO clientespf(id, clienteID, sexo, datanascimento, cpf) VALUES (8, 8, 'F', '1990-9-9', '61498826083');</v>
      </c>
    </row>
    <row r="12" spans="1:9" x14ac:dyDescent="0.25">
      <c r="A12" s="3">
        <v>9</v>
      </c>
      <c r="B12" s="3">
        <v>9</v>
      </c>
      <c r="C12" s="4" t="s">
        <v>24</v>
      </c>
      <c r="D12" s="5">
        <v>33125</v>
      </c>
      <c r="E12" s="6">
        <v>42098689063</v>
      </c>
      <c r="G12" t="str">
        <f t="shared" si="0"/>
        <v>VALUES (9, 9, 'F', '1995-10-10', '42098689063');</v>
      </c>
      <c r="I12" t="str">
        <f t="shared" si="1"/>
        <v>INSERT INTO clientespf(id, clienteID, sexo, datanascimento, cpf) VALUES (9, 9, 'F', '1995-10-10', '42098689063');</v>
      </c>
    </row>
    <row r="13" spans="1:9" x14ac:dyDescent="0.25">
      <c r="A13" s="3">
        <v>10</v>
      </c>
      <c r="B13" s="3">
        <v>10</v>
      </c>
      <c r="C13" s="4" t="s">
        <v>24</v>
      </c>
      <c r="D13" s="5">
        <v>34982</v>
      </c>
      <c r="E13" s="6">
        <v>89461737009</v>
      </c>
      <c r="G13" t="str">
        <f t="shared" si="0"/>
        <v>VALUES (10, 10, 'F', '1900-1-0', '89461737009');</v>
      </c>
      <c r="I13" t="str">
        <f t="shared" si="1"/>
        <v>INSERT INTO clientespf(id, clienteID, sexo, datanascimento, cpf) VALUES (10, 10, 'F', '1900-1-0', '89461737009');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1AD8-D67C-4560-BBC0-47DB44E60626}">
  <dimension ref="A1:I13"/>
  <sheetViews>
    <sheetView workbookViewId="0">
      <selection activeCell="A3" sqref="A3"/>
    </sheetView>
  </sheetViews>
  <sheetFormatPr defaultRowHeight="15" x14ac:dyDescent="0.25"/>
  <cols>
    <col min="3" max="3" width="18" customWidth="1"/>
    <col min="4" max="4" width="24.28515625" customWidth="1"/>
    <col min="7" max="7" width="56" bestFit="1" customWidth="1"/>
  </cols>
  <sheetData>
    <row r="1" spans="1:9" x14ac:dyDescent="0.25">
      <c r="A1" s="1" t="s">
        <v>153</v>
      </c>
      <c r="B1" s="1" t="s">
        <v>308</v>
      </c>
    </row>
    <row r="3" spans="1:9" x14ac:dyDescent="0.25">
      <c r="A3" s="2" t="s">
        <v>0</v>
      </c>
      <c r="B3" s="2" t="s">
        <v>19</v>
      </c>
      <c r="C3" s="2" t="s">
        <v>25</v>
      </c>
      <c r="D3" s="2" t="s">
        <v>26</v>
      </c>
      <c r="G3" s="1" t="str">
        <f>CONCATENATE("INSERT INTO ",B1,"(",A3,", ",B3,", ",C3,", ",D3,")")</f>
        <v>INSERT INTO clientespj(id, clienteID, cnpj, inscricaoestadual)</v>
      </c>
      <c r="I3" s="1" t="s">
        <v>154</v>
      </c>
    </row>
    <row r="4" spans="1:9" x14ac:dyDescent="0.25">
      <c r="A4" s="3">
        <v>1</v>
      </c>
      <c r="B4" s="10">
        <v>11</v>
      </c>
      <c r="C4" s="11">
        <v>62620854000128</v>
      </c>
      <c r="D4" s="11">
        <v>88186207</v>
      </c>
      <c r="G4" t="str">
        <f>CONCATENATE("VALUES (",A4,", ",B4,", '",C4,"', '",D4,"');")</f>
        <v>VALUES (1, 11, '62620854000128', '88186207');</v>
      </c>
      <c r="I4" t="str">
        <f>CONCATENATE($G$3," ",G4)</f>
        <v>INSERT INTO clientespj(id, clienteID, cnpj, inscricaoestadual) VALUES (1, 11, '62620854000128', '88186207');</v>
      </c>
    </row>
    <row r="5" spans="1:9" x14ac:dyDescent="0.25">
      <c r="A5" s="3">
        <v>2</v>
      </c>
      <c r="B5" s="3">
        <v>12</v>
      </c>
      <c r="C5" s="11">
        <v>96366072000126</v>
      </c>
      <c r="D5" s="11">
        <v>29693605</v>
      </c>
      <c r="G5" t="str">
        <f t="shared" ref="G5:G13" si="0">CONCATENATE("VALUES (",A5,", ",B5,", '",C5,"', '",D5,"');")</f>
        <v>VALUES (2, 12, '96366072000126', '29693605');</v>
      </c>
      <c r="I5" t="str">
        <f t="shared" ref="I5:I13" si="1">CONCATENATE($G$3," ",G5)</f>
        <v>INSERT INTO clientespj(id, clienteID, cnpj, inscricaoestadual) VALUES (2, 12, '96366072000126', '29693605');</v>
      </c>
    </row>
    <row r="6" spans="1:9" x14ac:dyDescent="0.25">
      <c r="A6" s="3">
        <v>3</v>
      </c>
      <c r="B6" s="3">
        <v>13</v>
      </c>
      <c r="C6" s="11">
        <v>17099971000133</v>
      </c>
      <c r="D6" s="11" t="s">
        <v>310</v>
      </c>
      <c r="G6" t="str">
        <f t="shared" si="0"/>
        <v>VALUES (3, 13, '17099971000133', '622013027');</v>
      </c>
      <c r="I6" t="str">
        <f t="shared" si="1"/>
        <v>INSERT INTO clientespj(id, clienteID, cnpj, inscricaoestadual) VALUES (3, 13, '17099971000133', '622013027');</v>
      </c>
    </row>
    <row r="7" spans="1:9" x14ac:dyDescent="0.25">
      <c r="A7" s="3">
        <v>4</v>
      </c>
      <c r="B7" s="3">
        <v>14</v>
      </c>
      <c r="C7" s="11">
        <v>85782766000128</v>
      </c>
      <c r="D7" s="11" t="s">
        <v>310</v>
      </c>
      <c r="G7" t="str">
        <f t="shared" si="0"/>
        <v>VALUES (4, 14, '85782766000128', '622013027');</v>
      </c>
      <c r="I7" t="str">
        <f t="shared" si="1"/>
        <v>INSERT INTO clientespj(id, clienteID, cnpj, inscricaoestadual) VALUES (4, 14, '85782766000128', '622013027');</v>
      </c>
    </row>
    <row r="8" spans="1:9" x14ac:dyDescent="0.25">
      <c r="A8" s="3">
        <v>5</v>
      </c>
      <c r="B8" s="3">
        <v>15</v>
      </c>
      <c r="C8" s="11">
        <v>66543697000155</v>
      </c>
      <c r="D8" s="11">
        <v>180380940</v>
      </c>
      <c r="G8" t="str">
        <f t="shared" si="0"/>
        <v>VALUES (5, 15, '66543697000155', '180380940');</v>
      </c>
      <c r="I8" t="str">
        <f t="shared" si="1"/>
        <v>INSERT INTO clientespj(id, clienteID, cnpj, inscricaoestadual) VALUES (5, 15, '66543697000155', '180380940');</v>
      </c>
    </row>
    <row r="9" spans="1:9" x14ac:dyDescent="0.25">
      <c r="A9" s="3">
        <v>6</v>
      </c>
      <c r="B9" s="3">
        <v>16</v>
      </c>
      <c r="C9" s="11">
        <v>60620754000128</v>
      </c>
      <c r="D9" s="11">
        <v>80186707</v>
      </c>
      <c r="G9" t="str">
        <f t="shared" si="0"/>
        <v>VALUES (6, 16, '60620754000128', '80186707');</v>
      </c>
      <c r="I9" t="str">
        <f t="shared" si="1"/>
        <v>INSERT INTO clientespj(id, clienteID, cnpj, inscricaoestadual) VALUES (6, 16, '60620754000128', '80186707');</v>
      </c>
    </row>
    <row r="10" spans="1:9" x14ac:dyDescent="0.25">
      <c r="A10" s="3">
        <v>7</v>
      </c>
      <c r="B10" s="3">
        <v>17</v>
      </c>
      <c r="C10" s="11">
        <v>90366772000126</v>
      </c>
      <c r="D10" s="11">
        <v>20693705</v>
      </c>
      <c r="G10" t="str">
        <f t="shared" si="0"/>
        <v>VALUES (7, 17, '90366772000126', '20693705');</v>
      </c>
      <c r="I10" t="str">
        <f t="shared" si="1"/>
        <v>INSERT INTO clientespj(id, clienteID, cnpj, inscricaoestadual) VALUES (7, 17, '90366772000126', '20693705');</v>
      </c>
    </row>
    <row r="11" spans="1:9" x14ac:dyDescent="0.25">
      <c r="A11" s="3">
        <v>8</v>
      </c>
      <c r="B11" s="3">
        <v>18</v>
      </c>
      <c r="C11" s="11">
        <v>10099771000133</v>
      </c>
      <c r="D11" s="11" t="s">
        <v>311</v>
      </c>
      <c r="G11" t="str">
        <f t="shared" si="0"/>
        <v>VALUES (8, 18, '10099771000133', '602013027');</v>
      </c>
      <c r="I11" t="str">
        <f t="shared" si="1"/>
        <v>INSERT INTO clientespj(id, clienteID, cnpj, inscricaoestadual) VALUES (8, 18, '10099771000133', '602013027');</v>
      </c>
    </row>
    <row r="12" spans="1:9" x14ac:dyDescent="0.25">
      <c r="A12" s="3">
        <v>9</v>
      </c>
      <c r="B12" s="3">
        <v>19</v>
      </c>
      <c r="C12" s="11">
        <v>80782766000128</v>
      </c>
      <c r="D12" s="11" t="s">
        <v>311</v>
      </c>
      <c r="G12" t="str">
        <f t="shared" si="0"/>
        <v>VALUES (9, 19, '80782766000128', '602013027');</v>
      </c>
      <c r="I12" t="str">
        <f t="shared" si="1"/>
        <v>INSERT INTO clientespj(id, clienteID, cnpj, inscricaoestadual) VALUES (9, 19, '80782766000128', '602013027');</v>
      </c>
    </row>
    <row r="13" spans="1:9" x14ac:dyDescent="0.25">
      <c r="A13" s="3">
        <v>10</v>
      </c>
      <c r="B13" s="3">
        <v>20</v>
      </c>
      <c r="C13" s="11">
        <v>60543797000155</v>
      </c>
      <c r="D13" s="11">
        <v>100380970</v>
      </c>
      <c r="G13" t="str">
        <f t="shared" si="0"/>
        <v>VALUES (10, 20, '60543797000155', '100380970');</v>
      </c>
      <c r="I13" t="str">
        <f t="shared" si="1"/>
        <v>INSERT INTO clientespj(id, clienteID, cnpj, inscricaoestadual) VALUES (10, 20, '60543797000155', '100380970');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667C-2367-4C47-9B61-749883403B3E}">
  <dimension ref="A1:K19"/>
  <sheetViews>
    <sheetView workbookViewId="0">
      <selection activeCell="C18" sqref="C18"/>
    </sheetView>
  </sheetViews>
  <sheetFormatPr defaultRowHeight="15" x14ac:dyDescent="0.25"/>
  <cols>
    <col min="3" max="3" width="21.7109375" bestFit="1" customWidth="1"/>
    <col min="5" max="5" width="15.28515625" bestFit="1" customWidth="1"/>
    <col min="6" max="6" width="13.7109375" customWidth="1"/>
    <col min="7" max="7" width="11.7109375" bestFit="1" customWidth="1"/>
    <col min="9" max="9" width="85.5703125" bestFit="1" customWidth="1"/>
  </cols>
  <sheetData>
    <row r="1" spans="1:11" x14ac:dyDescent="0.25">
      <c r="A1" s="1" t="s">
        <v>153</v>
      </c>
      <c r="B1" s="1" t="s">
        <v>172</v>
      </c>
    </row>
    <row r="3" spans="1:11" x14ac:dyDescent="0.25">
      <c r="A3" s="8" t="s">
        <v>0</v>
      </c>
      <c r="B3" s="8" t="s">
        <v>19</v>
      </c>
      <c r="C3" s="8" t="s">
        <v>1</v>
      </c>
      <c r="D3" s="8" t="s">
        <v>20</v>
      </c>
      <c r="E3" s="8" t="s">
        <v>21</v>
      </c>
      <c r="F3" s="8" t="s">
        <v>76</v>
      </c>
      <c r="G3" s="8" t="s">
        <v>77</v>
      </c>
      <c r="I3" s="1" t="str">
        <f>CONCATENATE("INSERT INTO ",B1,"(",A3,", ",B3,", ",C3,", ",D3,", ",E3,", ",F3,", ",G3,")")</f>
        <v>INSERT INTO condutores(id, clienteID, nome, sexo, datanascimento, cnhnumero, cnhvalidade)</v>
      </c>
      <c r="K3" s="1" t="s">
        <v>154</v>
      </c>
    </row>
    <row r="4" spans="1:11" x14ac:dyDescent="0.25">
      <c r="A4" s="14">
        <v>1</v>
      </c>
      <c r="B4" s="14">
        <v>1</v>
      </c>
      <c r="C4" s="15" t="s">
        <v>4</v>
      </c>
      <c r="D4" s="14" t="s">
        <v>23</v>
      </c>
      <c r="E4" s="21">
        <v>27395</v>
      </c>
      <c r="F4" s="14">
        <v>48181479724</v>
      </c>
      <c r="G4" s="21">
        <v>44927</v>
      </c>
      <c r="I4" t="str">
        <f>CONCATENATE("VALUES (",A4,", ",B4,", '",C4,"', '",D4,"', '",YEAR(E4),"-",MONTH(E4),"-",DAY(E4),"', '",F4,"', '",YEAR(G4),"-",MONTH(G4),"-",DAY(G4),"');")</f>
        <v>VALUES (1, 1, 'Pedro da Silva', 'M', '1975-1-1', '48181479724', '2023-1-1');</v>
      </c>
      <c r="K4" t="str">
        <f>CONCATENATE($I$3," ",I4)</f>
        <v>INSERT INTO condutores(id, clienteID, nome, sexo, datanascimento, cnhnumero, cnhvalidade) VALUES (1, 1, 'Pedro da Silva', 'M', '1975-1-1', '48181479724', '2023-1-1');</v>
      </c>
    </row>
    <row r="5" spans="1:11" x14ac:dyDescent="0.25">
      <c r="A5" s="14">
        <v>2</v>
      </c>
      <c r="B5" s="14">
        <v>2</v>
      </c>
      <c r="C5" s="15" t="s">
        <v>5</v>
      </c>
      <c r="D5" s="14" t="s">
        <v>23</v>
      </c>
      <c r="E5" s="21">
        <v>24140</v>
      </c>
      <c r="F5" s="14">
        <v>59885987783</v>
      </c>
      <c r="G5" s="21">
        <v>45324</v>
      </c>
      <c r="I5" t="str">
        <f t="shared" ref="I5:I19" si="0">CONCATENATE("VALUES (",A5,", ",B5,", '",C5,"', '",D5,"', '",YEAR(E5),"-",MONTH(E5),"-",DAY(E5),"', '",F5,"', '",YEAR(G5),"-",MONTH(G5),"-",DAY(G5),"');")</f>
        <v>VALUES (2, 2, 'Rafael de Sá', 'M', '1966-2-2', '59885987783', '2024-2-2');</v>
      </c>
      <c r="K5" t="str">
        <f t="shared" ref="K5:K19" si="1">CONCATENATE($I$3," ",I5)</f>
        <v>INSERT INTO condutores(id, clienteID, nome, sexo, datanascimento, cnhnumero, cnhvalidade) VALUES (2, 2, 'Rafael de Sá', 'M', '1966-2-2', '59885987783', '2024-2-2');</v>
      </c>
    </row>
    <row r="6" spans="1:11" x14ac:dyDescent="0.25">
      <c r="A6" s="14">
        <v>3</v>
      </c>
      <c r="B6" s="14">
        <v>3</v>
      </c>
      <c r="C6" s="15" t="s">
        <v>6</v>
      </c>
      <c r="D6" s="14" t="s">
        <v>23</v>
      </c>
      <c r="E6" s="21">
        <v>25630</v>
      </c>
      <c r="F6" s="14">
        <v>84121828280</v>
      </c>
      <c r="G6" s="21">
        <v>45719</v>
      </c>
      <c r="I6" t="str">
        <f t="shared" si="0"/>
        <v>VALUES (3, 3, 'Maike Johson', 'M', '1970-3-3', '84121828280', '2025-3-3');</v>
      </c>
      <c r="K6" t="str">
        <f t="shared" si="1"/>
        <v>INSERT INTO condutores(id, clienteID, nome, sexo, datanascimento, cnhnumero, cnhvalidade) VALUES (3, 3, 'Maike Johson', 'M', '1970-3-3', '84121828280', '2025-3-3');</v>
      </c>
    </row>
    <row r="7" spans="1:11" x14ac:dyDescent="0.25">
      <c r="A7" s="14">
        <v>4</v>
      </c>
      <c r="B7" s="14">
        <v>4</v>
      </c>
      <c r="C7" s="15" t="s">
        <v>7</v>
      </c>
      <c r="D7" s="14" t="s">
        <v>23</v>
      </c>
      <c r="E7" s="21">
        <v>29315</v>
      </c>
      <c r="F7" s="14">
        <v>1909141242</v>
      </c>
      <c r="G7" s="21">
        <v>46116</v>
      </c>
      <c r="I7" t="str">
        <f t="shared" si="0"/>
        <v>VALUES (4, 4, 'Carlos Almeida', 'M', '1980-4-4', '1909141242', '2026-4-4');</v>
      </c>
      <c r="K7" t="str">
        <f t="shared" si="1"/>
        <v>INSERT INTO condutores(id, clienteID, nome, sexo, datanascimento, cnhnumero, cnhvalidade) VALUES (4, 4, 'Carlos Almeida', 'M', '1980-4-4', '1909141242', '2026-4-4');</v>
      </c>
    </row>
    <row r="8" spans="1:11" x14ac:dyDescent="0.25">
      <c r="A8" s="14">
        <v>5</v>
      </c>
      <c r="B8" s="14">
        <v>5</v>
      </c>
      <c r="C8" s="15" t="s">
        <v>8</v>
      </c>
      <c r="D8" s="14" t="s">
        <v>24</v>
      </c>
      <c r="E8" s="21">
        <v>28980</v>
      </c>
      <c r="F8" s="14">
        <v>69730374140</v>
      </c>
      <c r="G8" s="21">
        <v>46512</v>
      </c>
      <c r="I8" t="str">
        <f t="shared" si="0"/>
        <v>VALUES (5, 5, 'Silvana Silva', 'F', '1979-5-5', '69730374140', '2027-5-5');</v>
      </c>
      <c r="K8" t="str">
        <f t="shared" si="1"/>
        <v>INSERT INTO condutores(id, clienteID, nome, sexo, datanascimento, cnhnumero, cnhvalidade) VALUES (5, 5, 'Silvana Silva', 'F', '1979-5-5', '69730374140', '2027-5-5');</v>
      </c>
    </row>
    <row r="9" spans="1:11" x14ac:dyDescent="0.25">
      <c r="A9" s="3">
        <v>6</v>
      </c>
      <c r="B9" s="3">
        <v>6</v>
      </c>
      <c r="C9" s="4" t="s">
        <v>9</v>
      </c>
      <c r="D9" s="3" t="s">
        <v>24</v>
      </c>
      <c r="E9" s="5">
        <v>27917</v>
      </c>
      <c r="F9" s="3">
        <v>62074723841</v>
      </c>
      <c r="G9" s="5">
        <v>45083</v>
      </c>
      <c r="I9" t="str">
        <f t="shared" si="0"/>
        <v>VALUES (6, 6, 'Marcia Forte', 'F', '1976-6-6', '62074723841', '2023-6-6');</v>
      </c>
      <c r="K9" t="str">
        <f t="shared" si="1"/>
        <v>INSERT INTO condutores(id, clienteID, nome, sexo, datanascimento, cnhnumero, cnhvalidade) VALUES (6, 6, 'Marcia Forte', 'F', '1976-6-6', '62074723841', '2023-6-6');</v>
      </c>
    </row>
    <row r="10" spans="1:11" x14ac:dyDescent="0.25">
      <c r="A10" s="3">
        <v>7</v>
      </c>
      <c r="B10" s="3">
        <v>7</v>
      </c>
      <c r="C10" s="4" t="s">
        <v>10</v>
      </c>
      <c r="D10" s="3" t="s">
        <v>24</v>
      </c>
      <c r="E10" s="5">
        <v>30139</v>
      </c>
      <c r="F10" s="3">
        <v>96499294248</v>
      </c>
      <c r="G10" s="5">
        <v>45480</v>
      </c>
      <c r="I10" t="str">
        <f t="shared" si="0"/>
        <v>VALUES (7, 7, 'Janaína Fonseca', 'F', '1982-7-7', '96499294248', '2024-7-7');</v>
      </c>
      <c r="K10" t="str">
        <f t="shared" si="1"/>
        <v>INSERT INTO condutores(id, clienteID, nome, sexo, datanascimento, cnhnumero, cnhvalidade) VALUES (7, 7, 'Janaína Fonseca', 'F', '1982-7-7', '96499294248', '2024-7-7');</v>
      </c>
    </row>
    <row r="11" spans="1:11" x14ac:dyDescent="0.25">
      <c r="A11" s="3">
        <v>8</v>
      </c>
      <c r="B11" s="3">
        <v>8</v>
      </c>
      <c r="C11" s="4" t="s">
        <v>11</v>
      </c>
      <c r="D11" s="3" t="s">
        <v>24</v>
      </c>
      <c r="E11" s="5">
        <v>31267</v>
      </c>
      <c r="F11" s="3">
        <v>60334664534</v>
      </c>
      <c r="G11" s="5">
        <v>45877</v>
      </c>
      <c r="I11" t="str">
        <f t="shared" si="0"/>
        <v>VALUES (8, 8, 'Scarlet da Cruz', 'F', '1985-8-8', '60334664534', '2025-8-8');</v>
      </c>
      <c r="K11" t="str">
        <f t="shared" si="1"/>
        <v>INSERT INTO condutores(id, clienteID, nome, sexo, datanascimento, cnhnumero, cnhvalidade) VALUES (8, 8, 'Scarlet da Cruz', 'F', '1985-8-8', '60334664534', '2025-8-8');</v>
      </c>
    </row>
    <row r="12" spans="1:11" x14ac:dyDescent="0.25">
      <c r="A12" s="3">
        <v>9</v>
      </c>
      <c r="B12" s="3">
        <v>9</v>
      </c>
      <c r="C12" s="4" t="s">
        <v>12</v>
      </c>
      <c r="D12" s="3" t="s">
        <v>24</v>
      </c>
      <c r="E12" s="5">
        <v>33125</v>
      </c>
      <c r="F12" s="3">
        <v>64760250077</v>
      </c>
      <c r="G12" s="5">
        <v>46274</v>
      </c>
      <c r="I12" t="str">
        <f t="shared" si="0"/>
        <v>VALUES (9, 9, 'Mariana Consorte Felix', 'F', '1990-9-9', '64760250077', '2026-9-9');</v>
      </c>
      <c r="K12" t="str">
        <f t="shared" si="1"/>
        <v>INSERT INTO condutores(id, clienteID, nome, sexo, datanascimento, cnhnumero, cnhvalidade) VALUES (9, 9, 'Mariana Consorte Felix', 'F', '1990-9-9', '64760250077', '2026-9-9');</v>
      </c>
    </row>
    <row r="13" spans="1:11" x14ac:dyDescent="0.25">
      <c r="A13" s="22">
        <v>10</v>
      </c>
      <c r="B13" s="22">
        <v>10</v>
      </c>
      <c r="C13" s="23" t="s">
        <v>13</v>
      </c>
      <c r="D13" s="22" t="s">
        <v>24</v>
      </c>
      <c r="E13" s="24">
        <v>34982</v>
      </c>
      <c r="F13" s="22">
        <v>89425745173</v>
      </c>
      <c r="G13" s="24">
        <v>46670</v>
      </c>
      <c r="I13" t="str">
        <f t="shared" si="0"/>
        <v>VALUES (10, 10, 'Fabricia Maxima Luz', 'F', '1995-10-10', '89425745173', '2027-10-10');</v>
      </c>
      <c r="K13" t="str">
        <f t="shared" si="1"/>
        <v>INSERT INTO condutores(id, clienteID, nome, sexo, datanascimento, cnhnumero, cnhvalidade) VALUES (10, 10, 'Fabricia Maxima Luz', 'F', '1995-10-10', '89425745173', '2027-10-10');</v>
      </c>
    </row>
    <row r="14" spans="1:11" x14ac:dyDescent="0.25">
      <c r="A14" s="14">
        <v>11</v>
      </c>
      <c r="B14" s="14">
        <v>11</v>
      </c>
      <c r="C14" s="15" t="s">
        <v>78</v>
      </c>
      <c r="D14" s="14" t="s">
        <v>23</v>
      </c>
      <c r="E14" s="21">
        <v>25112</v>
      </c>
      <c r="F14" s="14">
        <v>61763874472</v>
      </c>
      <c r="G14" s="21">
        <v>45231</v>
      </c>
      <c r="I14" t="str">
        <f t="shared" si="0"/>
        <v>VALUES (11, 11, 'Miguel Molina', 'M', '1968-10-1', '61763874472', '2023-11-1');</v>
      </c>
      <c r="K14" t="str">
        <f t="shared" si="1"/>
        <v>INSERT INTO condutores(id, clienteID, nome, sexo, datanascimento, cnhnumero, cnhvalidade) VALUES (11, 11, 'Miguel Molina', 'M', '1968-10-1', '61763874472', '2023-11-1');</v>
      </c>
    </row>
    <row r="15" spans="1:11" x14ac:dyDescent="0.25">
      <c r="A15" s="14">
        <v>12</v>
      </c>
      <c r="B15" s="14">
        <v>12</v>
      </c>
      <c r="C15" s="15" t="s">
        <v>79</v>
      </c>
      <c r="D15" s="14" t="s">
        <v>23</v>
      </c>
      <c r="E15" s="21">
        <v>27244</v>
      </c>
      <c r="F15" s="14">
        <v>80469441242</v>
      </c>
      <c r="G15" s="21">
        <v>45415</v>
      </c>
      <c r="I15" t="str">
        <f t="shared" si="0"/>
        <v>VALUES (12, 12, 'Davi Luiz', 'M', '1974-8-3', '80469441242', '2024-5-3');</v>
      </c>
      <c r="K15" t="str">
        <f t="shared" si="1"/>
        <v>INSERT INTO condutores(id, clienteID, nome, sexo, datanascimento, cnhnumero, cnhvalidade) VALUES (12, 12, 'Davi Luiz', 'M', '1974-8-3', '80469441242', '2024-5-3');</v>
      </c>
    </row>
    <row r="16" spans="1:11" x14ac:dyDescent="0.25">
      <c r="A16" s="14">
        <v>13</v>
      </c>
      <c r="B16" s="14">
        <v>13</v>
      </c>
      <c r="C16" s="15" t="s">
        <v>80</v>
      </c>
      <c r="D16" s="14" t="s">
        <v>23</v>
      </c>
      <c r="E16" s="21">
        <v>32086</v>
      </c>
      <c r="F16" s="14">
        <v>57245268196</v>
      </c>
      <c r="G16" s="21">
        <v>45813</v>
      </c>
      <c r="I16" t="str">
        <f t="shared" si="0"/>
        <v>VALUES (13, 13, 'Gabriel Souza e Cruz', 'M', '1987-11-5', '57245268196', '2025-6-5');</v>
      </c>
      <c r="K16" t="str">
        <f t="shared" si="1"/>
        <v>INSERT INTO condutores(id, clienteID, nome, sexo, datanascimento, cnhnumero, cnhvalidade) VALUES (13, 13, 'Gabriel Souza e Cruz', 'M', '1987-11-5', '57245268196', '2025-6-5');</v>
      </c>
    </row>
    <row r="17" spans="1:11" x14ac:dyDescent="0.25">
      <c r="A17" s="14">
        <v>14</v>
      </c>
      <c r="B17" s="14">
        <v>14</v>
      </c>
      <c r="C17" s="15" t="s">
        <v>81</v>
      </c>
      <c r="D17" s="14" t="s">
        <v>23</v>
      </c>
      <c r="E17" s="21">
        <v>36506</v>
      </c>
      <c r="F17" s="14">
        <v>53298021095</v>
      </c>
      <c r="G17" s="21">
        <v>46215</v>
      </c>
      <c r="I17" t="str">
        <f t="shared" si="0"/>
        <v>VALUES (14, 14, 'Arthur Napprix', 'M', '1999-12-12', '53298021095', '2026-7-12');</v>
      </c>
      <c r="K17" t="str">
        <f t="shared" si="1"/>
        <v>INSERT INTO condutores(id, clienteID, nome, sexo, datanascimento, cnhnumero, cnhvalidade) VALUES (14, 14, 'Arthur Napprix', 'M', '1999-12-12', '53298021095', '2026-7-12');</v>
      </c>
    </row>
    <row r="18" spans="1:11" x14ac:dyDescent="0.25">
      <c r="A18" s="14">
        <v>15</v>
      </c>
      <c r="B18" s="14">
        <v>15</v>
      </c>
      <c r="C18" s="15" t="s">
        <v>82</v>
      </c>
      <c r="D18" s="14" t="s">
        <v>23</v>
      </c>
      <c r="E18" s="21">
        <v>36779</v>
      </c>
      <c r="F18" s="14">
        <v>716523621</v>
      </c>
      <c r="G18" s="21">
        <v>46609</v>
      </c>
      <c r="I18" t="str">
        <f t="shared" si="0"/>
        <v>VALUES (15, 15, 'Lucas Miloikovitch', 'M', '2000-9-10', '716523621', '2027-8-10');</v>
      </c>
      <c r="K18" t="str">
        <f t="shared" si="1"/>
        <v>INSERT INTO condutores(id, clienteID, nome, sexo, datanascimento, cnhnumero, cnhvalidade) VALUES (15, 15, 'Lucas Miloikovitch', 'M', '2000-9-10', '716523621', '2027-8-10');</v>
      </c>
    </row>
    <row r="19" spans="1:11" x14ac:dyDescent="0.25">
      <c r="A19" s="3">
        <v>16</v>
      </c>
      <c r="B19" s="3">
        <v>10</v>
      </c>
      <c r="C19" s="4" t="s">
        <v>83</v>
      </c>
      <c r="D19" s="3" t="s">
        <v>23</v>
      </c>
      <c r="E19" s="5">
        <v>28185</v>
      </c>
      <c r="F19" s="3">
        <v>90163444101</v>
      </c>
      <c r="G19" s="5">
        <v>45911</v>
      </c>
      <c r="I19" t="str">
        <f t="shared" si="0"/>
        <v>VALUES (16, 10, 'Matheus Braga', 'M', '1977-3-1', '90163444101', '2025-9-11');</v>
      </c>
      <c r="K19" t="str">
        <f t="shared" si="1"/>
        <v>INSERT INTO condutores(id, clienteID, nome, sexo, datanascimento, cnhnumero, cnhvalidade) VALUES (16, 10, 'Matheus Braga', 'M', '1977-3-1', '90163444101', '2025-9-11');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8BEC-681F-47B2-9746-5903A9972ED7}">
  <dimension ref="A1:I13"/>
  <sheetViews>
    <sheetView workbookViewId="0">
      <selection activeCell="A4" sqref="A4"/>
    </sheetView>
  </sheetViews>
  <sheetFormatPr defaultRowHeight="15" x14ac:dyDescent="0.25"/>
  <cols>
    <col min="3" max="3" width="11.28515625" bestFit="1" customWidth="1"/>
    <col min="4" max="4" width="12" bestFit="1" customWidth="1"/>
    <col min="7" max="7" width="47.140625" bestFit="1" customWidth="1"/>
  </cols>
  <sheetData>
    <row r="1" spans="1:9" x14ac:dyDescent="0.25">
      <c r="A1" s="1" t="s">
        <v>153</v>
      </c>
      <c r="B1" s="1" t="s">
        <v>171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84</v>
      </c>
      <c r="G3" s="1" t="str">
        <f>CONCATENATE("INSERT INTO ",B1,"(",A3,", ",B3,", ",C3,", ",D3,", ",E3,")")</f>
        <v>INSERT INTO lojas(id, nome, enderecoID, telefone, vagas)</v>
      </c>
      <c r="I3" s="1" t="s">
        <v>154</v>
      </c>
    </row>
    <row r="4" spans="1:9" x14ac:dyDescent="0.25">
      <c r="A4" s="3">
        <v>1</v>
      </c>
      <c r="B4" s="4" t="s">
        <v>96</v>
      </c>
      <c r="C4" s="3">
        <v>21</v>
      </c>
      <c r="D4" s="3">
        <v>16111611161</v>
      </c>
      <c r="E4" s="3">
        <v>45</v>
      </c>
      <c r="G4" t="str">
        <f>CONCATENATE("VALUES (",A4,", '",B4,"', ",C4,", '",D4,"', ",E4,");")</f>
        <v>VALUES (1, 'Loja SP', 21, '16111611161', 45);</v>
      </c>
      <c r="I4" t="str">
        <f>CONCATENATE($G$3," ",G4)</f>
        <v>INSERT INTO lojas(id, nome, enderecoID, telefone, vagas) VALUES (1, 'Loja SP', 21, '16111611161', 45);</v>
      </c>
    </row>
    <row r="5" spans="1:9" x14ac:dyDescent="0.25">
      <c r="A5" s="3">
        <v>2</v>
      </c>
      <c r="B5" s="4" t="s">
        <v>97</v>
      </c>
      <c r="C5" s="3">
        <v>22</v>
      </c>
      <c r="D5" s="3">
        <v>17111711171</v>
      </c>
      <c r="E5" s="3">
        <v>30</v>
      </c>
      <c r="G5" t="str">
        <f t="shared" ref="G5:G13" si="0">CONCATENATE("VALUES (",A5,", '",B5,"', ",C5,", '",D5,"', ",E5,");")</f>
        <v>VALUES (2, 'Loja BA', 22, '17111711171', 30);</v>
      </c>
      <c r="I5" t="str">
        <f t="shared" ref="I5:I13" si="1">CONCATENATE($G$3," ",G5)</f>
        <v>INSERT INTO lojas(id, nome, enderecoID, telefone, vagas) VALUES (2, 'Loja BA', 22, '17111711171', 30);</v>
      </c>
    </row>
    <row r="6" spans="1:9" x14ac:dyDescent="0.25">
      <c r="A6" s="3">
        <v>3</v>
      </c>
      <c r="B6" s="4" t="s">
        <v>98</v>
      </c>
      <c r="C6" s="3">
        <v>23</v>
      </c>
      <c r="D6" s="3">
        <v>18111811181</v>
      </c>
      <c r="E6" s="3">
        <v>30</v>
      </c>
      <c r="G6" t="str">
        <f t="shared" si="0"/>
        <v>VALUES (3, 'Loja CE', 23, '18111811181', 30);</v>
      </c>
      <c r="I6" t="str">
        <f t="shared" si="1"/>
        <v>INSERT INTO lojas(id, nome, enderecoID, telefone, vagas) VALUES (3, 'Loja CE', 23, '18111811181', 30);</v>
      </c>
    </row>
    <row r="7" spans="1:9" x14ac:dyDescent="0.25">
      <c r="A7" s="3">
        <v>4</v>
      </c>
      <c r="B7" s="4" t="s">
        <v>99</v>
      </c>
      <c r="C7" s="3">
        <v>24</v>
      </c>
      <c r="D7" s="3">
        <v>19111911191</v>
      </c>
      <c r="E7" s="3">
        <v>30</v>
      </c>
      <c r="G7" t="str">
        <f t="shared" si="0"/>
        <v>VALUES (4, 'Loja MG', 24, '19111911191', 30);</v>
      </c>
      <c r="I7" t="str">
        <f t="shared" si="1"/>
        <v>INSERT INTO lojas(id, nome, enderecoID, telefone, vagas) VALUES (4, 'Loja MG', 24, '19111911191', 30);</v>
      </c>
    </row>
    <row r="8" spans="1:9" x14ac:dyDescent="0.25">
      <c r="A8" s="3">
        <v>5</v>
      </c>
      <c r="B8" s="4" t="s">
        <v>100</v>
      </c>
      <c r="C8" s="3">
        <v>25</v>
      </c>
      <c r="D8" s="3">
        <v>20112011201</v>
      </c>
      <c r="E8" s="3">
        <v>50</v>
      </c>
      <c r="G8" t="str">
        <f t="shared" si="0"/>
        <v>VALUES (5, 'Loja RJ', 25, '20112011201', 50);</v>
      </c>
      <c r="I8" t="str">
        <f t="shared" si="1"/>
        <v>INSERT INTO lojas(id, nome, enderecoID, telefone, vagas) VALUES (5, 'Loja RJ', 25, '20112011201', 50);</v>
      </c>
    </row>
    <row r="9" spans="1:9" x14ac:dyDescent="0.25">
      <c r="A9" s="3">
        <v>6</v>
      </c>
      <c r="B9" s="4" t="s">
        <v>173</v>
      </c>
      <c r="C9" s="3">
        <v>26</v>
      </c>
      <c r="D9" s="3">
        <v>16111611161</v>
      </c>
      <c r="E9" s="3">
        <v>45</v>
      </c>
      <c r="G9" t="str">
        <f t="shared" si="0"/>
        <v>VALUES (6, 'Loja SP2', 26, '16111611161', 45);</v>
      </c>
      <c r="I9" t="str">
        <f t="shared" si="1"/>
        <v>INSERT INTO lojas(id, nome, enderecoID, telefone, vagas) VALUES (6, 'Loja SP2', 26, '16111611161', 45);</v>
      </c>
    </row>
    <row r="10" spans="1:9" x14ac:dyDescent="0.25">
      <c r="A10" s="3">
        <v>7</v>
      </c>
      <c r="B10" s="4" t="s">
        <v>174</v>
      </c>
      <c r="C10" s="3">
        <v>27</v>
      </c>
      <c r="D10" s="3">
        <v>17111711171</v>
      </c>
      <c r="E10" s="3">
        <v>30</v>
      </c>
      <c r="G10" t="str">
        <f t="shared" si="0"/>
        <v>VALUES (7, 'Loja BA2', 27, '17111711171', 30);</v>
      </c>
      <c r="I10" t="str">
        <f t="shared" si="1"/>
        <v>INSERT INTO lojas(id, nome, enderecoID, telefone, vagas) VALUES (7, 'Loja BA2', 27, '17111711171', 30);</v>
      </c>
    </row>
    <row r="11" spans="1:9" x14ac:dyDescent="0.25">
      <c r="A11" s="3">
        <v>8</v>
      </c>
      <c r="B11" s="4" t="s">
        <v>175</v>
      </c>
      <c r="C11" s="3">
        <v>28</v>
      </c>
      <c r="D11" s="3">
        <v>18111811181</v>
      </c>
      <c r="E11" s="3">
        <v>30</v>
      </c>
      <c r="G11" t="str">
        <f t="shared" si="0"/>
        <v>VALUES (8, 'Loja CE2', 28, '18111811181', 30);</v>
      </c>
      <c r="I11" t="str">
        <f t="shared" si="1"/>
        <v>INSERT INTO lojas(id, nome, enderecoID, telefone, vagas) VALUES (8, 'Loja CE2', 28, '18111811181', 30);</v>
      </c>
    </row>
    <row r="12" spans="1:9" x14ac:dyDescent="0.25">
      <c r="A12" s="3">
        <v>9</v>
      </c>
      <c r="B12" s="4" t="s">
        <v>176</v>
      </c>
      <c r="C12" s="3">
        <v>29</v>
      </c>
      <c r="D12" s="3">
        <v>19111911191</v>
      </c>
      <c r="E12" s="3">
        <v>30</v>
      </c>
      <c r="G12" t="str">
        <f t="shared" si="0"/>
        <v>VALUES (9, 'Loja MG2', 29, '19111911191', 30);</v>
      </c>
      <c r="I12" t="str">
        <f t="shared" si="1"/>
        <v>INSERT INTO lojas(id, nome, enderecoID, telefone, vagas) VALUES (9, 'Loja MG2', 29, '19111911191', 30);</v>
      </c>
    </row>
    <row r="13" spans="1:9" x14ac:dyDescent="0.25">
      <c r="A13" s="3">
        <v>10</v>
      </c>
      <c r="B13" s="4" t="s">
        <v>177</v>
      </c>
      <c r="C13" s="3">
        <v>30</v>
      </c>
      <c r="D13" s="3">
        <v>20112011201</v>
      </c>
      <c r="E13" s="3">
        <v>50</v>
      </c>
      <c r="G13" t="str">
        <f t="shared" si="0"/>
        <v>VALUES (10, 'Loja RJ2', 30, '20112011201', 50);</v>
      </c>
      <c r="I13" t="str">
        <f t="shared" si="1"/>
        <v>INSERT INTO lojas(id, nome, enderecoID, telefone, vagas) VALUES (10, 'Loja RJ2', 30, '20112011201', 50);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671F-5C57-430B-8247-F46A2BA288AB}">
  <dimension ref="A1:F17"/>
  <sheetViews>
    <sheetView workbookViewId="0"/>
  </sheetViews>
  <sheetFormatPr defaultRowHeight="15" x14ac:dyDescent="0.25"/>
  <cols>
    <col min="2" max="2" width="10.5703125" bestFit="1" customWidth="1"/>
    <col min="4" max="4" width="24.42578125" bestFit="1" customWidth="1"/>
  </cols>
  <sheetData>
    <row r="1" spans="1:6" x14ac:dyDescent="0.25">
      <c r="A1" s="1" t="s">
        <v>153</v>
      </c>
      <c r="B1" s="1" t="s">
        <v>219</v>
      </c>
    </row>
    <row r="3" spans="1:6" x14ac:dyDescent="0.25">
      <c r="A3" s="2" t="s">
        <v>0</v>
      </c>
      <c r="B3" s="2" t="s">
        <v>130</v>
      </c>
      <c r="D3" s="1" t="str">
        <f>CONCATENATE("INSERT INTO ",B1,"(",A3,", ",B3,")")</f>
        <v>INSERT INTO cores(id, cor)</v>
      </c>
      <c r="F3" s="1" t="s">
        <v>154</v>
      </c>
    </row>
    <row r="4" spans="1:6" x14ac:dyDescent="0.25">
      <c r="A4" s="3">
        <v>1</v>
      </c>
      <c r="B4" s="4" t="s">
        <v>131</v>
      </c>
      <c r="D4" t="str">
        <f>CONCATENATE("VALUES (",A4,", '",B4,"');")</f>
        <v>VALUES (1, 'AMARELO');</v>
      </c>
      <c r="F4" t="str">
        <f>CONCATENATE($D$3," ",D4)</f>
        <v>INSERT INTO cores(id, cor) VALUES (1, 'AMARELO');</v>
      </c>
    </row>
    <row r="5" spans="1:6" x14ac:dyDescent="0.25">
      <c r="A5" s="3">
        <v>2</v>
      </c>
      <c r="B5" s="4" t="s">
        <v>132</v>
      </c>
      <c r="D5" t="str">
        <f t="shared" ref="D5:D17" si="0">CONCATENATE("VALUES (",A5,", '",B5,"');")</f>
        <v>VALUES (2, 'AZUL');</v>
      </c>
      <c r="F5" t="str">
        <f t="shared" ref="F5:F17" si="1">CONCATENATE($D$3," ",D5)</f>
        <v>INSERT INTO cores(id, cor) VALUES (2, 'AZUL');</v>
      </c>
    </row>
    <row r="6" spans="1:6" x14ac:dyDescent="0.25">
      <c r="A6" s="3">
        <v>3</v>
      </c>
      <c r="B6" s="4" t="s">
        <v>133</v>
      </c>
      <c r="D6" t="str">
        <f t="shared" si="0"/>
        <v>VALUES (3, 'BEGE');</v>
      </c>
      <c r="F6" t="str">
        <f t="shared" si="1"/>
        <v>INSERT INTO cores(id, cor) VALUES (3, 'BEGE');</v>
      </c>
    </row>
    <row r="7" spans="1:6" x14ac:dyDescent="0.25">
      <c r="A7" s="3">
        <v>4</v>
      </c>
      <c r="B7" s="4" t="s">
        <v>134</v>
      </c>
      <c r="D7" t="str">
        <f t="shared" si="0"/>
        <v>VALUES (4, 'BRANCA');</v>
      </c>
      <c r="F7" t="str">
        <f t="shared" si="1"/>
        <v>INSERT INTO cores(id, cor) VALUES (4, 'BRANCA');</v>
      </c>
    </row>
    <row r="8" spans="1:6" x14ac:dyDescent="0.25">
      <c r="A8" s="3">
        <v>5</v>
      </c>
      <c r="B8" s="4" t="s">
        <v>135</v>
      </c>
      <c r="D8" t="str">
        <f t="shared" si="0"/>
        <v>VALUES (5, 'CINZA');</v>
      </c>
      <c r="F8" t="str">
        <f t="shared" si="1"/>
        <v>INSERT INTO cores(id, cor) VALUES (5, 'CINZA');</v>
      </c>
    </row>
    <row r="9" spans="1:6" x14ac:dyDescent="0.25">
      <c r="A9" s="3">
        <v>6</v>
      </c>
      <c r="B9" s="4" t="s">
        <v>136</v>
      </c>
      <c r="D9" t="str">
        <f t="shared" si="0"/>
        <v>VALUES (6, 'DOURADA');</v>
      </c>
      <c r="F9" t="str">
        <f t="shared" si="1"/>
        <v>INSERT INTO cores(id, cor) VALUES (6, 'DOURADA');</v>
      </c>
    </row>
    <row r="10" spans="1:6" x14ac:dyDescent="0.25">
      <c r="A10" s="3">
        <v>7</v>
      </c>
      <c r="B10" s="4" t="s">
        <v>137</v>
      </c>
      <c r="D10" t="str">
        <f t="shared" si="0"/>
        <v>VALUES (7, 'LARANJA');</v>
      </c>
      <c r="F10" t="str">
        <f t="shared" si="1"/>
        <v>INSERT INTO cores(id, cor) VALUES (7, 'LARANJA');</v>
      </c>
    </row>
    <row r="11" spans="1:6" x14ac:dyDescent="0.25">
      <c r="A11" s="3">
        <v>8</v>
      </c>
      <c r="B11" s="4" t="s">
        <v>138</v>
      </c>
      <c r="D11" t="str">
        <f t="shared" si="0"/>
        <v>VALUES (8, 'MARROM');</v>
      </c>
      <c r="F11" t="str">
        <f t="shared" si="1"/>
        <v>INSERT INTO cores(id, cor) VALUES (8, 'MARROM');</v>
      </c>
    </row>
    <row r="12" spans="1:6" x14ac:dyDescent="0.25">
      <c r="A12" s="3">
        <v>9</v>
      </c>
      <c r="B12" s="4" t="s">
        <v>139</v>
      </c>
      <c r="D12" t="str">
        <f t="shared" si="0"/>
        <v>VALUES (9, 'PRATA');</v>
      </c>
      <c r="F12" t="str">
        <f t="shared" si="1"/>
        <v>INSERT INTO cores(id, cor) VALUES (9, 'PRATA');</v>
      </c>
    </row>
    <row r="13" spans="1:6" x14ac:dyDescent="0.25">
      <c r="A13" s="3">
        <v>10</v>
      </c>
      <c r="B13" s="4" t="s">
        <v>140</v>
      </c>
      <c r="D13" t="str">
        <f t="shared" si="0"/>
        <v>VALUES (10, 'PRETA');</v>
      </c>
      <c r="F13" t="str">
        <f t="shared" si="1"/>
        <v>INSERT INTO cores(id, cor) VALUES (10, 'PRETA');</v>
      </c>
    </row>
    <row r="14" spans="1:6" x14ac:dyDescent="0.25">
      <c r="A14" s="3">
        <v>11</v>
      </c>
      <c r="B14" s="4" t="s">
        <v>141</v>
      </c>
      <c r="D14" t="str">
        <f t="shared" si="0"/>
        <v>VALUES (11, 'ROSA');</v>
      </c>
      <c r="F14" t="str">
        <f t="shared" si="1"/>
        <v>INSERT INTO cores(id, cor) VALUES (11, 'ROSA');</v>
      </c>
    </row>
    <row r="15" spans="1:6" x14ac:dyDescent="0.25">
      <c r="A15" s="3">
        <v>12</v>
      </c>
      <c r="B15" s="4" t="s">
        <v>142</v>
      </c>
      <c r="D15" t="str">
        <f t="shared" si="0"/>
        <v>VALUES (12, 'ROXA');</v>
      </c>
      <c r="F15" t="str">
        <f t="shared" si="1"/>
        <v>INSERT INTO cores(id, cor) VALUES (12, 'ROXA');</v>
      </c>
    </row>
    <row r="16" spans="1:6" x14ac:dyDescent="0.25">
      <c r="A16" s="3">
        <v>13</v>
      </c>
      <c r="B16" s="4" t="s">
        <v>143</v>
      </c>
      <c r="D16" t="str">
        <f t="shared" si="0"/>
        <v>VALUES (13, 'VERDE');</v>
      </c>
      <c r="F16" t="str">
        <f t="shared" si="1"/>
        <v>INSERT INTO cores(id, cor) VALUES (13, 'VERDE');</v>
      </c>
    </row>
    <row r="17" spans="1:6" x14ac:dyDescent="0.25">
      <c r="A17" s="3">
        <v>14</v>
      </c>
      <c r="B17" s="4" t="s">
        <v>144</v>
      </c>
      <c r="D17" t="str">
        <f t="shared" si="0"/>
        <v>VALUES (14, 'VERMELHA');</v>
      </c>
      <c r="F17" t="str">
        <f t="shared" si="1"/>
        <v>INSERT INTO cores(id, cor) VALUES (14, 'VERMELHA');</v>
      </c>
    </row>
  </sheetData>
  <sortState xmlns:xlrd2="http://schemas.microsoft.com/office/spreadsheetml/2017/richdata2" ref="B4:B18">
    <sortCondition ref="B4:B18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0F95-0AFF-455B-96A3-12FA784D1C80}">
  <dimension ref="A1:K68"/>
  <sheetViews>
    <sheetView workbookViewId="0"/>
  </sheetViews>
  <sheetFormatPr defaultRowHeight="15" x14ac:dyDescent="0.25"/>
  <cols>
    <col min="2" max="5" width="12.42578125" bestFit="1" customWidth="1"/>
    <col min="6" max="6" width="17.7109375" bestFit="1" customWidth="1"/>
    <col min="7" max="7" width="12.42578125" bestFit="1" customWidth="1"/>
    <col min="9" max="9" width="67" bestFit="1" customWidth="1"/>
    <col min="11" max="11" width="9.140625" customWidth="1"/>
  </cols>
  <sheetData>
    <row r="1" spans="1:11" x14ac:dyDescent="0.25">
      <c r="A1" s="1" t="s">
        <v>153</v>
      </c>
      <c r="B1" s="1" t="s">
        <v>230</v>
      </c>
      <c r="D1" s="40" t="s">
        <v>312</v>
      </c>
      <c r="E1" s="40" t="s">
        <v>313</v>
      </c>
    </row>
    <row r="3" spans="1:11" x14ac:dyDescent="0.25">
      <c r="A3" s="8" t="s">
        <v>0</v>
      </c>
      <c r="B3" s="8" t="s">
        <v>273</v>
      </c>
      <c r="C3" s="8" t="s">
        <v>274</v>
      </c>
      <c r="D3" s="8" t="s">
        <v>222</v>
      </c>
      <c r="E3" s="8" t="s">
        <v>275</v>
      </c>
      <c r="F3" s="8" t="s">
        <v>276</v>
      </c>
      <c r="G3" s="8" t="s">
        <v>277</v>
      </c>
      <c r="I3" s="1" t="str">
        <f>CONCATENATE("INSERT INTO ",B1,"(",A3,", ",B3,", ",C3,", ",D3,", ",E3,", ",F3,", ",G3,")")</f>
        <v>INSERT INTO opcionais(id, ar, direcao, radio, tv, cambioautomatico, wifi)</v>
      </c>
      <c r="K3" s="1" t="s">
        <v>154</v>
      </c>
    </row>
    <row r="4" spans="1:11" x14ac:dyDescent="0.25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I4" t="str">
        <f>CONCATENATE("VALUES (",A4,", ",B4,", ",C4,", ",D4,", ",E4,", ",F4,", ",G4,");")</f>
        <v>VALUES (1, 0, 0, 0, 0, 0, 0);</v>
      </c>
      <c r="K4" t="str">
        <f>CONCATENATE($I$3," ",I4)</f>
        <v>INSERT INTO opcionais(id, ar, direcao, radio, tv, cambioautomatico, wifi) VALUES (1, 0, 0, 0, 0, 0, 0);</v>
      </c>
    </row>
    <row r="5" spans="1:11" x14ac:dyDescent="0.25">
      <c r="A5" s="3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I5" t="str">
        <f t="shared" ref="I5:I67" si="0">CONCATENATE("VALUES (",A5,", ",B5,", ",C5,", ",D5,", ",E5,", ",F5,", ",G5,");")</f>
        <v>VALUES (2, 0, 0, 0, 0, 0, 1);</v>
      </c>
      <c r="K5" t="str">
        <f t="shared" ref="K5:K67" si="1">CONCATENATE($I$3," ",I5)</f>
        <v>INSERT INTO opcionais(id, ar, direcao, radio, tv, cambioautomatico, wifi) VALUES (2, 0, 0, 0, 0, 0, 1);</v>
      </c>
    </row>
    <row r="6" spans="1:11" x14ac:dyDescent="0.25">
      <c r="A6" s="3">
        <v>3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I6" t="str">
        <f t="shared" si="0"/>
        <v>VALUES (3, 0, 0, 0, 0, 1, 0);</v>
      </c>
      <c r="K6" t="str">
        <f t="shared" si="1"/>
        <v>INSERT INTO opcionais(id, ar, direcao, radio, tv, cambioautomatico, wifi) VALUES (3, 0, 0, 0, 0, 1, 0);</v>
      </c>
    </row>
    <row r="7" spans="1:11" x14ac:dyDescent="0.25">
      <c r="A7" s="3">
        <v>4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I7" t="str">
        <f t="shared" si="0"/>
        <v>VALUES (4, 0, 0, 0, 0, 1, 1);</v>
      </c>
      <c r="K7" t="str">
        <f t="shared" si="1"/>
        <v>INSERT INTO opcionais(id, ar, direcao, radio, tv, cambioautomatico, wifi) VALUES (4, 0, 0, 0, 0, 1, 1);</v>
      </c>
    </row>
    <row r="8" spans="1:11" x14ac:dyDescent="0.25">
      <c r="A8" s="3">
        <v>5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I8" t="str">
        <f t="shared" si="0"/>
        <v>VALUES (5, 0, 0, 0, 1, 0, 0);</v>
      </c>
      <c r="K8" t="str">
        <f t="shared" si="1"/>
        <v>INSERT INTO opcionais(id, ar, direcao, radio, tv, cambioautomatico, wifi) VALUES (5, 0, 0, 0, 1, 0, 0);</v>
      </c>
    </row>
    <row r="9" spans="1:11" x14ac:dyDescent="0.25">
      <c r="A9" s="3">
        <v>6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1</v>
      </c>
      <c r="I9" t="str">
        <f t="shared" si="0"/>
        <v>VALUES (6, 0, 0, 0, 1, 0, 1);</v>
      </c>
      <c r="K9" t="str">
        <f t="shared" si="1"/>
        <v>INSERT INTO opcionais(id, ar, direcao, radio, tv, cambioautomatico, wifi) VALUES (6, 0, 0, 0, 1, 0, 1);</v>
      </c>
    </row>
    <row r="10" spans="1:11" x14ac:dyDescent="0.25">
      <c r="A10" s="3">
        <v>7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0</v>
      </c>
      <c r="I10" t="str">
        <f t="shared" si="0"/>
        <v>VALUES (7, 0, 0, 0, 1, 1, 0);</v>
      </c>
      <c r="K10" t="str">
        <f t="shared" si="1"/>
        <v>INSERT INTO opcionais(id, ar, direcao, radio, tv, cambioautomatico, wifi) VALUES (7, 0, 0, 0, 1, 1, 0);</v>
      </c>
    </row>
    <row r="11" spans="1:11" x14ac:dyDescent="0.25">
      <c r="A11" s="3">
        <v>8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I11" t="str">
        <f t="shared" si="0"/>
        <v>VALUES (8, 0, 0, 0, 1, 1, 1);</v>
      </c>
      <c r="K11" t="str">
        <f t="shared" si="1"/>
        <v>INSERT INTO opcionais(id, ar, direcao, radio, tv, cambioautomatico, wifi) VALUES (8, 0, 0, 0, 1, 1, 1);</v>
      </c>
    </row>
    <row r="12" spans="1:11" x14ac:dyDescent="0.25">
      <c r="A12" s="3">
        <v>9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I12" t="str">
        <f t="shared" si="0"/>
        <v>VALUES (9, 0, 0, 1, 0, 0, 0);</v>
      </c>
      <c r="K12" t="str">
        <f t="shared" si="1"/>
        <v>INSERT INTO opcionais(id, ar, direcao, radio, tv, cambioautomatico, wifi) VALUES (9, 0, 0, 1, 0, 0, 0);</v>
      </c>
    </row>
    <row r="13" spans="1:11" x14ac:dyDescent="0.25">
      <c r="A13" s="3">
        <v>10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1</v>
      </c>
      <c r="I13" t="str">
        <f t="shared" si="0"/>
        <v>VALUES (10, 0, 0, 1, 0, 0, 1);</v>
      </c>
      <c r="K13" t="str">
        <f t="shared" si="1"/>
        <v>INSERT INTO opcionais(id, ar, direcao, radio, tv, cambioautomatico, wifi) VALUES (10, 0, 0, 1, 0, 0, 1);</v>
      </c>
    </row>
    <row r="14" spans="1:11" x14ac:dyDescent="0.25">
      <c r="A14" s="3">
        <v>11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I14" t="str">
        <f t="shared" si="0"/>
        <v>VALUES (11, 0, 0, 1, 0, 1, 0);</v>
      </c>
      <c r="K14" t="str">
        <f t="shared" si="1"/>
        <v>INSERT INTO opcionais(id, ar, direcao, radio, tv, cambioautomatico, wifi) VALUES (11, 0, 0, 1, 0, 1, 0);</v>
      </c>
    </row>
    <row r="15" spans="1:11" x14ac:dyDescent="0.25">
      <c r="A15" s="3">
        <v>12</v>
      </c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1</v>
      </c>
      <c r="I15" t="str">
        <f t="shared" si="0"/>
        <v>VALUES (12, 0, 0, 1, 0, 1, 1);</v>
      </c>
      <c r="K15" t="str">
        <f t="shared" si="1"/>
        <v>INSERT INTO opcionais(id, ar, direcao, radio, tv, cambioautomatico, wifi) VALUES (12, 0, 0, 1, 0, 1, 1);</v>
      </c>
    </row>
    <row r="16" spans="1:11" x14ac:dyDescent="0.25">
      <c r="A16" s="3">
        <v>13</v>
      </c>
      <c r="B16" s="3">
        <v>0</v>
      </c>
      <c r="C16" s="3">
        <v>0</v>
      </c>
      <c r="D16" s="3">
        <v>1</v>
      </c>
      <c r="E16" s="3">
        <v>1</v>
      </c>
      <c r="F16" s="3">
        <v>0</v>
      </c>
      <c r="G16" s="3">
        <v>0</v>
      </c>
      <c r="I16" t="str">
        <f t="shared" si="0"/>
        <v>VALUES (13, 0, 0, 1, 1, 0, 0);</v>
      </c>
      <c r="K16" t="str">
        <f t="shared" si="1"/>
        <v>INSERT INTO opcionais(id, ar, direcao, radio, tv, cambioautomatico, wifi) VALUES (13, 0, 0, 1, 1, 0, 0);</v>
      </c>
    </row>
    <row r="17" spans="1:11" x14ac:dyDescent="0.25">
      <c r="A17" s="3">
        <v>14</v>
      </c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1</v>
      </c>
      <c r="I17" t="str">
        <f t="shared" si="0"/>
        <v>VALUES (14, 0, 0, 1, 1, 0, 1);</v>
      </c>
      <c r="K17" t="str">
        <f t="shared" si="1"/>
        <v>INSERT INTO opcionais(id, ar, direcao, radio, tv, cambioautomatico, wifi) VALUES (14, 0, 0, 1, 1, 0, 1);</v>
      </c>
    </row>
    <row r="18" spans="1:11" x14ac:dyDescent="0.25">
      <c r="A18" s="3">
        <v>15</v>
      </c>
      <c r="B18" s="3">
        <v>0</v>
      </c>
      <c r="C18" s="3">
        <v>0</v>
      </c>
      <c r="D18" s="3">
        <v>1</v>
      </c>
      <c r="E18" s="3">
        <v>1</v>
      </c>
      <c r="F18" s="3">
        <v>1</v>
      </c>
      <c r="G18" s="3">
        <v>0</v>
      </c>
      <c r="I18" t="str">
        <f t="shared" si="0"/>
        <v>VALUES (15, 0, 0, 1, 1, 1, 0);</v>
      </c>
      <c r="K18" t="str">
        <f t="shared" si="1"/>
        <v>INSERT INTO opcionais(id, ar, direcao, radio, tv, cambioautomatico, wifi) VALUES (15, 0, 0, 1, 1, 1, 0);</v>
      </c>
    </row>
    <row r="19" spans="1:11" x14ac:dyDescent="0.25">
      <c r="A19" s="3">
        <v>16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1</v>
      </c>
      <c r="I19" t="str">
        <f t="shared" si="0"/>
        <v>VALUES (16, 0, 0, 1, 1, 1, 1);</v>
      </c>
      <c r="K19" t="str">
        <f t="shared" si="1"/>
        <v>INSERT INTO opcionais(id, ar, direcao, radio, tv, cambioautomatico, wifi) VALUES (16, 0, 0, 1, 1, 1, 1);</v>
      </c>
    </row>
    <row r="20" spans="1:11" x14ac:dyDescent="0.25">
      <c r="A20" s="3">
        <v>17</v>
      </c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I20" t="str">
        <f t="shared" si="0"/>
        <v>VALUES (17, 0, 1, 0, 0, 0, 0);</v>
      </c>
      <c r="K20" t="str">
        <f t="shared" si="1"/>
        <v>INSERT INTO opcionais(id, ar, direcao, radio, tv, cambioautomatico, wifi) VALUES (17, 0, 1, 0, 0, 0, 0);</v>
      </c>
    </row>
    <row r="21" spans="1:11" x14ac:dyDescent="0.25">
      <c r="A21" s="3">
        <v>18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1</v>
      </c>
      <c r="I21" t="str">
        <f t="shared" si="0"/>
        <v>VALUES (18, 0, 1, 0, 0, 0, 1);</v>
      </c>
      <c r="K21" t="str">
        <f t="shared" si="1"/>
        <v>INSERT INTO opcionais(id, ar, direcao, radio, tv, cambioautomatico, wifi) VALUES (18, 0, 1, 0, 0, 0, 1);</v>
      </c>
    </row>
    <row r="22" spans="1:11" x14ac:dyDescent="0.25">
      <c r="A22" s="3">
        <v>19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I22" t="str">
        <f t="shared" si="0"/>
        <v>VALUES (19, 0, 1, 0, 0, 1, 0);</v>
      </c>
      <c r="K22" t="str">
        <f t="shared" si="1"/>
        <v>INSERT INTO opcionais(id, ar, direcao, radio, tv, cambioautomatico, wifi) VALUES (19, 0, 1, 0, 0, 1, 0);</v>
      </c>
    </row>
    <row r="23" spans="1:11" x14ac:dyDescent="0.25">
      <c r="A23" s="3">
        <v>20</v>
      </c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1</v>
      </c>
      <c r="I23" t="str">
        <f t="shared" si="0"/>
        <v>VALUES (20, 0, 1, 0, 0, 1, 1);</v>
      </c>
      <c r="K23" t="str">
        <f t="shared" si="1"/>
        <v>INSERT INTO opcionais(id, ar, direcao, radio, tv, cambioautomatico, wifi) VALUES (20, 0, 1, 0, 0, 1, 1);</v>
      </c>
    </row>
    <row r="24" spans="1:11" x14ac:dyDescent="0.25">
      <c r="A24" s="3">
        <v>21</v>
      </c>
      <c r="B24" s="3">
        <v>0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I24" t="str">
        <f t="shared" si="0"/>
        <v>VALUES (21, 0, 1, 0, 1, 0, 0);</v>
      </c>
      <c r="K24" t="str">
        <f t="shared" si="1"/>
        <v>INSERT INTO opcionais(id, ar, direcao, radio, tv, cambioautomatico, wifi) VALUES (21, 0, 1, 0, 1, 0, 0);</v>
      </c>
    </row>
    <row r="25" spans="1:11" x14ac:dyDescent="0.25">
      <c r="A25" s="3">
        <v>22</v>
      </c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1</v>
      </c>
      <c r="I25" t="str">
        <f t="shared" si="0"/>
        <v>VALUES (22, 0, 1, 0, 1, 0, 1);</v>
      </c>
      <c r="K25" t="str">
        <f t="shared" si="1"/>
        <v>INSERT INTO opcionais(id, ar, direcao, radio, tv, cambioautomatico, wifi) VALUES (22, 0, 1, 0, 1, 0, 1);</v>
      </c>
    </row>
    <row r="26" spans="1:11" x14ac:dyDescent="0.25">
      <c r="A26" s="3">
        <v>23</v>
      </c>
      <c r="B26" s="3">
        <v>0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I26" t="str">
        <f t="shared" si="0"/>
        <v>VALUES (23, 0, 1, 0, 1, 1, 0);</v>
      </c>
      <c r="K26" t="str">
        <f t="shared" si="1"/>
        <v>INSERT INTO opcionais(id, ar, direcao, radio, tv, cambioautomatico, wifi) VALUES (23, 0, 1, 0, 1, 1, 0);</v>
      </c>
    </row>
    <row r="27" spans="1:11" x14ac:dyDescent="0.25">
      <c r="A27" s="3">
        <v>24</v>
      </c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1</v>
      </c>
      <c r="I27" t="str">
        <f t="shared" si="0"/>
        <v>VALUES (24, 0, 1, 0, 1, 1, 1);</v>
      </c>
      <c r="K27" t="str">
        <f t="shared" si="1"/>
        <v>INSERT INTO opcionais(id, ar, direcao, radio, tv, cambioautomatico, wifi) VALUES (24, 0, 1, 0, 1, 1, 1);</v>
      </c>
    </row>
    <row r="28" spans="1:11" x14ac:dyDescent="0.25">
      <c r="A28" s="3">
        <v>25</v>
      </c>
      <c r="B28" s="3">
        <v>0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I28" t="str">
        <f t="shared" si="0"/>
        <v>VALUES (25, 0, 1, 1, 0, 0, 0);</v>
      </c>
      <c r="K28" t="str">
        <f t="shared" si="1"/>
        <v>INSERT INTO opcionais(id, ar, direcao, radio, tv, cambioautomatico, wifi) VALUES (25, 0, 1, 1, 0, 0, 0);</v>
      </c>
    </row>
    <row r="29" spans="1:11" x14ac:dyDescent="0.25">
      <c r="A29" s="3">
        <v>26</v>
      </c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1</v>
      </c>
      <c r="I29" t="str">
        <f t="shared" si="0"/>
        <v>VALUES (26, 0, 1, 1, 0, 0, 1);</v>
      </c>
      <c r="K29" t="str">
        <f t="shared" si="1"/>
        <v>INSERT INTO opcionais(id, ar, direcao, radio, tv, cambioautomatico, wifi) VALUES (26, 0, 1, 1, 0, 0, 1);</v>
      </c>
    </row>
    <row r="30" spans="1:11" x14ac:dyDescent="0.25">
      <c r="A30" s="3">
        <v>27</v>
      </c>
      <c r="B30" s="3">
        <v>0</v>
      </c>
      <c r="C30" s="3">
        <v>1</v>
      </c>
      <c r="D30" s="3">
        <v>1</v>
      </c>
      <c r="E30" s="3">
        <v>0</v>
      </c>
      <c r="F30" s="3">
        <v>1</v>
      </c>
      <c r="G30" s="3">
        <v>0</v>
      </c>
      <c r="I30" t="str">
        <f t="shared" si="0"/>
        <v>VALUES (27, 0, 1, 1, 0, 1, 0);</v>
      </c>
      <c r="K30" t="str">
        <f t="shared" si="1"/>
        <v>INSERT INTO opcionais(id, ar, direcao, radio, tv, cambioautomatico, wifi) VALUES (27, 0, 1, 1, 0, 1, 0);</v>
      </c>
    </row>
    <row r="31" spans="1:11" x14ac:dyDescent="0.25">
      <c r="A31" s="3">
        <v>28</v>
      </c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I31" t="str">
        <f t="shared" si="0"/>
        <v>VALUES (28, 0, 1, 1, 0, 1, 1);</v>
      </c>
      <c r="K31" t="str">
        <f t="shared" si="1"/>
        <v>INSERT INTO opcionais(id, ar, direcao, radio, tv, cambioautomatico, wifi) VALUES (28, 0, 1, 1, 0, 1, 1);</v>
      </c>
    </row>
    <row r="32" spans="1:11" x14ac:dyDescent="0.25">
      <c r="A32" s="3">
        <v>29</v>
      </c>
      <c r="B32" s="3">
        <v>0</v>
      </c>
      <c r="C32" s="3">
        <v>1</v>
      </c>
      <c r="D32" s="3">
        <v>1</v>
      </c>
      <c r="E32" s="3">
        <v>1</v>
      </c>
      <c r="F32" s="3">
        <v>0</v>
      </c>
      <c r="G32" s="3">
        <v>0</v>
      </c>
      <c r="I32" t="str">
        <f t="shared" si="0"/>
        <v>VALUES (29, 0, 1, 1, 1, 0, 0);</v>
      </c>
      <c r="K32" t="str">
        <f t="shared" si="1"/>
        <v>INSERT INTO opcionais(id, ar, direcao, radio, tv, cambioautomatico, wifi) VALUES (29, 0, 1, 1, 1, 0, 0);</v>
      </c>
    </row>
    <row r="33" spans="1:11" x14ac:dyDescent="0.25">
      <c r="A33" s="3">
        <v>30</v>
      </c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1</v>
      </c>
      <c r="I33" t="str">
        <f t="shared" si="0"/>
        <v>VALUES (30, 0, 1, 1, 1, 0, 1);</v>
      </c>
      <c r="K33" t="str">
        <f t="shared" si="1"/>
        <v>INSERT INTO opcionais(id, ar, direcao, radio, tv, cambioautomatico, wifi) VALUES (30, 0, 1, 1, 1, 0, 1);</v>
      </c>
    </row>
    <row r="34" spans="1:11" x14ac:dyDescent="0.25">
      <c r="A34" s="3">
        <v>31</v>
      </c>
      <c r="B34" s="3">
        <v>0</v>
      </c>
      <c r="C34" s="3">
        <v>1</v>
      </c>
      <c r="D34" s="3">
        <v>1</v>
      </c>
      <c r="E34" s="3">
        <v>1</v>
      </c>
      <c r="F34" s="3">
        <v>1</v>
      </c>
      <c r="G34" s="3">
        <v>0</v>
      </c>
      <c r="I34" t="str">
        <f t="shared" si="0"/>
        <v>VALUES (31, 0, 1, 1, 1, 1, 0);</v>
      </c>
      <c r="K34" t="str">
        <f t="shared" si="1"/>
        <v>INSERT INTO opcionais(id, ar, direcao, radio, tv, cambioautomatico, wifi) VALUES (31, 0, 1, 1, 1, 1, 0);</v>
      </c>
    </row>
    <row r="35" spans="1:11" x14ac:dyDescent="0.25">
      <c r="A35" s="3">
        <v>32</v>
      </c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I35" t="str">
        <f t="shared" si="0"/>
        <v>VALUES (32, 0, 1, 1, 1, 1, 1);</v>
      </c>
      <c r="K35" t="str">
        <f t="shared" si="1"/>
        <v>INSERT INTO opcionais(id, ar, direcao, radio, tv, cambioautomatico, wifi) VALUES (32, 0, 1, 1, 1, 1, 1);</v>
      </c>
    </row>
    <row r="36" spans="1:11" x14ac:dyDescent="0.25">
      <c r="A36" s="3">
        <v>33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I36" t="str">
        <f t="shared" si="0"/>
        <v>VALUES (33, 1, 0, 0, 0, 0, 0);</v>
      </c>
      <c r="K36" t="str">
        <f t="shared" si="1"/>
        <v>INSERT INTO opcionais(id, ar, direcao, radio, tv, cambioautomatico, wifi) VALUES (33, 1, 0, 0, 0, 0, 0);</v>
      </c>
    </row>
    <row r="37" spans="1:11" x14ac:dyDescent="0.25">
      <c r="A37" s="3">
        <v>34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I37" t="str">
        <f t="shared" si="0"/>
        <v>VALUES (34, 1, 0, 0, 0, 0, 1);</v>
      </c>
      <c r="K37" t="str">
        <f t="shared" si="1"/>
        <v>INSERT INTO opcionais(id, ar, direcao, radio, tv, cambioautomatico, wifi) VALUES (34, 1, 0, 0, 0, 0, 1);</v>
      </c>
    </row>
    <row r="38" spans="1:11" x14ac:dyDescent="0.25">
      <c r="A38" s="3">
        <v>35</v>
      </c>
      <c r="B38" s="3">
        <v>1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I38" t="str">
        <f t="shared" si="0"/>
        <v>VALUES (35, 1, 0, 0, 0, 1, 0);</v>
      </c>
      <c r="K38" t="str">
        <f t="shared" si="1"/>
        <v>INSERT INTO opcionais(id, ar, direcao, radio, tv, cambioautomatico, wifi) VALUES (35, 1, 0, 0, 0, 1, 0);</v>
      </c>
    </row>
    <row r="39" spans="1:11" x14ac:dyDescent="0.25">
      <c r="A39" s="3">
        <v>36</v>
      </c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I39" t="str">
        <f t="shared" si="0"/>
        <v>VALUES (36, 1, 0, 0, 0, 1, 1);</v>
      </c>
      <c r="K39" t="str">
        <f t="shared" si="1"/>
        <v>INSERT INTO opcionais(id, ar, direcao, radio, tv, cambioautomatico, wifi) VALUES (36, 1, 0, 0, 0, 1, 1);</v>
      </c>
    </row>
    <row r="40" spans="1:11" x14ac:dyDescent="0.25">
      <c r="A40" s="3">
        <v>37</v>
      </c>
      <c r="B40" s="3">
        <v>1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I40" t="str">
        <f t="shared" si="0"/>
        <v>VALUES (37, 1, 0, 0, 1, 0, 0);</v>
      </c>
      <c r="K40" t="str">
        <f t="shared" si="1"/>
        <v>INSERT INTO opcionais(id, ar, direcao, radio, tv, cambioautomatico, wifi) VALUES (37, 1, 0, 0, 1, 0, 0);</v>
      </c>
    </row>
    <row r="41" spans="1:11" x14ac:dyDescent="0.25">
      <c r="A41" s="3">
        <v>38</v>
      </c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1</v>
      </c>
      <c r="I41" t="str">
        <f t="shared" si="0"/>
        <v>VALUES (38, 1, 0, 0, 1, 0, 1);</v>
      </c>
      <c r="K41" t="str">
        <f t="shared" si="1"/>
        <v>INSERT INTO opcionais(id, ar, direcao, radio, tv, cambioautomatico, wifi) VALUES (38, 1, 0, 0, 1, 0, 1);</v>
      </c>
    </row>
    <row r="42" spans="1:11" x14ac:dyDescent="0.25">
      <c r="A42" s="3">
        <v>39</v>
      </c>
      <c r="B42" s="3">
        <v>1</v>
      </c>
      <c r="C42" s="3">
        <v>0</v>
      </c>
      <c r="D42" s="3">
        <v>0</v>
      </c>
      <c r="E42" s="3">
        <v>1</v>
      </c>
      <c r="F42" s="3">
        <v>1</v>
      </c>
      <c r="G42" s="3">
        <v>0</v>
      </c>
      <c r="I42" t="str">
        <f t="shared" si="0"/>
        <v>VALUES (39, 1, 0, 0, 1, 1, 0);</v>
      </c>
      <c r="K42" t="str">
        <f t="shared" si="1"/>
        <v>INSERT INTO opcionais(id, ar, direcao, radio, tv, cambioautomatico, wifi) VALUES (39, 1, 0, 0, 1, 1, 0);</v>
      </c>
    </row>
    <row r="43" spans="1:11" x14ac:dyDescent="0.25">
      <c r="A43" s="3">
        <v>40</v>
      </c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1</v>
      </c>
      <c r="I43" t="str">
        <f t="shared" si="0"/>
        <v>VALUES (40, 1, 0, 0, 1, 1, 1);</v>
      </c>
      <c r="K43" t="str">
        <f t="shared" si="1"/>
        <v>INSERT INTO opcionais(id, ar, direcao, radio, tv, cambioautomatico, wifi) VALUES (40, 1, 0, 0, 1, 1, 1);</v>
      </c>
    </row>
    <row r="44" spans="1:11" x14ac:dyDescent="0.25">
      <c r="A44" s="3">
        <v>41</v>
      </c>
      <c r="B44" s="3"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I44" t="str">
        <f t="shared" si="0"/>
        <v>VALUES (41, 1, 0, 1, 0, 0, 0);</v>
      </c>
      <c r="K44" t="str">
        <f t="shared" si="1"/>
        <v>INSERT INTO opcionais(id, ar, direcao, radio, tv, cambioautomatico, wifi) VALUES (41, 1, 0, 1, 0, 0, 0);</v>
      </c>
    </row>
    <row r="45" spans="1:11" x14ac:dyDescent="0.25">
      <c r="A45" s="3">
        <v>42</v>
      </c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1</v>
      </c>
      <c r="I45" t="str">
        <f t="shared" si="0"/>
        <v>VALUES (42, 1, 0, 1, 0, 0, 1);</v>
      </c>
      <c r="K45" t="str">
        <f t="shared" si="1"/>
        <v>INSERT INTO opcionais(id, ar, direcao, radio, tv, cambioautomatico, wifi) VALUES (42, 1, 0, 1, 0, 0, 1);</v>
      </c>
    </row>
    <row r="46" spans="1:11" x14ac:dyDescent="0.25">
      <c r="A46" s="3">
        <v>43</v>
      </c>
      <c r="B46" s="3">
        <v>1</v>
      </c>
      <c r="C46" s="3">
        <v>0</v>
      </c>
      <c r="D46" s="3">
        <v>1</v>
      </c>
      <c r="E46" s="3">
        <v>0</v>
      </c>
      <c r="F46" s="3">
        <v>1</v>
      </c>
      <c r="G46" s="3">
        <v>0</v>
      </c>
      <c r="I46" t="str">
        <f t="shared" si="0"/>
        <v>VALUES (43, 1, 0, 1, 0, 1, 0);</v>
      </c>
      <c r="K46" t="str">
        <f t="shared" si="1"/>
        <v>INSERT INTO opcionais(id, ar, direcao, radio, tv, cambioautomatico, wifi) VALUES (43, 1, 0, 1, 0, 1, 0);</v>
      </c>
    </row>
    <row r="47" spans="1:11" x14ac:dyDescent="0.25">
      <c r="A47" s="3">
        <v>44</v>
      </c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1</v>
      </c>
      <c r="I47" t="str">
        <f t="shared" si="0"/>
        <v>VALUES (44, 1, 0, 1, 0, 1, 1);</v>
      </c>
      <c r="K47" t="str">
        <f t="shared" si="1"/>
        <v>INSERT INTO opcionais(id, ar, direcao, radio, tv, cambioautomatico, wifi) VALUES (44, 1, 0, 1, 0, 1, 1);</v>
      </c>
    </row>
    <row r="48" spans="1:11" x14ac:dyDescent="0.25">
      <c r="A48" s="3">
        <v>45</v>
      </c>
      <c r="B48" s="3">
        <v>1</v>
      </c>
      <c r="C48" s="3">
        <v>0</v>
      </c>
      <c r="D48" s="3">
        <v>1</v>
      </c>
      <c r="E48" s="3">
        <v>1</v>
      </c>
      <c r="F48" s="3">
        <v>0</v>
      </c>
      <c r="G48" s="3">
        <v>0</v>
      </c>
      <c r="I48" t="str">
        <f t="shared" si="0"/>
        <v>VALUES (45, 1, 0, 1, 1, 0, 0);</v>
      </c>
      <c r="K48" t="str">
        <f t="shared" si="1"/>
        <v>INSERT INTO opcionais(id, ar, direcao, radio, tv, cambioautomatico, wifi) VALUES (45, 1, 0, 1, 1, 0, 0);</v>
      </c>
    </row>
    <row r="49" spans="1:11" x14ac:dyDescent="0.25">
      <c r="A49" s="3">
        <v>46</v>
      </c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1</v>
      </c>
      <c r="I49" t="str">
        <f t="shared" si="0"/>
        <v>VALUES (46, 1, 0, 1, 1, 0, 1);</v>
      </c>
      <c r="K49" t="str">
        <f t="shared" si="1"/>
        <v>INSERT INTO opcionais(id, ar, direcao, radio, tv, cambioautomatico, wifi) VALUES (46, 1, 0, 1, 1, 0, 1);</v>
      </c>
    </row>
    <row r="50" spans="1:11" x14ac:dyDescent="0.25">
      <c r="A50" s="3">
        <v>47</v>
      </c>
      <c r="B50" s="3">
        <v>1</v>
      </c>
      <c r="C50" s="3">
        <v>0</v>
      </c>
      <c r="D50" s="3">
        <v>1</v>
      </c>
      <c r="E50" s="3">
        <v>1</v>
      </c>
      <c r="F50" s="3">
        <v>1</v>
      </c>
      <c r="G50" s="3">
        <v>0</v>
      </c>
      <c r="I50" t="str">
        <f t="shared" si="0"/>
        <v>VALUES (47, 1, 0, 1, 1, 1, 0);</v>
      </c>
      <c r="K50" t="str">
        <f t="shared" si="1"/>
        <v>INSERT INTO opcionais(id, ar, direcao, radio, tv, cambioautomatico, wifi) VALUES (47, 1, 0, 1, 1, 1, 0);</v>
      </c>
    </row>
    <row r="51" spans="1:11" x14ac:dyDescent="0.25">
      <c r="A51" s="3">
        <v>48</v>
      </c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1</v>
      </c>
      <c r="I51" t="str">
        <f t="shared" si="0"/>
        <v>VALUES (48, 1, 0, 1, 1, 1, 1);</v>
      </c>
      <c r="K51" t="str">
        <f t="shared" si="1"/>
        <v>INSERT INTO opcionais(id, ar, direcao, radio, tv, cambioautomatico, wifi) VALUES (48, 1, 0, 1, 1, 1, 1);</v>
      </c>
    </row>
    <row r="52" spans="1:11" x14ac:dyDescent="0.25">
      <c r="A52" s="3">
        <v>49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I52" t="str">
        <f t="shared" si="0"/>
        <v>VALUES (49, 1, 1, 0, 0, 0, 0);</v>
      </c>
      <c r="K52" t="str">
        <f t="shared" si="1"/>
        <v>INSERT INTO opcionais(id, ar, direcao, radio, tv, cambioautomatico, wifi) VALUES (49, 1, 1, 0, 0, 0, 0);</v>
      </c>
    </row>
    <row r="53" spans="1:11" x14ac:dyDescent="0.25">
      <c r="A53" s="3">
        <v>50</v>
      </c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1</v>
      </c>
      <c r="I53" t="str">
        <f t="shared" si="0"/>
        <v>VALUES (50, 1, 1, 0, 0, 0, 1);</v>
      </c>
      <c r="K53" t="str">
        <f t="shared" si="1"/>
        <v>INSERT INTO opcionais(id, ar, direcao, radio, tv, cambioautomatico, wifi) VALUES (50, 1, 1, 0, 0, 0, 1);</v>
      </c>
    </row>
    <row r="54" spans="1:11" x14ac:dyDescent="0.25">
      <c r="A54" s="3">
        <v>51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I54" t="str">
        <f t="shared" si="0"/>
        <v>VALUES (51, 1, 1, 0, 0, 1, 0);</v>
      </c>
      <c r="K54" t="str">
        <f t="shared" si="1"/>
        <v>INSERT INTO opcionais(id, ar, direcao, radio, tv, cambioautomatico, wifi) VALUES (51, 1, 1, 0, 0, 1, 0);</v>
      </c>
    </row>
    <row r="55" spans="1:11" x14ac:dyDescent="0.25">
      <c r="A55" s="3">
        <v>52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1</v>
      </c>
      <c r="I55" t="str">
        <f t="shared" si="0"/>
        <v>VALUES (52, 1, 1, 0, 0, 1, 1);</v>
      </c>
      <c r="K55" t="str">
        <f t="shared" si="1"/>
        <v>INSERT INTO opcionais(id, ar, direcao, radio, tv, cambioautomatico, wifi) VALUES (52, 1, 1, 0, 0, 1, 1);</v>
      </c>
    </row>
    <row r="56" spans="1:11" x14ac:dyDescent="0.25">
      <c r="A56" s="3">
        <v>53</v>
      </c>
      <c r="B56" s="3">
        <v>1</v>
      </c>
      <c r="C56" s="3">
        <v>1</v>
      </c>
      <c r="D56" s="3">
        <v>0</v>
      </c>
      <c r="E56" s="3">
        <v>1</v>
      </c>
      <c r="F56" s="3">
        <v>0</v>
      </c>
      <c r="G56" s="3">
        <v>0</v>
      </c>
      <c r="I56" t="str">
        <f t="shared" si="0"/>
        <v>VALUES (53, 1, 1, 0, 1, 0, 0);</v>
      </c>
      <c r="K56" t="str">
        <f t="shared" si="1"/>
        <v>INSERT INTO opcionais(id, ar, direcao, radio, tv, cambioautomatico, wifi) VALUES (53, 1, 1, 0, 1, 0, 0);</v>
      </c>
    </row>
    <row r="57" spans="1:11" x14ac:dyDescent="0.25">
      <c r="A57" s="3">
        <v>54</v>
      </c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1</v>
      </c>
      <c r="I57" t="str">
        <f t="shared" si="0"/>
        <v>VALUES (54, 1, 1, 0, 1, 0, 1);</v>
      </c>
      <c r="K57" t="str">
        <f t="shared" si="1"/>
        <v>INSERT INTO opcionais(id, ar, direcao, radio, tv, cambioautomatico, wifi) VALUES (54, 1, 1, 0, 1, 0, 1);</v>
      </c>
    </row>
    <row r="58" spans="1:11" x14ac:dyDescent="0.25">
      <c r="A58" s="3">
        <v>55</v>
      </c>
      <c r="B58" s="3"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I58" t="str">
        <f t="shared" si="0"/>
        <v>VALUES (55, 1, 1, 0, 1, 1, 0);</v>
      </c>
      <c r="K58" t="str">
        <f t="shared" si="1"/>
        <v>INSERT INTO opcionais(id, ar, direcao, radio, tv, cambioautomatico, wifi) VALUES (55, 1, 1, 0, 1, 1, 0);</v>
      </c>
    </row>
    <row r="59" spans="1:11" x14ac:dyDescent="0.25">
      <c r="A59" s="3">
        <v>56</v>
      </c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1</v>
      </c>
      <c r="I59" t="str">
        <f t="shared" si="0"/>
        <v>VALUES (56, 1, 1, 0, 1, 1, 1);</v>
      </c>
      <c r="K59" t="str">
        <f t="shared" si="1"/>
        <v>INSERT INTO opcionais(id, ar, direcao, radio, tv, cambioautomatico, wifi) VALUES (56, 1, 1, 0, 1, 1, 1);</v>
      </c>
    </row>
    <row r="60" spans="1:11" x14ac:dyDescent="0.25">
      <c r="A60" s="3">
        <v>57</v>
      </c>
      <c r="B60" s="3">
        <v>1</v>
      </c>
      <c r="C60" s="3">
        <v>1</v>
      </c>
      <c r="D60" s="3">
        <v>1</v>
      </c>
      <c r="E60" s="3">
        <v>0</v>
      </c>
      <c r="F60" s="3">
        <v>0</v>
      </c>
      <c r="G60" s="3">
        <v>0</v>
      </c>
      <c r="I60" t="str">
        <f t="shared" si="0"/>
        <v>VALUES (57, 1, 1, 1, 0, 0, 0);</v>
      </c>
      <c r="K60" t="str">
        <f t="shared" si="1"/>
        <v>INSERT INTO opcionais(id, ar, direcao, radio, tv, cambioautomatico, wifi) VALUES (57, 1, 1, 1, 0, 0, 0);</v>
      </c>
    </row>
    <row r="61" spans="1:11" x14ac:dyDescent="0.25">
      <c r="A61" s="3">
        <v>58</v>
      </c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1</v>
      </c>
      <c r="I61" t="str">
        <f t="shared" si="0"/>
        <v>VALUES (58, 1, 1, 1, 0, 0, 1);</v>
      </c>
      <c r="K61" t="str">
        <f t="shared" si="1"/>
        <v>INSERT INTO opcionais(id, ar, direcao, radio, tv, cambioautomatico, wifi) VALUES (58, 1, 1, 1, 0, 0, 1);</v>
      </c>
    </row>
    <row r="62" spans="1:11" x14ac:dyDescent="0.25">
      <c r="A62" s="3">
        <v>59</v>
      </c>
      <c r="B62" s="3">
        <v>1</v>
      </c>
      <c r="C62" s="3">
        <v>1</v>
      </c>
      <c r="D62" s="3">
        <v>1</v>
      </c>
      <c r="E62" s="3">
        <v>0</v>
      </c>
      <c r="F62" s="3">
        <v>1</v>
      </c>
      <c r="G62" s="3">
        <v>0</v>
      </c>
      <c r="I62" t="str">
        <f t="shared" si="0"/>
        <v>VALUES (59, 1, 1, 1, 0, 1, 0);</v>
      </c>
      <c r="K62" t="str">
        <f t="shared" si="1"/>
        <v>INSERT INTO opcionais(id, ar, direcao, radio, tv, cambioautomatico, wifi) VALUES (59, 1, 1, 1, 0, 1, 0);</v>
      </c>
    </row>
    <row r="63" spans="1:11" x14ac:dyDescent="0.25">
      <c r="A63" s="3">
        <v>60</v>
      </c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1</v>
      </c>
      <c r="I63" t="str">
        <f t="shared" si="0"/>
        <v>VALUES (60, 1, 1, 1, 0, 1, 1);</v>
      </c>
      <c r="K63" t="str">
        <f t="shared" si="1"/>
        <v>INSERT INTO opcionais(id, ar, direcao, radio, tv, cambioautomatico, wifi) VALUES (60, 1, 1, 1, 0, 1, 1);</v>
      </c>
    </row>
    <row r="64" spans="1:11" x14ac:dyDescent="0.25">
      <c r="A64" s="3">
        <v>61</v>
      </c>
      <c r="B64" s="3">
        <v>1</v>
      </c>
      <c r="C64" s="3">
        <v>1</v>
      </c>
      <c r="D64" s="3">
        <v>1</v>
      </c>
      <c r="E64" s="3">
        <v>1</v>
      </c>
      <c r="F64" s="3">
        <v>0</v>
      </c>
      <c r="G64" s="3">
        <v>0</v>
      </c>
      <c r="I64" t="str">
        <f t="shared" si="0"/>
        <v>VALUES (61, 1, 1, 1, 1, 0, 0);</v>
      </c>
      <c r="K64" t="str">
        <f t="shared" si="1"/>
        <v>INSERT INTO opcionais(id, ar, direcao, radio, tv, cambioautomatico, wifi) VALUES (61, 1, 1, 1, 1, 0, 0);</v>
      </c>
    </row>
    <row r="65" spans="1:11" x14ac:dyDescent="0.25">
      <c r="A65" s="3">
        <v>62</v>
      </c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1</v>
      </c>
      <c r="I65" t="str">
        <f t="shared" si="0"/>
        <v>VALUES (62, 1, 1, 1, 1, 0, 1);</v>
      </c>
      <c r="K65" t="str">
        <f t="shared" si="1"/>
        <v>INSERT INTO opcionais(id, ar, direcao, radio, tv, cambioautomatico, wifi) VALUES (62, 1, 1, 1, 1, 0, 1);</v>
      </c>
    </row>
    <row r="66" spans="1:11" x14ac:dyDescent="0.25">
      <c r="A66" s="3">
        <v>63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0</v>
      </c>
      <c r="I66" t="str">
        <f t="shared" si="0"/>
        <v>VALUES (63, 1, 1, 1, 1, 1, 0);</v>
      </c>
      <c r="K66" t="str">
        <f t="shared" si="1"/>
        <v>INSERT INTO opcionais(id, ar, direcao, radio, tv, cambioautomatico, wifi) VALUES (63, 1, 1, 1, 1, 1, 0);</v>
      </c>
    </row>
    <row r="67" spans="1:11" x14ac:dyDescent="0.25">
      <c r="A67" s="3">
        <v>64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I67" t="str">
        <f t="shared" si="0"/>
        <v>VALUES (64, 1, 1, 1, 1, 1, 1);</v>
      </c>
      <c r="K67" t="str">
        <f t="shared" si="1"/>
        <v>INSERT INTO opcionais(id, ar, direcao, radio, tv, cambioautomatico, wifi) VALUES (64, 1, 1, 1, 1, 1, 1);</v>
      </c>
    </row>
    <row r="68" spans="1:11" x14ac:dyDescent="0.25">
      <c r="J68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C87D-CA35-4B28-A171-28F8A076EF80}">
  <dimension ref="A1:G13"/>
  <sheetViews>
    <sheetView workbookViewId="0"/>
  </sheetViews>
  <sheetFormatPr defaultRowHeight="15" x14ac:dyDescent="0.25"/>
  <cols>
    <col min="2" max="2" width="17.5703125" bestFit="1" customWidth="1"/>
    <col min="5" max="5" width="42.7109375" bestFit="1" customWidth="1"/>
  </cols>
  <sheetData>
    <row r="1" spans="1:7" x14ac:dyDescent="0.25">
      <c r="A1" s="1" t="s">
        <v>153</v>
      </c>
      <c r="B1" s="1" t="s">
        <v>220</v>
      </c>
    </row>
    <row r="3" spans="1:7" x14ac:dyDescent="0.25">
      <c r="A3" s="8" t="s">
        <v>0</v>
      </c>
      <c r="B3" s="8" t="s">
        <v>221</v>
      </c>
      <c r="C3" s="8" t="s">
        <v>229</v>
      </c>
      <c r="E3" s="1" t="str">
        <f>CONCATENATE("INSERT INTO ",B1,"(",A3,", ",B3,", ",C3,")")</f>
        <v>INSERT INTO tiposdeveiculos(id, tipo, lugares)</v>
      </c>
      <c r="G3" s="1" t="s">
        <v>154</v>
      </c>
    </row>
    <row r="4" spans="1:7" x14ac:dyDescent="0.25">
      <c r="A4" s="3">
        <v>1</v>
      </c>
      <c r="B4" s="4" t="s">
        <v>223</v>
      </c>
      <c r="C4" s="3">
        <v>5</v>
      </c>
      <c r="E4" t="str">
        <f>CONCATENATE("VALUES (",A4,", '",B4,"', ",C4,");")</f>
        <v>VALUES (1, 'Passeio Pequeno', 5);</v>
      </c>
      <c r="G4" t="str">
        <f>CONCATENATE($E$3," ",E4)</f>
        <v>INSERT INTO tiposdeveiculos(id, tipo, lugares) VALUES (1, 'Passeio Pequeno', 5);</v>
      </c>
    </row>
    <row r="5" spans="1:7" x14ac:dyDescent="0.25">
      <c r="A5" s="3">
        <v>2</v>
      </c>
      <c r="B5" s="4" t="s">
        <v>224</v>
      </c>
      <c r="C5" s="3">
        <v>5</v>
      </c>
      <c r="E5" t="str">
        <f t="shared" ref="E5:E10" si="0">CONCATENATE("VALUES (",A5,", '",B5,"', ",C5,");")</f>
        <v>VALUES (2, 'Passeio Médio', 5);</v>
      </c>
      <c r="G5" t="str">
        <f t="shared" ref="G5:G10" si="1">CONCATENATE($E$3," ",E5)</f>
        <v>INSERT INTO tiposdeveiculos(id, tipo, lugares) VALUES (2, 'Passeio Médio', 5);</v>
      </c>
    </row>
    <row r="6" spans="1:7" x14ac:dyDescent="0.25">
      <c r="A6" s="3">
        <v>3</v>
      </c>
      <c r="B6" s="4" t="s">
        <v>225</v>
      </c>
      <c r="C6" s="3">
        <v>5</v>
      </c>
      <c r="E6" t="str">
        <f t="shared" si="0"/>
        <v>VALUES (3, 'Passeio Grande', 5);</v>
      </c>
      <c r="G6" t="str">
        <f t="shared" si="1"/>
        <v>INSERT INTO tiposdeveiculos(id, tipo, lugares) VALUES (3, 'Passeio Grande', 5);</v>
      </c>
    </row>
    <row r="7" spans="1:7" x14ac:dyDescent="0.25">
      <c r="A7" s="3">
        <v>4</v>
      </c>
      <c r="B7" s="4" t="s">
        <v>225</v>
      </c>
      <c r="C7" s="3">
        <v>7</v>
      </c>
      <c r="E7" t="str">
        <f t="shared" si="0"/>
        <v>VALUES (4, 'Passeio Grande', 7);</v>
      </c>
      <c r="G7" t="str">
        <f t="shared" si="1"/>
        <v>INSERT INTO tiposdeveiculos(id, tipo, lugares) VALUES (4, 'Passeio Grande', 7);</v>
      </c>
    </row>
    <row r="8" spans="1:7" x14ac:dyDescent="0.25">
      <c r="A8" s="3">
        <v>5</v>
      </c>
      <c r="B8" s="4" t="s">
        <v>226</v>
      </c>
      <c r="C8" s="3">
        <v>2</v>
      </c>
      <c r="E8" t="str">
        <f t="shared" si="0"/>
        <v>VALUES (5, 'Utilitário Pequeno', 2);</v>
      </c>
      <c r="G8" t="str">
        <f t="shared" si="1"/>
        <v>INSERT INTO tiposdeveiculos(id, tipo, lugares) VALUES (5, 'Utilitário Pequeno', 2);</v>
      </c>
    </row>
    <row r="9" spans="1:7" x14ac:dyDescent="0.25">
      <c r="A9" s="3">
        <v>6</v>
      </c>
      <c r="B9" s="4" t="s">
        <v>227</v>
      </c>
      <c r="C9" s="3">
        <v>5</v>
      </c>
      <c r="E9" t="str">
        <f t="shared" si="0"/>
        <v>VALUES (6, 'Utilitário Médio', 5);</v>
      </c>
      <c r="G9" t="str">
        <f t="shared" si="1"/>
        <v>INSERT INTO tiposdeveiculos(id, tipo, lugares) VALUES (6, 'Utilitário Médio', 5);</v>
      </c>
    </row>
    <row r="10" spans="1:7" x14ac:dyDescent="0.25">
      <c r="A10" s="3">
        <v>7</v>
      </c>
      <c r="B10" s="4" t="s">
        <v>228</v>
      </c>
      <c r="C10" s="3">
        <v>16</v>
      </c>
      <c r="E10" t="str">
        <f t="shared" si="0"/>
        <v>VALUES (7, 'Utilitário Grande', 16);</v>
      </c>
      <c r="G10" t="str">
        <f t="shared" si="1"/>
        <v>INSERT INTO tiposdeveiculos(id, tipo, lugares) VALUES (7, 'Utilitário Grande', 16);</v>
      </c>
    </row>
    <row r="11" spans="1:7" x14ac:dyDescent="0.25">
      <c r="A11" s="3">
        <v>8</v>
      </c>
      <c r="B11" s="4" t="s">
        <v>228</v>
      </c>
      <c r="C11" s="3">
        <v>18</v>
      </c>
      <c r="E11" t="str">
        <f t="shared" ref="E11:E13" si="2">CONCATENATE("VALUES (",A11,", '",B11,"', ",C11,");")</f>
        <v>VALUES (8, 'Utilitário Grande', 18);</v>
      </c>
      <c r="G11" t="str">
        <f t="shared" ref="G11:G13" si="3">CONCATENATE($E$3," ",E11)</f>
        <v>INSERT INTO tiposdeveiculos(id, tipo, lugares) VALUES (8, 'Utilitário Grande', 18);</v>
      </c>
    </row>
    <row r="12" spans="1:7" x14ac:dyDescent="0.25">
      <c r="A12" s="3">
        <v>9</v>
      </c>
      <c r="B12" s="4" t="s">
        <v>228</v>
      </c>
      <c r="C12" s="3">
        <v>20</v>
      </c>
      <c r="E12" t="str">
        <f t="shared" si="2"/>
        <v>VALUES (9, 'Utilitário Grande', 20);</v>
      </c>
      <c r="G12" t="str">
        <f t="shared" si="3"/>
        <v>INSERT INTO tiposdeveiculos(id, tipo, lugares) VALUES (9, 'Utilitário Grande', 20);</v>
      </c>
    </row>
    <row r="13" spans="1:7" x14ac:dyDescent="0.25">
      <c r="A13" s="3">
        <v>10</v>
      </c>
      <c r="B13" s="4" t="s">
        <v>228</v>
      </c>
      <c r="C13" s="3">
        <v>40</v>
      </c>
      <c r="E13" t="str">
        <f t="shared" si="2"/>
        <v>VALUES (10, 'Utilitário Grande', 40);</v>
      </c>
      <c r="G13" t="str">
        <f t="shared" si="3"/>
        <v>INSERT INTO tiposdeveiculos(id, tipo, lugares) VALUES (10, 'Utilitário Grande', 40);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Enderecos</vt:lpstr>
      <vt:lpstr>Clientes</vt:lpstr>
      <vt:lpstr>ClientesPF</vt:lpstr>
      <vt:lpstr>ClientesPJ</vt:lpstr>
      <vt:lpstr>Condutores</vt:lpstr>
      <vt:lpstr>Lojas</vt:lpstr>
      <vt:lpstr>Cores</vt:lpstr>
      <vt:lpstr>opcionais</vt:lpstr>
      <vt:lpstr>TiposDeVeiculos</vt:lpstr>
      <vt:lpstr>Veiculos</vt:lpstr>
      <vt:lpstr>Reservas</vt:lpstr>
      <vt:lpstr>Locacoes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 F.B.A.</dc:creator>
  <cp:lastModifiedBy>Boni F.B.A.</cp:lastModifiedBy>
  <dcterms:created xsi:type="dcterms:W3CDTF">2022-12-08T16:12:54Z</dcterms:created>
  <dcterms:modified xsi:type="dcterms:W3CDTF">2022-12-10T17:43:42Z</dcterms:modified>
</cp:coreProperties>
</file>