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mc:AlternateContent xmlns:mc="http://schemas.openxmlformats.org/markup-compatibility/2006">
    <mc:Choice Requires="x15">
      <x15ac:absPath xmlns:x15ac="http://schemas.microsoft.com/office/spreadsheetml/2010/11/ac" url="D:\KTH\Courses\Period 4\Project in Wireless Communication\Github\eq2440_2015\ProjectManagement\"/>
    </mc:Choice>
  </mc:AlternateContent>
  <bookViews>
    <workbookView xWindow="45" yWindow="0" windowWidth="28680" windowHeight="17445"/>
  </bookViews>
  <sheets>
    <sheet name="GanttChart" sheetId="9" r:id="rId1"/>
    <sheet name="GanttChartPro" sheetId="12" r:id="rId2"/>
    <sheet name="Help" sheetId="6" r:id="rId3"/>
    <sheet name="TermsOfUse" sheetId="11" r:id="rId4"/>
  </sheets>
  <definedNames>
    <definedName name="_xlnm.Print_Area" localSheetId="0">GanttChart!$A$1:$BM$55</definedName>
    <definedName name="_xlnm.Print_Titles" localSheetId="0">GanttChart!$5:$7</definedName>
    <definedName name="valuevx">42.314159</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8" i="9" l="1"/>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E49" i="9"/>
  <c r="F49" i="9"/>
  <c r="E50" i="9"/>
  <c r="F50" i="9"/>
  <c r="E51" i="9"/>
  <c r="F51" i="9"/>
  <c r="E52" i="9"/>
  <c r="F52" i="9"/>
  <c r="E53" i="9"/>
  <c r="F53" i="9"/>
  <c r="E54" i="9"/>
  <c r="F54" i="9"/>
  <c r="E55" i="9"/>
  <c r="F55" i="9"/>
  <c r="E56" i="9"/>
  <c r="F56" i="9"/>
  <c r="E39" i="9"/>
  <c r="F39" i="9"/>
  <c r="E40" i="9"/>
  <c r="F40" i="9"/>
  <c r="E41" i="9"/>
  <c r="F41" i="9"/>
  <c r="E47" i="9"/>
  <c r="E42" i="9"/>
  <c r="F42" i="9"/>
  <c r="E43" i="9"/>
  <c r="F43" i="9"/>
  <c r="E44" i="9"/>
  <c r="F44" i="9"/>
  <c r="E45" i="9"/>
  <c r="F45" i="9"/>
  <c r="E46" i="9"/>
  <c r="E9" i="9"/>
  <c r="E10" i="9"/>
  <c r="E11" i="9"/>
  <c r="E12" i="9"/>
  <c r="F12" i="9"/>
  <c r="E13" i="9"/>
  <c r="E14" i="9"/>
  <c r="E15" i="9"/>
  <c r="F15" i="9"/>
  <c r="E16" i="9"/>
  <c r="F14" i="9"/>
  <c r="F16" i="9"/>
  <c r="F37" i="9"/>
  <c r="E24" i="9"/>
  <c r="F24" i="9"/>
  <c r="E30" i="9"/>
  <c r="F30" i="9"/>
  <c r="E34" i="9"/>
  <c r="F34" i="9"/>
  <c r="E37" i="9"/>
  <c r="F10" i="9"/>
  <c r="A37" i="9"/>
  <c r="A38" i="9"/>
  <c r="A39" i="9"/>
  <c r="A40" i="9"/>
  <c r="A41" i="9"/>
  <c r="A42" i="9"/>
  <c r="A43" i="9"/>
  <c r="A44" i="9"/>
  <c r="A45" i="9"/>
  <c r="A46" i="9"/>
  <c r="A47" i="9"/>
  <c r="F47" i="9"/>
  <c r="I47" i="9"/>
  <c r="I43" i="9"/>
  <c r="I44" i="9"/>
  <c r="I45" i="9"/>
  <c r="F46" i="9"/>
  <c r="I46" i="9"/>
  <c r="I42" i="9"/>
  <c r="A48" i="9"/>
  <c r="A49" i="9"/>
  <c r="A50" i="9"/>
  <c r="A51" i="9"/>
  <c r="A52" i="9"/>
  <c r="A53" i="9"/>
  <c r="A54" i="9"/>
  <c r="A55" i="9"/>
  <c r="A56" i="9"/>
  <c r="F80" i="9"/>
  <c r="I80" i="9"/>
  <c r="E79" i="9"/>
  <c r="E78" i="9"/>
  <c r="F78" i="9"/>
  <c r="I81" i="9"/>
  <c r="F9" i="9"/>
  <c r="J4" i="9"/>
  <c r="K4" i="9"/>
  <c r="L4" i="9"/>
  <c r="I39" i="9"/>
  <c r="I24" i="9"/>
  <c r="I30" i="9"/>
  <c r="I40" i="9"/>
  <c r="F13" i="9"/>
  <c r="G81" i="9"/>
  <c r="M4" i="9"/>
  <c r="I34" i="9"/>
  <c r="F11" i="9"/>
  <c r="N4" i="9"/>
  <c r="I37" i="9"/>
  <c r="I16" i="9"/>
  <c r="J7" i="9"/>
  <c r="J6" i="9"/>
  <c r="J5" i="9"/>
  <c r="A80" i="9"/>
  <c r="A81" i="9"/>
  <c r="O4" i="9"/>
  <c r="K7" i="9"/>
  <c r="P4" i="9"/>
  <c r="L7" i="9"/>
  <c r="Q4" i="9"/>
  <c r="M7" i="9"/>
  <c r="R4" i="9"/>
  <c r="N7" i="9"/>
  <c r="S4" i="9"/>
  <c r="O7" i="9"/>
  <c r="T4" i="9"/>
  <c r="P7" i="9"/>
  <c r="U4" i="9"/>
  <c r="Q7" i="9"/>
  <c r="Q6" i="9"/>
  <c r="Q5" i="9"/>
  <c r="V4" i="9"/>
  <c r="R7" i="9"/>
  <c r="W4" i="9"/>
  <c r="S7" i="9"/>
  <c r="X4" i="9"/>
  <c r="T7" i="9"/>
  <c r="Y4" i="9"/>
  <c r="U7" i="9"/>
  <c r="Z4" i="9"/>
  <c r="W7" i="9"/>
  <c r="V7" i="9"/>
  <c r="AA4" i="9"/>
  <c r="X6" i="9"/>
  <c r="X5" i="9"/>
  <c r="X7" i="9"/>
  <c r="AB4" i="9"/>
  <c r="Y7" i="9"/>
  <c r="AC4" i="9"/>
  <c r="Z7" i="9"/>
  <c r="AD4" i="9"/>
  <c r="AA7" i="9"/>
  <c r="AE4" i="9"/>
  <c r="AB7" i="9"/>
  <c r="AF4" i="9"/>
  <c r="AC7" i="9"/>
  <c r="AG4" i="9"/>
  <c r="AD7" i="9"/>
  <c r="AH4" i="9"/>
  <c r="AE5" i="9"/>
  <c r="AE7" i="9"/>
  <c r="AE6" i="9"/>
  <c r="AI4" i="9"/>
  <c r="AF7" i="9"/>
  <c r="AJ4" i="9"/>
  <c r="AG7" i="9"/>
  <c r="AK4" i="9"/>
  <c r="AH7" i="9"/>
  <c r="AL4" i="9"/>
  <c r="AI7" i="9"/>
  <c r="AM4" i="9"/>
  <c r="AJ7" i="9"/>
  <c r="AN4" i="9"/>
  <c r="AK7" i="9"/>
  <c r="AO4" i="9"/>
  <c r="AL7" i="9"/>
  <c r="AL6" i="9"/>
  <c r="AL5" i="9"/>
  <c r="AP4" i="9"/>
  <c r="AM7" i="9"/>
  <c r="AQ4" i="9"/>
  <c r="AN7" i="9"/>
  <c r="AR4" i="9"/>
  <c r="AO7" i="9"/>
  <c r="AS4" i="9"/>
  <c r="AP7" i="9"/>
  <c r="AT4" i="9"/>
  <c r="AQ7" i="9"/>
  <c r="AU4" i="9"/>
  <c r="AR7" i="9"/>
  <c r="AV4" i="9"/>
  <c r="AS7" i="9"/>
  <c r="AS6" i="9"/>
  <c r="AS5" i="9"/>
  <c r="AW4" i="9"/>
  <c r="AT7" i="9"/>
  <c r="AX4" i="9"/>
  <c r="AU7" i="9"/>
  <c r="AY4" i="9"/>
  <c r="AV7" i="9"/>
  <c r="AZ4" i="9"/>
  <c r="AW7" i="9"/>
  <c r="BA4" i="9"/>
  <c r="AX7" i="9"/>
  <c r="BB4" i="9"/>
  <c r="AY7" i="9"/>
  <c r="BC4" i="9"/>
  <c r="AZ6" i="9"/>
  <c r="AZ5" i="9"/>
  <c r="AZ7" i="9"/>
  <c r="BD4" i="9"/>
  <c r="BA7" i="9"/>
  <c r="BE4" i="9"/>
  <c r="BB7" i="9"/>
  <c r="BF4" i="9"/>
  <c r="BC7" i="9"/>
  <c r="BG4" i="9"/>
  <c r="BD7" i="9"/>
  <c r="BH4" i="9"/>
  <c r="BE7" i="9"/>
  <c r="BI4" i="9"/>
  <c r="BF7" i="9"/>
  <c r="BJ4" i="9"/>
  <c r="BG5" i="9"/>
  <c r="BG7" i="9"/>
  <c r="BG6" i="9"/>
  <c r="BK4" i="9"/>
  <c r="BH7" i="9"/>
  <c r="BL4" i="9"/>
  <c r="BI7" i="9"/>
  <c r="BM4" i="9"/>
  <c r="BJ7" i="9"/>
  <c r="BK7" i="9"/>
  <c r="BL7" i="9"/>
  <c r="BM7" i="9"/>
  <c r="A73" i="9"/>
  <c r="A74" i="9"/>
  <c r="A75" i="9"/>
  <c r="A76" i="9"/>
  <c r="A78" i="9"/>
  <c r="I78" i="9"/>
  <c r="G78" i="9"/>
</calcChain>
</file>

<file path=xl/comments1.xml><?xml version="1.0" encoding="utf-8"?>
<comments xmlns="http://schemas.openxmlformats.org/spreadsheetml/2006/main">
  <authors>
    <author>Vertex42</author>
  </authors>
  <commentList>
    <comment ref="A7" authorId="0" shapeId="0">
      <text>
        <r>
          <rPr>
            <b/>
            <sz val="8"/>
            <color indexed="81"/>
            <rFont val="Tahoma"/>
            <family val="2"/>
          </rPr>
          <t>Work Breakdown Structure</t>
        </r>
        <r>
          <rPr>
            <sz val="8"/>
            <color indexed="81"/>
            <rFont val="Tahoma"/>
            <family val="2"/>
          </rPr>
          <t xml:space="preserve">
Level 1: 1, 2, 3, ...
Level 2: 1.1, 1.2, 1.3, ...
Level 3: 1.1.1, 1.1.2, 1.1.3, …
The WBS uses a formula to control the numbering, but the formulas are different for different levels.</t>
        </r>
      </text>
    </comment>
    <comment ref="B7" authorId="0" shapeId="0">
      <text>
        <r>
          <rPr>
            <b/>
            <sz val="8"/>
            <color indexed="81"/>
            <rFont val="Tahoma"/>
            <family val="2"/>
          </rPr>
          <t>Task</t>
        </r>
        <r>
          <rPr>
            <sz val="8"/>
            <color indexed="81"/>
            <rFont val="Tahoma"/>
            <family val="2"/>
          </rPr>
          <t xml:space="preserve">
Enter the name of each task and sub-task. Use indents for sub-tasks.</t>
        </r>
      </text>
    </comment>
    <comment ref="C7" authorId="0" shapeId="0">
      <text>
        <r>
          <rPr>
            <b/>
            <sz val="8"/>
            <color indexed="81"/>
            <rFont val="Tahoma"/>
            <family val="2"/>
          </rPr>
          <t>Task Lead</t>
        </r>
        <r>
          <rPr>
            <sz val="8"/>
            <color indexed="81"/>
            <rFont val="Tahoma"/>
            <family val="2"/>
          </rPr>
          <t xml:space="preserve">
Enter the name of the Task Lead in this column.</t>
        </r>
      </text>
    </comment>
    <comment ref="D7" authorId="0" shapeId="0">
      <text>
        <r>
          <rPr>
            <b/>
            <sz val="8"/>
            <color indexed="81"/>
            <rFont val="Tahoma"/>
            <family val="2"/>
          </rPr>
          <t xml:space="preserve">Predecessor Tasks:
</t>
        </r>
        <r>
          <rPr>
            <sz val="8"/>
            <color indexed="81"/>
            <rFont val="Tahoma"/>
            <family val="2"/>
          </rPr>
          <t>You can use this column to enter the WBS of a predecessor for reference. The PRO version includes template rows that allow you to automatically calculate the Start Date based on the Predecessor.</t>
        </r>
      </text>
    </comment>
    <comment ref="E7" authorId="0" shapeId="0">
      <text>
        <r>
          <rPr>
            <b/>
            <sz val="8"/>
            <color indexed="81"/>
            <rFont val="Tahoma"/>
            <family val="2"/>
          </rPr>
          <t>Task Start Date</t>
        </r>
        <r>
          <rPr>
            <sz val="8"/>
            <color indexed="81"/>
            <rFont val="Tahoma"/>
            <family val="2"/>
          </rPr>
          <t xml:space="preserve">
You can manually enter the Start Date for each task or use a formula to create a dependency on a Predecessor. For example, you could enter </t>
        </r>
        <r>
          <rPr>
            <b/>
            <sz val="8"/>
            <color indexed="81"/>
            <rFont val="Tahoma"/>
            <family val="2"/>
          </rPr>
          <t>=</t>
        </r>
        <r>
          <rPr>
            <b/>
            <i/>
            <sz val="8"/>
            <color indexed="81"/>
            <rFont val="Tahoma"/>
            <family val="2"/>
          </rPr>
          <t>enddate</t>
        </r>
        <r>
          <rPr>
            <b/>
            <sz val="8"/>
            <color indexed="81"/>
            <rFont val="Tahoma"/>
            <family val="2"/>
          </rPr>
          <t>+1</t>
        </r>
        <r>
          <rPr>
            <sz val="8"/>
            <color indexed="81"/>
            <rFont val="Tahoma"/>
            <family val="2"/>
          </rPr>
          <t xml:space="preserve"> to set the Start date to the next calendar day, or </t>
        </r>
        <r>
          <rPr>
            <b/>
            <sz val="8"/>
            <color indexed="81"/>
            <rFont val="Tahoma"/>
            <family val="2"/>
          </rPr>
          <t>=WORKDAY(</t>
        </r>
        <r>
          <rPr>
            <b/>
            <i/>
            <sz val="8"/>
            <color indexed="81"/>
            <rFont val="Tahoma"/>
            <family val="2"/>
          </rPr>
          <t>enddate</t>
        </r>
        <r>
          <rPr>
            <b/>
            <sz val="8"/>
            <color indexed="81"/>
            <rFont val="Tahoma"/>
            <family val="2"/>
          </rPr>
          <t>,1)</t>
        </r>
        <r>
          <rPr>
            <sz val="8"/>
            <color indexed="81"/>
            <rFont val="Tahoma"/>
            <family val="2"/>
          </rPr>
          <t xml:space="preserve"> to set the Start date to the next work day (excluding weekends), where </t>
        </r>
        <r>
          <rPr>
            <i/>
            <sz val="8"/>
            <color indexed="81"/>
            <rFont val="Tahoma"/>
            <family val="2"/>
          </rPr>
          <t>enddate</t>
        </r>
        <r>
          <rPr>
            <sz val="8"/>
            <color indexed="81"/>
            <rFont val="Tahoma"/>
            <family val="2"/>
          </rPr>
          <t xml:space="preserve"> is the cell reference for the End date of the Predecessor task.</t>
        </r>
      </text>
    </comment>
    <comment ref="G7" authorId="0" shapeId="0">
      <text>
        <r>
          <rPr>
            <b/>
            <sz val="8"/>
            <color indexed="81"/>
            <rFont val="Tahoma"/>
            <family val="2"/>
          </rPr>
          <t>Duration (Calendar Days)</t>
        </r>
        <r>
          <rPr>
            <sz val="8"/>
            <color indexed="81"/>
            <rFont val="Tahoma"/>
            <family val="2"/>
          </rPr>
          <t xml:space="preserve">
The duration is the number of calendar days for the given task. The duration is calculated as the </t>
        </r>
        <r>
          <rPr>
            <b/>
            <sz val="8"/>
            <color indexed="81"/>
            <rFont val="Tahoma"/>
            <family val="2"/>
          </rPr>
          <t>End</t>
        </r>
        <r>
          <rPr>
            <sz val="8"/>
            <color indexed="81"/>
            <rFont val="Tahoma"/>
            <family val="2"/>
          </rPr>
          <t xml:space="preserve"> Date minus the </t>
        </r>
        <r>
          <rPr>
            <b/>
            <sz val="8"/>
            <color indexed="81"/>
            <rFont val="Tahoma"/>
            <family val="2"/>
          </rPr>
          <t>Start</t>
        </r>
        <r>
          <rPr>
            <sz val="8"/>
            <color indexed="81"/>
            <rFont val="Tahoma"/>
            <family val="2"/>
          </rPr>
          <t xml:space="preserve"> Date plus 1 day, so that a task starting and ending on the same day has a duration of 1 day.
</t>
        </r>
        <r>
          <rPr>
            <b/>
            <sz val="8"/>
            <color indexed="81"/>
            <rFont val="Tahoma"/>
            <family val="2"/>
          </rPr>
          <t>Note:</t>
        </r>
        <r>
          <rPr>
            <sz val="8"/>
            <color indexed="81"/>
            <rFont val="Tahoma"/>
            <family val="2"/>
          </rPr>
          <t xml:space="preserve"> The conditional formatting used to create the gantt chart references this column.</t>
        </r>
      </text>
    </comment>
    <comment ref="H7" authorId="0" shapeId="0">
      <text>
        <r>
          <rPr>
            <b/>
            <sz val="8"/>
            <color indexed="81"/>
            <rFont val="Tahoma"/>
            <family val="2"/>
          </rPr>
          <t>Percent Complete</t>
        </r>
        <r>
          <rPr>
            <sz val="8"/>
            <color indexed="81"/>
            <rFont val="Tahoma"/>
            <family val="2"/>
          </rPr>
          <t xml:space="preserve">
Update the status of this task by entering the percent complete (between 0% and 100%).</t>
        </r>
      </text>
    </comment>
    <comment ref="I7" authorId="0" shapeId="0">
      <text>
        <r>
          <rPr>
            <b/>
            <sz val="8"/>
            <color indexed="81"/>
            <rFont val="Tahoma"/>
            <family val="2"/>
          </rPr>
          <t>Work Days</t>
        </r>
        <r>
          <rPr>
            <sz val="8"/>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9" authorId="0" shapeId="0">
      <text>
        <r>
          <rPr>
            <sz val="8"/>
            <color indexed="81"/>
            <rFont val="Tahoma"/>
            <family val="2"/>
          </rPr>
          <t>This is an example comment.</t>
        </r>
      </text>
    </comment>
  </commentList>
</comments>
</file>

<file path=xl/sharedStrings.xml><?xml version="1.0" encoding="utf-8"?>
<sst xmlns="http://schemas.openxmlformats.org/spreadsheetml/2006/main" count="230" uniqueCount="201">
  <si>
    <t>Project Lead:</t>
  </si>
  <si>
    <t>WBS</t>
  </si>
  <si>
    <t>Start</t>
  </si>
  <si>
    <t>End</t>
  </si>
  <si>
    <t>Work Days</t>
  </si>
  <si>
    <t>Lead</t>
  </si>
  <si>
    <t>Gantt Chart Template</t>
  </si>
  <si>
    <t>TEMPLATE ROWS</t>
  </si>
  <si>
    <t>Input Cell</t>
  </si>
  <si>
    <t>Project Start Date:</t>
  </si>
  <si>
    <t>Task</t>
  </si>
  <si>
    <t>Intro</t>
  </si>
  <si>
    <t>Label</t>
  </si>
  <si>
    <t>Getting Started Tips</t>
  </si>
  <si>
    <t>[ Level 2 Task ]</t>
  </si>
  <si>
    <t>FAQs</t>
  </si>
  <si>
    <t>Q:</t>
  </si>
  <si>
    <t>Creating Task Dependencies</t>
  </si>
  <si>
    <t>Select the entire range of cells you want to print and go to File &gt; Print Area &gt; Set Print Area.</t>
  </si>
  <si>
    <t>Then go to File &gt; Page Setup or File &gt; Print Preview and adjust the Scaling, Marings, and</t>
  </si>
  <si>
    <t>Page Orientation as desired.</t>
  </si>
  <si>
    <t>http://www.vertex42.com/licensing/EULA_privateuse.html</t>
  </si>
  <si>
    <t>CATEGORY ROWS and WBS NUMBERING</t>
  </si>
  <si>
    <t>[ Task Category (label only) ]</t>
  </si>
  <si>
    <t xml:space="preserve"> . [ Level 3 Task ]</t>
  </si>
  <si>
    <t xml:space="preserve"> . . [ Level 4 Task ]</t>
  </si>
  <si>
    <t>2</t>
  </si>
  <si>
    <t>Milestone</t>
  </si>
  <si>
    <t>[ Task Category (summary) ]</t>
  </si>
  <si>
    <t>[ Start Date and End Date ]</t>
  </si>
  <si>
    <t>%
Done</t>
  </si>
  <si>
    <t>Prede
cessor</t>
  </si>
  <si>
    <t>[ Start Date and Calendar Days ]</t>
  </si>
  <si>
    <t>Changing the Color of the Bars in the Gantt Chart</t>
  </si>
  <si>
    <t>By Vertex42.com</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</si>
  <si>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</si>
  <si>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</si>
  <si>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</si>
  <si>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See License Agreement</t>
  </si>
  <si>
    <r>
      <rPr>
        <b/>
        <sz val="12"/>
        <color theme="1"/>
        <rFont val="Arial"/>
        <family val="2"/>
      </rPr>
      <t>Do not delete this worksheet.</t>
    </r>
    <r>
      <rPr>
        <sz val="12"/>
        <rFont val="Arial"/>
        <family val="2"/>
      </rPr>
      <t xml:space="preserve"> If necessary, you may hide it by right-clicking on the tab and selecting Hide.</t>
    </r>
  </si>
  <si>
    <t>HELP</t>
  </si>
  <si>
    <t xml:space="preserve"> - Input cells for defining the task dates and durations have a light green background.</t>
  </si>
  <si>
    <t xml:space="preserve"> - [ Bracketed Text ] is meant to be edited, like the project title and task descriptions.</t>
  </si>
  <si>
    <t xml:space="preserve"> - Some of the labels include cell comments to provide extra help information.</t>
  </si>
  <si>
    <t xml:space="preserve"> - The Project Start Date determines the first week shown in the gantt chart.</t>
  </si>
  <si>
    <t xml:space="preserve"> - To adjust the range of dates shown in the gantt chart, change the Display Week.</t>
  </si>
  <si>
    <t xml:space="preserve"> - If you see "#####" in a cell, widen the column to display the cell contents.</t>
  </si>
  <si>
    <t>Using the Template Rows and Choosing a WBS Level</t>
  </si>
  <si>
    <t>Inserting New Tasks.</t>
  </si>
  <si>
    <t>1. Insert a new blank row where you want the new task to be.</t>
  </si>
  <si>
    <t>2. Copy the entire row you want to use from the set of template rows.</t>
  </si>
  <si>
    <t>4. Copy and paste the WBS cell separately, based on the level (1, 1.2, 1.2.3, 1.2.3.4)</t>
  </si>
  <si>
    <t>Changing the WBS Level in the WBS Column</t>
  </si>
  <si>
    <t xml:space="preserve"> - The WBS numbering uses a different formula for each level, but the formula does not reference any other cell in the row. So, you can copy and paste just the WBS cell that you want to use.</t>
  </si>
  <si>
    <t xml:space="preserve"> - If you leave a blank cell above a WBS number, the numbering will reset to 1.x.x. The formulas are meant for convenience, but you can manually enter them if you need to.</t>
  </si>
  <si>
    <t>Category Tasks</t>
  </si>
  <si>
    <t>- You can enter the Start date manually, or define task dependecies using a formula. Below are the most common options for defining the Start date:</t>
  </si>
  <si>
    <t>A.</t>
  </si>
  <si>
    <t>Enter the date manually (e.g. 1/3/2015)</t>
  </si>
  <si>
    <t>B.</t>
  </si>
  <si>
    <t>Reference the Project Start Date (e.g. =$E$4 )</t>
  </si>
  <si>
    <t>C.</t>
  </si>
  <si>
    <t>Set the Start date to the next Work Day after another task's End date.</t>
  </si>
  <si>
    <t xml:space="preserve"> - For multiple predecessors, the formula would be =MAX(WORKDAY(enddate1,1),WORKDAY(enddate2,1))</t>
  </si>
  <si>
    <t>D.</t>
  </si>
  <si>
    <t>Set the Start date to the next Calendar Day after another task's End date.</t>
  </si>
  <si>
    <t>- This formula is very simple: =enddate+1</t>
  </si>
  <si>
    <t>- For multiple predecessors, the formula would be =MAX(enddate1,enddate2,enddate3 )+1</t>
  </si>
  <si>
    <t>E.</t>
  </si>
  <si>
    <t>Set the Start date to a number of days before or after another date.</t>
  </si>
  <si>
    <t>- This formula is just like the one in C or D, except that in place of the "1" you enter the number of days, such as =WORKDAY(enddate,5) or =WORKDAY(startdate,-5)</t>
  </si>
  <si>
    <t xml:space="preserve"> - Use the formula =WORKDAY(enddate,1) where enddate is the reference to the End date of a predecessor task.</t>
  </si>
  <si>
    <t>Use the Predecessor column to start the day after another task</t>
  </si>
  <si>
    <t>The %Complete for a category task can be calculated from its sub tasks using the formula below, where "workdays" is a reference to the range of work day values and "complete" is a reference to the %complete for each of the subtasks.</t>
  </si>
  <si>
    <t>Example: =SUMPRODUCT(G9:G15,I9:I15)/SUM(G9:G15)</t>
  </si>
  <si>
    <t>=SUMPRODUCT(workdays,complete)/SUM(workdays)</t>
  </si>
  <si>
    <t>How do I calculate the %Complete for an entire category of tasks?</t>
  </si>
  <si>
    <t>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</si>
  <si>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0"/>
        <rFont val="Arial"/>
        <family val="2"/>
      </rPr>
      <t>Print Settings</t>
    </r>
    <r>
      <rPr>
        <sz val="10"/>
        <rFont val="Arial"/>
      </rPr>
      <t>? (Excel 2010, 2013)</t>
    </r>
  </si>
  <si>
    <r>
      <t xml:space="preserve">The </t>
    </r>
    <r>
      <rPr>
        <b/>
        <sz val="10"/>
        <rFont val="Arial"/>
        <family val="2"/>
      </rPr>
      <t xml:space="preserve">Start </t>
    </r>
    <r>
      <rPr>
        <sz val="10"/>
        <rFont val="Arial"/>
      </rPr>
      <t xml:space="preserve">date, </t>
    </r>
    <r>
      <rPr>
        <b/>
        <sz val="10"/>
        <rFont val="Arial"/>
        <family val="2"/>
      </rPr>
      <t xml:space="preserve">End </t>
    </r>
    <r>
      <rPr>
        <sz val="10"/>
        <rFont val="Arial"/>
      </rPr>
      <t xml:space="preserve">date, or </t>
    </r>
    <r>
      <rPr>
        <b/>
        <sz val="10"/>
        <rFont val="Arial"/>
        <family val="2"/>
      </rPr>
      <t>%Complete</t>
    </r>
    <r>
      <rPr>
        <sz val="10"/>
        <rFont val="Arial"/>
      </rPr>
      <t xml:space="preserve"> for a Level 1 task is wrong. How do I fix it?</t>
    </r>
  </si>
  <si>
    <t>When using =MIN(), =MAX(), and =SUMPRODUCT(), it is easy for the references to get messed up if you move rows around or insert new rows. You should verify and fix these formulas if they are not referencing the correct ranges.</t>
  </si>
  <si>
    <r>
      <rPr>
        <b/>
        <sz val="10"/>
        <rFont val="Arial"/>
        <family val="2"/>
      </rPr>
      <t>Example</t>
    </r>
    <r>
      <rPr>
        <sz val="10"/>
        <rFont val="Arial"/>
      </rPr>
      <t>: The image below shows that the MIN() function is not referencing all of the sub tasks.</t>
    </r>
  </si>
  <si>
    <t>I've messed up the chart area somehow. How do I fix it?</t>
  </si>
  <si>
    <t>Find a row that works, then copy the cells that make up the gantt chart area from that row into the row that is messed up.</t>
  </si>
  <si>
    <t xml:space="preserve"> - To insert a new task, insert a new row, then copy/paste a row from the selection of template</t>
  </si>
  <si>
    <t>rows at the bottom of the worksheet, depending on how you want to define the task.</t>
  </si>
  <si>
    <r>
      <t xml:space="preserve"> - </t>
    </r>
    <r>
      <rPr>
        <b/>
        <sz val="10"/>
        <color indexed="10"/>
        <rFont val="Arial"/>
        <family val="2"/>
      </rPr>
      <t>Backup</t>
    </r>
    <r>
      <rPr>
        <sz val="10"/>
        <color indexed="10"/>
        <rFont val="Arial"/>
        <family val="2"/>
      </rPr>
      <t xml:space="preserve"> your file regularly to avoid losing data! Excel files get corrupted occasionally.</t>
    </r>
  </si>
  <si>
    <t>Cal. Days</t>
  </si>
  <si>
    <t>3. Paste the row you copied on top of the new row you just inserted.</t>
  </si>
  <si>
    <r>
      <rPr>
        <b/>
        <sz val="10"/>
        <color rgb="FF000000"/>
        <rFont val="Arial"/>
        <family val="2"/>
      </rPr>
      <t>Important</t>
    </r>
    <r>
      <rPr>
        <sz val="10"/>
        <color rgb="FF000000"/>
        <rFont val="Arial"/>
        <family val="2"/>
      </rPr>
      <t xml:space="preserve">: When inserting new rows, you must copy and paste an </t>
    </r>
    <r>
      <rPr>
        <i/>
        <sz val="10"/>
        <color rgb="FF000000"/>
        <rFont val="Arial"/>
        <family val="2"/>
      </rPr>
      <t>entire row</t>
    </r>
    <r>
      <rPr>
        <sz val="10"/>
        <color rgb="FF000000"/>
        <rFont val="Arial"/>
        <family val="2"/>
      </rPr>
      <t>, because the cells of the Gantt chart area are formulas.</t>
    </r>
  </si>
  <si>
    <t xml:space="preserve"> - You can indent the task description for sub-tasks by entering leading spaces or using the Indent feature in Excel.</t>
  </si>
  <si>
    <t xml:space="preserve"> - You can use tasks that are just labels, but it may be useful for a category task to display the minimum Start date and maximum End date of its sub tasks. This can be done using =MIN(range_of_startdates) and =MAX(range_of_enddates).</t>
  </si>
  <si>
    <t>Changing the End Date Font to Red when Behind Schedule</t>
  </si>
  <si>
    <t>© 2006-2015 Vertex42 LLC</t>
  </si>
  <si>
    <t>© 2015 Vertex42 LLC</t>
  </si>
  <si>
    <t>This Gantt Chart spreadsheet is designed to to help you create a simple project schedule. You</t>
  </si>
  <si>
    <t>only need to know some basic spreadsheet operations, such as how to insert, delete, copy and</t>
  </si>
  <si>
    <t>and paste rows and cells. For more advanced uses, such as defining task dependencies, you</t>
  </si>
  <si>
    <t>will need to know how to enter formulas.</t>
  </si>
  <si>
    <t>Before sharing this spreadsheet, please read the license agreement in the TermsOfUse worksheet.</t>
  </si>
  <si>
    <t>Display Week:</t>
  </si>
  <si>
    <t>Version: Gantt Chart Template for Office 365 - FREE Version</t>
  </si>
  <si>
    <t>[ Template rows that use this feature are only in the PRO version ]</t>
  </si>
  <si>
    <t>[ This feature is only in the PRO version, but if you are familiar with conditional formatting, you could try doing this yourself. ]</t>
  </si>
  <si>
    <t>[ This feature is only in the PRO version. ]</t>
  </si>
  <si>
    <t>Be sure to read the Getting Started Tips below. Watching the video demos for Gantt Chart Template Pro may also help you see how to use the spreadsheet.</t>
  </si>
  <si>
    <t>Watch Demo Videos on Vertex42.com</t>
  </si>
  <si>
    <t>Gantt Chart Template Pro</t>
  </si>
  <si>
    <t>Learn More About Gantt Chart Template Pro</t>
  </si>
  <si>
    <t>http://www.vertex42.com/ExcelTemplates/excel-gantt-chart.html</t>
  </si>
  <si>
    <t>Benefits and Features of Gantt Chart Template Pro</t>
  </si>
  <si>
    <t xml:space="preserve"> - Start date and End date</t>
  </si>
  <si>
    <t xml:space="preserve"> - Start date and Work days</t>
  </si>
  <si>
    <t xml:space="preserve"> - Start date and Calendar days</t>
  </si>
  <si>
    <t>Easily Create Task Dependencies</t>
  </si>
  <si>
    <t>Though you can still use your own formulas for creating task dependencies,</t>
  </si>
  <si>
    <t>Exclude Holidays from Work Days</t>
  </si>
  <si>
    <r>
      <t>Gantt Chart Template Pro</t>
    </r>
    <r>
      <rPr>
        <sz val="10"/>
        <rFont val="Arial"/>
      </rPr>
      <t xml:space="preserve"> is similar to this free version, but</t>
    </r>
  </si>
  <si>
    <t>it is more feature-packed. It also comes with other bonus content.</t>
  </si>
  <si>
    <t>Use Work Days as an Input</t>
  </si>
  <si>
    <t>the Pro version includes template rows that calculate the Start date based</t>
  </si>
  <si>
    <t>on the WBS number that you enter in the Predecessor column.</t>
  </si>
  <si>
    <t>Customize Your Work Week</t>
  </si>
  <si>
    <t>The Pro version for Excel Online uses the WORKDAY.INTL() and NETWORKDAYS.INTL()</t>
  </si>
  <si>
    <t>functions that allow you define the work week as something other than Monday-Friday.</t>
  </si>
  <si>
    <t>Simple Color-Coding</t>
  </si>
  <si>
    <r>
      <t xml:space="preserve">How do I enter the </t>
    </r>
    <r>
      <rPr>
        <b/>
        <sz val="10"/>
        <rFont val="Arial"/>
        <family val="2"/>
      </rPr>
      <t>Work Days</t>
    </r>
    <r>
      <rPr>
        <sz val="10"/>
        <rFont val="Arial"/>
      </rPr>
      <t xml:space="preserve"> instead of </t>
    </r>
    <r>
      <rPr>
        <b/>
        <sz val="10"/>
        <rFont val="Arial"/>
        <family val="2"/>
      </rPr>
      <t>Calendar Days</t>
    </r>
    <r>
      <rPr>
        <sz val="10"/>
        <rFont val="Arial"/>
      </rPr>
      <t>?</t>
    </r>
  </si>
  <si>
    <t>Entering work days instead of calendar days is one of the main features of the Pro version. If you want to figure it out on your own, use the WORKDAY() function to define the End Date and calculate the Calendar Days based on the Start and End dates.</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</si>
  <si>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</si>
  <si>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</si>
  <si>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</si>
  <si>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Examples of ways to define the Start, End, and Duration of tasks</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</si>
  <si>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</si>
  <si>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</si>
  <si>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</si>
  <si>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</si>
  <si>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</si>
  <si>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</si>
  <si>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</si>
  <si>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</si>
  <si>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</si>
  <si>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</si>
  <si>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Xavier Bush</t>
  </si>
  <si>
    <t>Task 1</t>
  </si>
  <si>
    <t>Task 2</t>
  </si>
  <si>
    <t>Task 4</t>
  </si>
  <si>
    <t>Task 3</t>
  </si>
  <si>
    <t>Task 5</t>
  </si>
  <si>
    <t>Task 6</t>
  </si>
  <si>
    <t>Task 7</t>
  </si>
  <si>
    <t>Jonas</t>
  </si>
  <si>
    <t>Mohammad</t>
  </si>
  <si>
    <t>Thomas</t>
  </si>
  <si>
    <t>All AG</t>
  </si>
  <si>
    <t>Project in Wireless Communication - Project Schedule</t>
  </si>
  <si>
    <t>EQ2400</t>
  </si>
  <si>
    <t>Android Group (AG)</t>
  </si>
  <si>
    <t>Theory Group (TG)</t>
  </si>
  <si>
    <t>Management Group (MG)</t>
  </si>
  <si>
    <t>Individual Assignments</t>
  </si>
  <si>
    <t>Reflective Diary 0</t>
  </si>
  <si>
    <t>Reflective Diary 1</t>
  </si>
  <si>
    <t>Reflective Diary 2</t>
  </si>
  <si>
    <t>Reflective Diary 3</t>
  </si>
  <si>
    <t>Reflective Diary 4</t>
  </si>
  <si>
    <t>Reflective Diary 5</t>
  </si>
  <si>
    <t>Reflective Diary 6</t>
  </si>
  <si>
    <t>Reflective Diary 7</t>
  </si>
  <si>
    <t>Project Paln</t>
  </si>
  <si>
    <t>Progress Report 1</t>
  </si>
  <si>
    <t>Progress Report 2</t>
  </si>
  <si>
    <t>Progress Report 3</t>
  </si>
  <si>
    <t>Progress Report 4</t>
  </si>
  <si>
    <t>Progress Report 5</t>
  </si>
  <si>
    <t>Progress Report 6</t>
  </si>
  <si>
    <t>Progress Report 7</t>
  </si>
  <si>
    <t>Final Report</t>
  </si>
  <si>
    <t>Xavier</t>
  </si>
  <si>
    <t>Animesh</t>
  </si>
  <si>
    <t>Theory Model</t>
  </si>
  <si>
    <t>First Tests</t>
  </si>
  <si>
    <t>Alg. Optimization &amp; solutions</t>
  </si>
  <si>
    <t>Full Implementation</t>
  </si>
  <si>
    <t>Transfer to Android &amp; Optimization</t>
  </si>
  <si>
    <t>All members</t>
  </si>
  <si>
    <t>Noise Cancellation Model</t>
  </si>
  <si>
    <t>Echo Cancellation Model</t>
  </si>
  <si>
    <t>LMS Implementation</t>
  </si>
  <si>
    <t>LMS Optimization</t>
  </si>
  <si>
    <t>RLS Optimization</t>
  </si>
  <si>
    <t>Transfer from MATLAB to Android</t>
  </si>
  <si>
    <t>Optimizing code</t>
  </si>
  <si>
    <t>Error handling solutions</t>
  </si>
  <si>
    <t>Placement of cancellation (Tx or Rx)</t>
  </si>
  <si>
    <t>Real time tests</t>
  </si>
  <si>
    <t>Real time optimizing</t>
  </si>
  <si>
    <t>LMS tests</t>
  </si>
  <si>
    <t>RLS tests</t>
  </si>
  <si>
    <t>Other Algorithms tests</t>
  </si>
  <si>
    <t>ALL AG</t>
  </si>
  <si>
    <t>Other Algorithms research</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</si>
</sst>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yyyy\ \(dddd\)"/>
    <numFmt numFmtId="165" formatCode="ddd\ m/dd/yy"/>
    <numFmt numFmtId="166" formatCode="m\ /\ d\ /\ yy"/>
  </numFmts>
  <fonts count="56"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b/>
      <sz val="8"/>
      <color indexed="81"/>
      <name val="Tahoma"/>
      <family val="2"/>
    </font>
    <font>
      <sz val="8"/>
      <color indexed="81"/>
      <name val="Tahoma"/>
      <family val="2"/>
    </font>
    <font>
      <sz val="14"/>
      <color indexed="56"/>
      <name val="Arial"/>
      <family val="2"/>
    </font>
    <font>
      <b/>
      <sz val="9"/>
      <name val="Arial"/>
      <family val="2"/>
    </font>
    <font>
      <sz val="9"/>
      <name val="Arial"/>
      <family val="2"/>
    </font>
    <font>
      <sz val="7"/>
      <color indexed="55"/>
      <name val="Arial"/>
      <family val="2"/>
    </font>
    <font>
      <sz val="8"/>
      <color indexed="22"/>
      <name val="Arial"/>
      <family val="2"/>
    </font>
    <font>
      <i/>
      <sz val="8"/>
      <color indexed="81"/>
      <name val="Tahoma"/>
      <family val="2"/>
    </font>
    <font>
      <b/>
      <i/>
      <sz val="8"/>
      <color indexed="81"/>
      <name val="Tahoma"/>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9"/>
      <color rgb="FF000000"/>
      <name val="Arial"/>
      <family val="2"/>
    </font>
    <font>
      <sz val="10"/>
      <color rgb="FF000000"/>
      <name val="Arial"/>
      <family val="2"/>
    </font>
    <font>
      <b/>
      <sz val="10"/>
      <color rgb="FF000000"/>
      <name val="Arial"/>
      <family val="2"/>
    </font>
    <font>
      <i/>
      <sz val="9"/>
      <color rgb="FF000000"/>
      <name val="Arial"/>
      <family val="2"/>
    </font>
    <font>
      <i/>
      <sz val="8"/>
      <color theme="0" tint="-0.249977111117893"/>
      <name val="Arial"/>
      <family val="2"/>
    </font>
    <font>
      <b/>
      <sz val="10"/>
      <color indexed="10"/>
      <name val="Arial"/>
      <family val="2"/>
    </font>
    <font>
      <sz val="10"/>
      <color indexed="10"/>
      <name val="Arial"/>
      <family val="2"/>
    </font>
    <font>
      <sz val="11"/>
      <name val="Arial"/>
      <family val="2"/>
    </font>
    <font>
      <b/>
      <sz val="12"/>
      <color theme="1"/>
      <name val="Arial"/>
      <family val="2"/>
    </font>
    <font>
      <sz val="18"/>
      <color theme="3"/>
      <name val="Arial"/>
      <family val="2"/>
    </font>
    <font>
      <i/>
      <sz val="10"/>
      <color rgb="FF000000"/>
      <name val="Arial"/>
      <family val="2"/>
    </font>
    <font>
      <i/>
      <sz val="10"/>
      <name val="Arial"/>
      <family val="2"/>
    </font>
    <font>
      <sz val="14"/>
      <color theme="4" tint="-0.499984740745262"/>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sz val="16"/>
      <color theme="4" tint="-0.249977111117893"/>
      <name val="Arial"/>
      <family val="2"/>
    </font>
    <font>
      <u/>
      <sz val="10"/>
      <color theme="11"/>
      <name val="Arial"/>
    </font>
  </fonts>
  <fills count="31">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4.9989318521683403E-2"/>
        <bgColor rgb="FFEFEFEF"/>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3" tint="0.59999389629810485"/>
        <bgColor rgb="FF99FF99"/>
      </patternFill>
    </fill>
    <fill>
      <patternFill patternType="solid">
        <fgColor theme="8" tint="0.59999389629810485"/>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bottom style="thin">
        <color auto="1"/>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right/>
      <top/>
      <bottom style="thin">
        <color theme="0" tint="-0.499984740745262"/>
      </bottom>
      <diagonal/>
    </border>
    <border>
      <left/>
      <right/>
      <top style="thin">
        <color theme="0" tint="-0.499984740745262"/>
      </top>
      <bottom style="thin">
        <color theme="0" tint="-0.499984740745262"/>
      </bottom>
      <diagonal/>
    </border>
    <border>
      <left style="thin">
        <color theme="0" tint="-0.24994659260841701"/>
      </left>
      <right style="thin">
        <color theme="0" tint="-0.24994659260841701"/>
      </right>
      <top/>
      <bottom style="thin">
        <color auto="1"/>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4" tint="-0.24994659260841701"/>
      </bottom>
      <diagonal/>
    </border>
    <border>
      <left/>
      <right/>
      <top style="thin">
        <color rgb="FFEAEAEA"/>
      </top>
      <bottom style="thin">
        <color rgb="FFEAEAEA"/>
      </bottom>
      <diagonal/>
    </border>
  </borders>
  <cellStyleXfs count="67">
    <xf numFmtId="0" fontId="0" fillId="0" borderId="0"/>
    <xf numFmtId="0" fontId="17" fillId="2" borderId="0" applyNumberFormat="0" applyBorder="0" applyAlignment="0" applyProtection="0"/>
    <xf numFmtId="0" fontId="17" fillId="3" borderId="0" applyNumberFormat="0" applyBorder="0" applyAlignment="0" applyProtection="0"/>
    <xf numFmtId="0" fontId="17" fillId="3" borderId="0" applyNumberFormat="0" applyBorder="0" applyAlignment="0" applyProtection="0"/>
    <xf numFmtId="0" fontId="17" fillId="2"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7" borderId="0" applyNumberFormat="0" applyBorder="0" applyAlignment="0" applyProtection="0"/>
    <xf numFmtId="0" fontId="17" fillId="6"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8"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0" borderId="0" applyNumberFormat="0" applyBorder="0" applyAlignment="0" applyProtection="0"/>
    <xf numFmtId="0" fontId="18" fillId="12" borderId="0" applyNumberFormat="0" applyBorder="0" applyAlignment="0" applyProtection="0"/>
    <xf numFmtId="0" fontId="18" fillId="9"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9" fillId="16" borderId="0" applyNumberFormat="0" applyBorder="0" applyAlignment="0" applyProtection="0"/>
    <xf numFmtId="0" fontId="20" fillId="17" borderId="1" applyNumberFormat="0" applyAlignment="0" applyProtection="0"/>
    <xf numFmtId="0" fontId="21" fillId="18" borderId="2" applyNumberFormat="0" applyAlignment="0" applyProtection="0"/>
    <xf numFmtId="0" fontId="22" fillId="0" borderId="0" applyNumberFormat="0" applyFill="0" applyBorder="0" applyAlignment="0" applyProtection="0"/>
    <xf numFmtId="0" fontId="23" fillId="19" borderId="0" applyNumberFormat="0" applyBorder="0" applyAlignment="0" applyProtection="0"/>
    <xf numFmtId="0" fontId="24" fillId="0" borderId="3" applyNumberFormat="0" applyFill="0" applyAlignment="0" applyProtection="0"/>
    <xf numFmtId="0" fontId="25" fillId="0" borderId="4" applyNumberFormat="0" applyFill="0" applyAlignment="0" applyProtection="0"/>
    <xf numFmtId="0" fontId="26" fillId="0" borderId="5" applyNumberFormat="0" applyFill="0" applyAlignment="0" applyProtection="0"/>
    <xf numFmtId="0" fontId="26" fillId="0" borderId="0" applyNumberFormat="0" applyFill="0" applyBorder="0" applyAlignment="0" applyProtection="0"/>
    <xf numFmtId="0" fontId="2" fillId="0" borderId="0" applyNumberFormat="0" applyFill="0" applyBorder="0" applyAlignment="0" applyProtection="0">
      <alignment vertical="top"/>
      <protection locked="0"/>
    </xf>
    <xf numFmtId="0" fontId="27" fillId="11" borderId="1" applyNumberFormat="0" applyAlignment="0" applyProtection="0"/>
    <xf numFmtId="0" fontId="28" fillId="0" borderId="6" applyNumberFormat="0" applyFill="0" applyAlignment="0" applyProtection="0"/>
    <xf numFmtId="0" fontId="29" fillId="5" borderId="0" applyNumberFormat="0" applyBorder="0" applyAlignment="0" applyProtection="0"/>
    <xf numFmtId="0" fontId="6" fillId="5" borderId="7" applyNumberFormat="0" applyFont="0" applyAlignment="0" applyProtection="0"/>
    <xf numFmtId="0" fontId="30" fillId="17" borderId="8" applyNumberFormat="0" applyAlignment="0" applyProtection="0"/>
    <xf numFmtId="9" fontId="1" fillId="0" borderId="0" applyFont="0" applyFill="0" applyBorder="0" applyAlignment="0" applyProtection="0"/>
    <xf numFmtId="0" fontId="31" fillId="0" borderId="0" applyNumberFormat="0" applyFill="0" applyBorder="0" applyAlignment="0" applyProtection="0"/>
    <xf numFmtId="0" fontId="32" fillId="0" borderId="9" applyNumberFormat="0" applyFill="0" applyAlignment="0" applyProtection="0"/>
    <xf numFmtId="0" fontId="33"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cellStyleXfs>
  <cellXfs count="14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7" fillId="0" borderId="10" xfId="0" applyFont="1" applyBorder="1" applyAlignment="1" applyProtection="1">
      <alignment horizontal="center"/>
    </xf>
    <xf numFmtId="0" fontId="0" fillId="0" borderId="0" xfId="0" applyFill="1" applyBorder="1" applyAlignment="1" applyProtection="1"/>
    <xf numFmtId="0" fontId="11" fillId="0" borderId="10" xfId="0" applyFont="1" applyBorder="1" applyAlignment="1" applyProtection="1">
      <alignment horizontal="left" wrapText="1"/>
    </xf>
    <xf numFmtId="0" fontId="0" fillId="0" borderId="0" xfId="0" applyFill="1" applyAlignment="1" applyProtection="1"/>
    <xf numFmtId="0" fontId="0" fillId="0" borderId="0" xfId="0" applyFill="1" applyProtection="1"/>
    <xf numFmtId="166" fontId="14" fillId="21" borderId="0" xfId="0" applyNumberFormat="1" applyFont="1" applyFill="1" applyBorder="1" applyAlignment="1" applyProtection="1">
      <alignment horizontal="center" vertical="center"/>
    </xf>
    <xf numFmtId="0" fontId="0" fillId="0" borderId="0" xfId="0" applyNumberFormat="1" applyFill="1" applyBorder="1" applyProtection="1"/>
    <xf numFmtId="0" fontId="0" fillId="0" borderId="0" xfId="0" applyNumberFormat="1" applyProtection="1"/>
    <xf numFmtId="0" fontId="4" fillId="20" borderId="0" xfId="34" applyNumberFormat="1" applyFont="1" applyFill="1" applyAlignment="1" applyProtection="1">
      <alignment horizontal="right"/>
    </xf>
    <xf numFmtId="0" fontId="7" fillId="0" borderId="0" xfId="0" applyFont="1" applyAlignment="1">
      <alignment horizontal="right"/>
    </xf>
    <xf numFmtId="0" fontId="11" fillId="21" borderId="11" xfId="0" applyNumberFormat="1" applyFont="1" applyFill="1" applyBorder="1" applyAlignment="1" applyProtection="1">
      <alignment horizontal="left"/>
    </xf>
    <xf numFmtId="0" fontId="11" fillId="21" borderId="11" xfId="0" applyFont="1" applyFill="1" applyBorder="1" applyAlignment="1" applyProtection="1">
      <alignment wrapText="1"/>
      <protection locked="0"/>
    </xf>
    <xf numFmtId="0" fontId="37" fillId="23" borderId="0" xfId="0" applyFont="1" applyFill="1" applyBorder="1" applyAlignment="1"/>
    <xf numFmtId="0" fontId="3" fillId="24" borderId="0" xfId="0" applyFont="1" applyFill="1" applyProtection="1"/>
    <xf numFmtId="0" fontId="36" fillId="22" borderId="13" xfId="0" applyFont="1" applyFill="1" applyBorder="1" applyAlignment="1"/>
    <xf numFmtId="0" fontId="39" fillId="26" borderId="0" xfId="0" applyFont="1" applyFill="1" applyBorder="1" applyAlignment="1"/>
    <xf numFmtId="0" fontId="11" fillId="0" borderId="10" xfId="0" applyNumberFormat="1" applyFont="1" applyFill="1" applyBorder="1" applyAlignment="1" applyProtection="1"/>
    <xf numFmtId="0" fontId="40" fillId="0" borderId="0" xfId="0" applyFont="1" applyBorder="1" applyAlignment="1">
      <alignment vertical="center"/>
    </xf>
    <xf numFmtId="0" fontId="1" fillId="0" borderId="0" xfId="0" applyFont="1" applyProtection="1"/>
    <xf numFmtId="0" fontId="0" fillId="0" borderId="15" xfId="0" applyNumberFormat="1" applyBorder="1" applyAlignment="1" applyProtection="1">
      <alignment horizontal="center"/>
    </xf>
    <xf numFmtId="0" fontId="0" fillId="0" borderId="15" xfId="0" applyBorder="1" applyAlignment="1" applyProtection="1">
      <alignment horizontal="center"/>
    </xf>
    <xf numFmtId="0" fontId="10" fillId="21" borderId="0" xfId="0" applyNumberFormat="1" applyFont="1" applyFill="1" applyBorder="1" applyAlignment="1" applyProtection="1">
      <alignment vertical="center"/>
    </xf>
    <xf numFmtId="0" fontId="1" fillId="0" borderId="0" xfId="0" applyFont="1"/>
    <xf numFmtId="0" fontId="1" fillId="0" borderId="0" xfId="0" applyFont="1" applyAlignment="1"/>
    <xf numFmtId="0" fontId="3" fillId="0" borderId="0" xfId="0" applyFont="1" applyBorder="1" applyAlignment="1">
      <alignment horizontal="right"/>
    </xf>
    <xf numFmtId="0" fontId="1" fillId="0" borderId="0" xfId="0" applyFont="1" applyAlignment="1">
      <alignment horizontal="left" indent="1"/>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21" borderId="0" xfId="0" applyFont="1" applyFill="1" applyBorder="1" applyAlignment="1">
      <alignment horizontal="center"/>
    </xf>
    <xf numFmtId="0" fontId="1" fillId="0" borderId="0" xfId="0" applyFont="1" applyFill="1" applyBorder="1" applyAlignment="1">
      <alignment horizontal="left"/>
    </xf>
    <xf numFmtId="0" fontId="42" fillId="0" borderId="0" xfId="0" applyFont="1" applyFill="1" applyBorder="1" applyAlignment="1">
      <alignment horizontal="left"/>
    </xf>
    <xf numFmtId="0" fontId="1" fillId="0" borderId="0" xfId="0" applyFont="1" applyFill="1" applyBorder="1" applyAlignment="1"/>
    <xf numFmtId="0" fontId="1" fillId="0" borderId="0" xfId="0" quotePrefix="1" applyFont="1" applyAlignment="1">
      <alignment horizontal="left" wrapText="1" indent="1"/>
    </xf>
    <xf numFmtId="0" fontId="7" fillId="0" borderId="0" xfId="0" quotePrefix="1" applyFont="1" applyAlignment="1">
      <alignment horizontal="left" indent="1"/>
    </xf>
    <xf numFmtId="0" fontId="1" fillId="0" borderId="0" xfId="0" applyFont="1" applyAlignment="1">
      <alignment horizontal="left"/>
    </xf>
    <xf numFmtId="0" fontId="1" fillId="0" borderId="18" xfId="0" applyFont="1" applyBorder="1"/>
    <xf numFmtId="0" fontId="0" fillId="0" borderId="18" xfId="0" applyBorder="1"/>
    <xf numFmtId="0" fontId="0" fillId="0" borderId="0" xfId="0"/>
    <xf numFmtId="0" fontId="43" fillId="0" borderId="18" xfId="0" applyFont="1" applyBorder="1"/>
    <xf numFmtId="0" fontId="34" fillId="0" borderId="18" xfId="0" applyFont="1" applyBorder="1" applyAlignment="1">
      <alignment horizontal="left" wrapText="1"/>
    </xf>
    <xf numFmtId="0" fontId="5" fillId="0" borderId="18" xfId="0" applyFont="1" applyBorder="1" applyAlignment="1">
      <alignment horizontal="left" wrapText="1"/>
    </xf>
    <xf numFmtId="0" fontId="35" fillId="0" borderId="18" xfId="0" applyFont="1" applyBorder="1" applyAlignment="1" applyProtection="1">
      <alignment horizontal="left" wrapText="1"/>
    </xf>
    <xf numFmtId="0" fontId="34" fillId="0" borderId="18" xfId="0" applyFont="1" applyBorder="1" applyAlignment="1">
      <alignment horizontal="left"/>
    </xf>
    <xf numFmtId="0" fontId="1" fillId="0" borderId="0" xfId="0" applyFont="1"/>
    <xf numFmtId="0" fontId="3" fillId="0" borderId="0" xfId="0" applyFont="1" applyFill="1" applyBorder="1" applyAlignment="1">
      <alignment horizontal="right"/>
    </xf>
    <xf numFmtId="0" fontId="2" fillId="0" borderId="0" xfId="34" applyAlignment="1" applyProtection="1"/>
    <xf numFmtId="0" fontId="37" fillId="0" borderId="0" xfId="0" applyFont="1"/>
    <xf numFmtId="0" fontId="37" fillId="0" borderId="0" xfId="0" applyFont="1" applyFill="1" applyBorder="1" applyAlignment="1"/>
    <xf numFmtId="0" fontId="38" fillId="0" borderId="0" xfId="0" applyFont="1"/>
    <xf numFmtId="0" fontId="37" fillId="0" borderId="0" xfId="0" applyFont="1" applyAlignment="1">
      <alignment wrapText="1"/>
    </xf>
    <xf numFmtId="0" fontId="3" fillId="0" borderId="0" xfId="0" applyFont="1" applyAlignment="1">
      <alignment wrapText="1"/>
    </xf>
    <xf numFmtId="0" fontId="37" fillId="0" borderId="0" xfId="0" applyFont="1" applyAlignment="1">
      <alignment horizontal="right"/>
    </xf>
    <xf numFmtId="0" fontId="37" fillId="0" borderId="0" xfId="0" applyFont="1" applyAlignment="1">
      <alignment horizontal="left" wrapText="1"/>
    </xf>
    <xf numFmtId="0" fontId="1" fillId="0" borderId="0" xfId="0" applyFont="1" applyAlignment="1">
      <alignment horizontal="left" wrapText="1"/>
    </xf>
    <xf numFmtId="0" fontId="7" fillId="0" borderId="0" xfId="0" applyFont="1" applyAlignment="1"/>
    <xf numFmtId="0" fontId="37" fillId="0" borderId="0" xfId="0" applyFont="1" applyAlignment="1">
      <alignment horizontal="left" wrapText="1" indent="1"/>
    </xf>
    <xf numFmtId="0" fontId="38" fillId="0" borderId="0" xfId="0" applyFont="1" applyAlignment="1">
      <alignment horizontal="right"/>
    </xf>
    <xf numFmtId="0" fontId="12" fillId="0" borderId="0" xfId="0" applyNumberFormat="1" applyFont="1" applyAlignment="1" applyProtection="1">
      <protection locked="0"/>
    </xf>
    <xf numFmtId="0" fontId="38" fillId="25" borderId="0" xfId="0" applyFont="1" applyFill="1"/>
    <xf numFmtId="0" fontId="7" fillId="25" borderId="0" xfId="0" applyFont="1" applyFill="1"/>
    <xf numFmtId="0" fontId="1" fillId="0" borderId="0" xfId="0" applyFont="1" applyFill="1" applyBorder="1"/>
    <xf numFmtId="0" fontId="48" fillId="21" borderId="0" xfId="0" applyNumberFormat="1" applyFont="1" applyFill="1" applyBorder="1" applyAlignment="1" applyProtection="1">
      <alignment vertical="center"/>
    </xf>
    <xf numFmtId="0" fontId="49" fillId="0" borderId="20" xfId="0" applyFont="1" applyFill="1" applyBorder="1" applyAlignment="1">
      <alignment horizontal="left" vertical="center"/>
    </xf>
    <xf numFmtId="0" fontId="45" fillId="0" borderId="20" xfId="0" applyFont="1" applyFill="1" applyBorder="1" applyAlignment="1">
      <alignment horizontal="left" vertical="center"/>
    </xf>
    <xf numFmtId="0" fontId="1" fillId="28" borderId="0" xfId="0" applyFont="1" applyFill="1" applyAlignment="1">
      <alignment horizontal="center"/>
    </xf>
    <xf numFmtId="0" fontId="12" fillId="0" borderId="16" xfId="0" applyNumberFormat="1" applyFont="1" applyFill="1" applyBorder="1" applyAlignment="1" applyProtection="1">
      <alignment horizontal="center" shrinkToFit="1"/>
    </xf>
    <xf numFmtId="0" fontId="12" fillId="0" borderId="10" xfId="0" applyNumberFormat="1" applyFont="1" applyBorder="1" applyAlignment="1" applyProtection="1">
      <alignment horizontal="center" wrapText="1"/>
    </xf>
    <xf numFmtId="0" fontId="11" fillId="0" borderId="10" xfId="0" applyFont="1" applyBorder="1" applyAlignment="1" applyProtection="1">
      <alignment horizontal="center" wrapText="1"/>
    </xf>
    <xf numFmtId="0" fontId="12" fillId="0" borderId="10" xfId="0" applyFont="1" applyBorder="1" applyAlignment="1" applyProtection="1">
      <alignment horizontal="center" wrapText="1"/>
    </xf>
    <xf numFmtId="0" fontId="7" fillId="0" borderId="10" xfId="0" applyFont="1" applyBorder="1" applyAlignment="1" applyProtection="1">
      <alignment horizontal="left"/>
    </xf>
    <xf numFmtId="0" fontId="12" fillId="21" borderId="11" xfId="0" applyFont="1" applyFill="1" applyBorder="1" applyProtection="1">
      <protection locked="0"/>
    </xf>
    <xf numFmtId="0" fontId="12" fillId="0" borderId="11" xfId="0" applyNumberFormat="1" applyFont="1" applyFill="1" applyBorder="1" applyAlignment="1" applyProtection="1">
      <alignment horizontal="center"/>
    </xf>
    <xf numFmtId="165" fontId="12" fillId="0" borderId="11" xfId="0" applyNumberFormat="1" applyFont="1" applyFill="1" applyBorder="1" applyAlignment="1" applyProtection="1">
      <alignment horizontal="right"/>
    </xf>
    <xf numFmtId="1" fontId="12" fillId="0" borderId="11" xfId="0" applyNumberFormat="1" applyFont="1" applyFill="1" applyBorder="1" applyAlignment="1" applyProtection="1">
      <alignment horizontal="center"/>
      <protection locked="0"/>
    </xf>
    <xf numFmtId="1" fontId="12" fillId="0" borderId="11" xfId="40" applyNumberFormat="1" applyFont="1" applyFill="1" applyBorder="1" applyAlignment="1" applyProtection="1">
      <alignment horizontal="center"/>
    </xf>
    <xf numFmtId="9" fontId="12" fillId="0" borderId="11" xfId="40" applyFont="1" applyFill="1" applyBorder="1" applyAlignment="1" applyProtection="1">
      <alignment horizontal="center"/>
      <protection locked="0"/>
    </xf>
    <xf numFmtId="0" fontId="12" fillId="0" borderId="11" xfId="0" applyFont="1" applyFill="1" applyBorder="1" applyAlignment="1" applyProtection="1">
      <alignment horizontal="center" vertical="center"/>
    </xf>
    <xf numFmtId="0" fontId="12" fillId="21" borderId="11" xfId="0" applyFont="1" applyFill="1" applyBorder="1" applyProtection="1"/>
    <xf numFmtId="0" fontId="12" fillId="0" borderId="11" xfId="0" applyNumberFormat="1" applyFont="1" applyFill="1" applyBorder="1" applyAlignment="1" applyProtection="1">
      <alignment horizontal="left"/>
    </xf>
    <xf numFmtId="0" fontId="12" fillId="0" borderId="11" xfId="0" applyFont="1" applyFill="1" applyBorder="1" applyAlignment="1" applyProtection="1">
      <alignment wrapText="1"/>
      <protection locked="0"/>
    </xf>
    <xf numFmtId="0" fontId="12" fillId="0" borderId="11" xfId="0" applyFont="1" applyFill="1" applyBorder="1" applyProtection="1">
      <protection locked="0"/>
    </xf>
    <xf numFmtId="0" fontId="36" fillId="0" borderId="13" xfId="0" applyFont="1" applyBorder="1" applyAlignment="1">
      <alignment horizontal="center"/>
    </xf>
    <xf numFmtId="165" fontId="36" fillId="27" borderId="13" xfId="0" applyNumberFormat="1" applyFont="1" applyFill="1" applyBorder="1" applyAlignment="1">
      <alignment horizontal="right"/>
    </xf>
    <xf numFmtId="165" fontId="36" fillId="0" borderId="13" xfId="0" applyNumberFormat="1" applyFont="1" applyBorder="1" applyAlignment="1">
      <alignment horizontal="right"/>
    </xf>
    <xf numFmtId="1" fontId="36" fillId="0" borderId="13" xfId="0" applyNumberFormat="1" applyFont="1" applyFill="1" applyBorder="1" applyAlignment="1">
      <alignment horizontal="center"/>
    </xf>
    <xf numFmtId="9" fontId="36" fillId="28" borderId="13" xfId="40" applyFont="1" applyFill="1" applyBorder="1" applyAlignment="1">
      <alignment horizontal="center"/>
    </xf>
    <xf numFmtId="0" fontId="12" fillId="0" borderId="11" xfId="0" applyFont="1" applyBorder="1" applyProtection="1"/>
    <xf numFmtId="0" fontId="12" fillId="0" borderId="0" xfId="0" applyFont="1" applyFill="1" applyBorder="1" applyProtection="1"/>
    <xf numFmtId="0" fontId="36" fillId="23" borderId="0" xfId="0" applyFont="1" applyFill="1" applyBorder="1" applyAlignment="1"/>
    <xf numFmtId="0" fontId="12" fillId="24" borderId="0" xfId="0" applyFont="1" applyFill="1" applyAlignment="1"/>
    <xf numFmtId="0" fontId="12" fillId="24" borderId="0" xfId="0" applyFont="1" applyFill="1" applyProtection="1"/>
    <xf numFmtId="0" fontId="12" fillId="21" borderId="0" xfId="0" applyFont="1" applyFill="1" applyBorder="1" applyProtection="1"/>
    <xf numFmtId="0" fontId="12" fillId="25" borderId="0" xfId="0" applyFont="1" applyFill="1" applyAlignment="1"/>
    <xf numFmtId="0" fontId="12" fillId="25" borderId="0" xfId="0" applyFont="1" applyFill="1" applyProtection="1"/>
    <xf numFmtId="0" fontId="36" fillId="22" borderId="12" xfId="0" applyFont="1" applyFill="1" applyBorder="1" applyAlignment="1"/>
    <xf numFmtId="0" fontId="36" fillId="0" borderId="13" xfId="0" quotePrefix="1" applyFont="1" applyFill="1" applyBorder="1" applyAlignment="1">
      <alignment horizontal="center"/>
    </xf>
    <xf numFmtId="165" fontId="36" fillId="0" borderId="13" xfId="0" applyNumberFormat="1" applyFont="1" applyFill="1" applyBorder="1" applyAlignment="1">
      <alignment horizontal="right"/>
    </xf>
    <xf numFmtId="9" fontId="36" fillId="0" borderId="13" xfId="40" applyFont="1" applyFill="1" applyBorder="1" applyAlignment="1">
      <alignment horizontal="center"/>
    </xf>
    <xf numFmtId="0" fontId="36" fillId="0" borderId="13" xfId="0" applyFont="1" applyBorder="1" applyAlignment="1"/>
    <xf numFmtId="0" fontId="36" fillId="0" borderId="13" xfId="0" applyFont="1" applyBorder="1" applyAlignment="1">
      <alignment horizontal="left"/>
    </xf>
    <xf numFmtId="0" fontId="36" fillId="22" borderId="13" xfId="0" applyFont="1" applyFill="1" applyBorder="1" applyAlignment="1">
      <alignment horizontal="left"/>
    </xf>
    <xf numFmtId="0" fontId="36" fillId="22" borderId="13" xfId="0" applyFont="1" applyFill="1" applyBorder="1" applyAlignment="1">
      <alignment horizontal="center"/>
    </xf>
    <xf numFmtId="165" fontId="36" fillId="22" borderId="13" xfId="0" applyNumberFormat="1" applyFont="1" applyFill="1" applyBorder="1" applyAlignment="1">
      <alignment horizontal="right"/>
    </xf>
    <xf numFmtId="1" fontId="36" fillId="0" borderId="13" xfId="0" applyNumberFormat="1" applyFont="1" applyBorder="1" applyAlignment="1">
      <alignment horizontal="center"/>
    </xf>
    <xf numFmtId="9" fontId="36" fillId="0" borderId="13" xfId="40" applyFont="1" applyBorder="1" applyAlignment="1">
      <alignment horizontal="center"/>
    </xf>
    <xf numFmtId="165" fontId="36" fillId="29" borderId="13" xfId="0" applyNumberFormat="1" applyFont="1" applyFill="1" applyBorder="1" applyAlignment="1">
      <alignment horizontal="right"/>
    </xf>
    <xf numFmtId="1" fontId="36" fillId="28" borderId="13" xfId="0" applyNumberFormat="1" applyFont="1" applyFill="1" applyBorder="1" applyAlignment="1">
      <alignment horizontal="center"/>
    </xf>
    <xf numFmtId="0" fontId="1" fillId="0" borderId="0" xfId="0" applyFont="1" applyFill="1" applyBorder="1" applyProtection="1"/>
    <xf numFmtId="0" fontId="1" fillId="0" borderId="0" xfId="0" applyFont="1" applyFill="1" applyBorder="1" applyAlignment="1" applyProtection="1"/>
    <xf numFmtId="0" fontId="1" fillId="21" borderId="11" xfId="0" applyFont="1" applyFill="1" applyBorder="1" applyProtection="1"/>
    <xf numFmtId="0" fontId="1" fillId="0" borderId="11" xfId="0" applyFont="1" applyBorder="1" applyProtection="1"/>
    <xf numFmtId="0" fontId="1" fillId="21" borderId="0" xfId="0" applyFont="1" applyFill="1" applyBorder="1" applyProtection="1"/>
    <xf numFmtId="0" fontId="47" fillId="0" borderId="0" xfId="0" applyFont="1" applyAlignment="1">
      <alignment horizontal="left" wrapText="1"/>
    </xf>
    <xf numFmtId="0" fontId="7" fillId="0" borderId="0" xfId="0" applyFont="1"/>
    <xf numFmtId="0" fontId="51" fillId="0" borderId="0" xfId="34" applyFont="1" applyAlignment="1" applyProtection="1"/>
    <xf numFmtId="0" fontId="52" fillId="0" borderId="0" xfId="0" applyFont="1"/>
    <xf numFmtId="0" fontId="53" fillId="0" borderId="0" xfId="0" applyFont="1"/>
    <xf numFmtId="0" fontId="50" fillId="0" borderId="0" xfId="0" applyFont="1"/>
    <xf numFmtId="0" fontId="54" fillId="0" borderId="0" xfId="0" applyFont="1"/>
    <xf numFmtId="0" fontId="3" fillId="0" borderId="0" xfId="0" applyFont="1" applyBorder="1" applyAlignment="1">
      <alignment horizontal="left" vertical="center"/>
    </xf>
    <xf numFmtId="0" fontId="1" fillId="0" borderId="0" xfId="0" applyFont="1" applyAlignment="1">
      <alignment horizontal="center"/>
    </xf>
    <xf numFmtId="0" fontId="2" fillId="0" borderId="19" xfId="34" applyBorder="1" applyAlignment="1" applyProtection="1">
      <alignment wrapText="1"/>
    </xf>
    <xf numFmtId="0" fontId="38" fillId="23" borderId="0" xfId="0" applyFont="1" applyFill="1" applyBorder="1" applyAlignment="1"/>
    <xf numFmtId="0" fontId="0" fillId="24" borderId="0" xfId="0" applyFill="1"/>
    <xf numFmtId="0" fontId="12" fillId="0" borderId="21" xfId="0" applyFont="1" applyBorder="1" applyProtection="1">
      <protection locked="0"/>
    </xf>
    <xf numFmtId="0" fontId="12" fillId="30" borderId="11" xfId="0" applyNumberFormat="1" applyFont="1" applyFill="1" applyBorder="1" applyAlignment="1" applyProtection="1">
      <alignment horizontal="left"/>
    </xf>
    <xf numFmtId="0" fontId="36" fillId="30" borderId="13" xfId="0" applyFont="1" applyFill="1" applyBorder="1" applyAlignment="1">
      <alignment horizontal="left"/>
    </xf>
    <xf numFmtId="0" fontId="36" fillId="30" borderId="13" xfId="0" applyFont="1" applyFill="1" applyBorder="1" applyAlignment="1"/>
    <xf numFmtId="0" fontId="36" fillId="30" borderId="13" xfId="0" quotePrefix="1" applyFont="1" applyFill="1" applyBorder="1" applyAlignment="1">
      <alignment horizontal="center"/>
    </xf>
    <xf numFmtId="0" fontId="13" fillId="0" borderId="0" xfId="0" applyFont="1" applyAlignment="1" applyProtection="1">
      <alignment horizontal="right"/>
    </xf>
    <xf numFmtId="0" fontId="12" fillId="0" borderId="17" xfId="0" applyNumberFormat="1" applyFont="1" applyFill="1" applyBorder="1" applyAlignment="1" applyProtection="1">
      <alignment horizontal="left" vertical="center"/>
    </xf>
    <xf numFmtId="0" fontId="1" fillId="0" borderId="0" xfId="0" applyFont="1" applyFill="1" applyAlignment="1" applyProtection="1">
      <alignment horizontal="right" indent="1"/>
    </xf>
    <xf numFmtId="0" fontId="0" fillId="0" borderId="0" xfId="0" applyFill="1" applyAlignment="1" applyProtection="1">
      <alignment horizontal="right" indent="1"/>
    </xf>
    <xf numFmtId="0" fontId="0" fillId="0" borderId="14" xfId="0" applyFont="1" applyFill="1" applyBorder="1" applyAlignment="1" applyProtection="1">
      <alignment horizontal="left"/>
      <protection locked="0"/>
    </xf>
    <xf numFmtId="0" fontId="6" fillId="0" borderId="14" xfId="0" applyFont="1" applyFill="1" applyBorder="1" applyAlignment="1" applyProtection="1">
      <alignment horizontal="left"/>
      <protection locked="0"/>
    </xf>
    <xf numFmtId="164" fontId="1" fillId="0" borderId="15" xfId="0" applyNumberFormat="1" applyFont="1" applyFill="1" applyBorder="1" applyAlignment="1" applyProtection="1">
      <alignment horizontal="left"/>
      <protection locked="0"/>
    </xf>
    <xf numFmtId="166" fontId="12" fillId="0" borderId="17" xfId="0" applyNumberFormat="1" applyFont="1" applyFill="1" applyBorder="1" applyAlignment="1" applyProtection="1">
      <alignment horizontal="left" vertical="center"/>
    </xf>
    <xf numFmtId="0" fontId="50" fillId="0" borderId="0" xfId="0" applyFont="1" applyFill="1" applyBorder="1" applyAlignment="1">
      <alignment horizontal="left"/>
    </xf>
  </cellXfs>
  <cellStyles count="6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29">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2921" y="556260"/>
          <a:ext cx="2019299" cy="1798320"/>
        </a:xfrm>
        <a:prstGeom prst="rect">
          <a:avLst/>
        </a:prstGeom>
        <a:noFill/>
        <a:ln>
          <a:noFill/>
        </a:ln>
        <a:effectLst/>
        <a:extLst>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xdr:spPr>
    </xdr:pic>
    <xdr:clientData/>
  </xdr:twoCellAnchor>
  <xdr:twoCellAnchor editAs="oneCell">
    <xdr:from>
      <xdr:col>3</xdr:col>
      <xdr:colOff>297180</xdr:colOff>
      <xdr:row>0</xdr:row>
      <xdr:rowOff>0</xdr:rowOff>
    </xdr:from>
    <xdr:to>
      <xdr:col>5</xdr:col>
      <xdr:colOff>601980</xdr:colOff>
      <xdr:row>1</xdr:row>
      <xdr:rowOff>83820</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61560" y="0"/>
          <a:ext cx="1524000" cy="342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358140</xdr:colOff>
      <xdr:row>87</xdr:row>
      <xdr:rowOff>15240</xdr:rowOff>
    </xdr:from>
    <xdr:to>
      <xdr:col>1</xdr:col>
      <xdr:colOff>4458056</xdr:colOff>
      <xdr:row>95</xdr:row>
      <xdr:rowOff>106804</xdr:rowOff>
    </xdr:to>
    <xdr:pic>
      <xdr:nvPicPr>
        <xdr:cNvPr id="3" name="Picture 2"/>
        <xdr:cNvPicPr>
          <a:picLocks noChangeAspect="1"/>
        </xdr:cNvPicPr>
      </xdr:nvPicPr>
      <xdr:blipFill>
        <a:blip xmlns:r="http://schemas.openxmlformats.org/officeDocument/2006/relationships" r:embed="rId1"/>
        <a:stretch>
          <a:fillRect/>
        </a:stretch>
      </xdr:blipFill>
      <xdr:spPr>
        <a:xfrm>
          <a:off x="1203960" y="24109680"/>
          <a:ext cx="4099916" cy="1432684"/>
        </a:xfrm>
        <a:prstGeom prst="rect">
          <a:avLst/>
        </a:prstGeom>
      </xdr:spPr>
    </xdr:pic>
    <xdr:clientData/>
  </xdr:twoCellAnchor>
  <xdr:twoCellAnchor editAs="oneCell">
    <xdr:from>
      <xdr:col>1</xdr:col>
      <xdr:colOff>4053840</xdr:colOff>
      <xdr:row>0</xdr:row>
      <xdr:rowOff>7620</xdr:rowOff>
    </xdr:from>
    <xdr:to>
      <xdr:col>1</xdr:col>
      <xdr:colOff>5577840</xdr:colOff>
      <xdr:row>0</xdr:row>
      <xdr:rowOff>350520</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99660" y="7620"/>
          <a:ext cx="1524000" cy="342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3543300</xdr:colOff>
      <xdr:row>0</xdr:row>
      <xdr:rowOff>0</xdr:rowOff>
    </xdr:from>
    <xdr:to>
      <xdr:col>2</xdr:col>
      <xdr:colOff>0</xdr:colOff>
      <xdr:row>0</xdr:row>
      <xdr:rowOff>342900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61460" y="0"/>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www.vertex42.com/blog/business/pm/new-gantt-chart-for-excel-online.html" TargetMode="External"/><Relationship Id="rId2" Type="http://schemas.openxmlformats.org/officeDocument/2006/relationships/hyperlink" Target="http://www.vertex42.com/Links/go.php?urlid=GanttChartPro" TargetMode="External"/><Relationship Id="rId1" Type="http://schemas.openxmlformats.org/officeDocument/2006/relationships/hyperlink" Target="http://www.vertex42.com/Links/go.php?urlid=GanttChartPro"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hyperlink" Target="http://www.vertex42.com/ExcelTemplates/excel-gantt-chart.html"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www.vertex42.com/ExcelTemplates/excel-gantt-chart.html" TargetMode="External"/><Relationship Id="rId1" Type="http://schemas.openxmlformats.org/officeDocument/2006/relationships/hyperlink" Target="http://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81"/>
  <sheetViews>
    <sheetView showGridLines="0" tabSelected="1" zoomScale="150" zoomScaleNormal="150" zoomScalePageLayoutView="150" workbookViewId="0">
      <pane ySplit="7" topLeftCell="A9" activePane="bottomLeft" state="frozen"/>
      <selection pane="bottomLeft" activeCell="J10" sqref="J10"/>
    </sheetView>
  </sheetViews>
  <sheetFormatPr defaultColWidth="9.140625" defaultRowHeight="12.75" x14ac:dyDescent="0.2"/>
  <cols>
    <col min="1" max="1" width="6.85546875" style="10" customWidth="1"/>
    <col min="2" max="2" width="16.140625" style="1" customWidth="1"/>
    <col min="3" max="3" width="6.42578125" style="1" customWidth="1"/>
    <col min="4" max="4" width="6.140625" style="11" customWidth="1"/>
    <col min="5" max="6" width="11.140625" style="1" customWidth="1"/>
    <col min="7" max="9" width="5.42578125" style="1" customWidth="1"/>
    <col min="10" max="65" width="2.42578125" style="1" customWidth="1"/>
    <col min="66" max="66" width="9.140625" style="112"/>
    <col min="67" max="16384" width="9.140625" style="3"/>
  </cols>
  <sheetData>
    <row r="1" spans="1:66" ht="18" x14ac:dyDescent="0.2">
      <c r="A1" s="66" t="s">
        <v>154</v>
      </c>
      <c r="B1" s="25"/>
      <c r="C1" s="25"/>
      <c r="D1" s="25"/>
      <c r="E1" s="25"/>
      <c r="F1" s="25"/>
      <c r="J1" s="21"/>
    </row>
    <row r="2" spans="1:66" x14ac:dyDescent="0.2">
      <c r="A2" s="62" t="s">
        <v>155</v>
      </c>
      <c r="B2" s="62"/>
      <c r="C2" s="62"/>
      <c r="D2" s="12"/>
      <c r="E2" s="134"/>
      <c r="F2" s="134"/>
      <c r="H2" s="2"/>
    </row>
    <row r="3" spans="1:66" x14ac:dyDescent="0.2">
      <c r="B3" s="137" t="s">
        <v>0</v>
      </c>
      <c r="C3" s="137"/>
      <c r="D3" s="137"/>
      <c r="E3" s="138" t="s">
        <v>142</v>
      </c>
      <c r="F3" s="139"/>
      <c r="G3" s="7"/>
      <c r="H3" s="7"/>
      <c r="I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row>
    <row r="4" spans="1:66" x14ac:dyDescent="0.2">
      <c r="B4" s="137" t="s">
        <v>9</v>
      </c>
      <c r="C4" s="137"/>
      <c r="D4" s="137"/>
      <c r="E4" s="140">
        <v>42088</v>
      </c>
      <c r="F4" s="140"/>
      <c r="J4" s="9">
        <f>E4-WEEKDAY(E4,1)+2+7*(E5-1)</f>
        <v>42114</v>
      </c>
      <c r="K4" s="9">
        <f>J4+1</f>
        <v>42115</v>
      </c>
      <c r="L4" s="9">
        <f t="shared" ref="L4:BM4" si="0">K4+1</f>
        <v>42116</v>
      </c>
      <c r="M4" s="9">
        <f t="shared" si="0"/>
        <v>42117</v>
      </c>
      <c r="N4" s="9">
        <f t="shared" si="0"/>
        <v>42118</v>
      </c>
      <c r="O4" s="9">
        <f t="shared" si="0"/>
        <v>42119</v>
      </c>
      <c r="P4" s="9">
        <f t="shared" si="0"/>
        <v>42120</v>
      </c>
      <c r="Q4" s="9">
        <f t="shared" si="0"/>
        <v>42121</v>
      </c>
      <c r="R4" s="9">
        <f t="shared" si="0"/>
        <v>42122</v>
      </c>
      <c r="S4" s="9">
        <f t="shared" si="0"/>
        <v>42123</v>
      </c>
      <c r="T4" s="9">
        <f t="shared" si="0"/>
        <v>42124</v>
      </c>
      <c r="U4" s="9">
        <f t="shared" si="0"/>
        <v>42125</v>
      </c>
      <c r="V4" s="9">
        <f t="shared" si="0"/>
        <v>42126</v>
      </c>
      <c r="W4" s="9">
        <f t="shared" si="0"/>
        <v>42127</v>
      </c>
      <c r="X4" s="9">
        <f t="shared" si="0"/>
        <v>42128</v>
      </c>
      <c r="Y4" s="9">
        <f t="shared" si="0"/>
        <v>42129</v>
      </c>
      <c r="Z4" s="9">
        <f t="shared" si="0"/>
        <v>42130</v>
      </c>
      <c r="AA4" s="9">
        <f t="shared" si="0"/>
        <v>42131</v>
      </c>
      <c r="AB4" s="9">
        <f t="shared" si="0"/>
        <v>42132</v>
      </c>
      <c r="AC4" s="9">
        <f t="shared" si="0"/>
        <v>42133</v>
      </c>
      <c r="AD4" s="9">
        <f t="shared" si="0"/>
        <v>42134</v>
      </c>
      <c r="AE4" s="9">
        <f t="shared" si="0"/>
        <v>42135</v>
      </c>
      <c r="AF4" s="9">
        <f t="shared" si="0"/>
        <v>42136</v>
      </c>
      <c r="AG4" s="9">
        <f t="shared" si="0"/>
        <v>42137</v>
      </c>
      <c r="AH4" s="9">
        <f t="shared" si="0"/>
        <v>42138</v>
      </c>
      <c r="AI4" s="9">
        <f t="shared" si="0"/>
        <v>42139</v>
      </c>
      <c r="AJ4" s="9">
        <f t="shared" si="0"/>
        <v>42140</v>
      </c>
      <c r="AK4" s="9">
        <f t="shared" si="0"/>
        <v>42141</v>
      </c>
      <c r="AL4" s="9">
        <f t="shared" si="0"/>
        <v>42142</v>
      </c>
      <c r="AM4" s="9">
        <f t="shared" si="0"/>
        <v>42143</v>
      </c>
      <c r="AN4" s="9">
        <f t="shared" si="0"/>
        <v>42144</v>
      </c>
      <c r="AO4" s="9">
        <f t="shared" si="0"/>
        <v>42145</v>
      </c>
      <c r="AP4" s="9">
        <f t="shared" si="0"/>
        <v>42146</v>
      </c>
      <c r="AQ4" s="9">
        <f t="shared" si="0"/>
        <v>42147</v>
      </c>
      <c r="AR4" s="9">
        <f t="shared" si="0"/>
        <v>42148</v>
      </c>
      <c r="AS4" s="9">
        <f t="shared" si="0"/>
        <v>42149</v>
      </c>
      <c r="AT4" s="9">
        <f t="shared" si="0"/>
        <v>42150</v>
      </c>
      <c r="AU4" s="9">
        <f t="shared" si="0"/>
        <v>42151</v>
      </c>
      <c r="AV4" s="9">
        <f t="shared" si="0"/>
        <v>42152</v>
      </c>
      <c r="AW4" s="9">
        <f t="shared" si="0"/>
        <v>42153</v>
      </c>
      <c r="AX4" s="9">
        <f t="shared" si="0"/>
        <v>42154</v>
      </c>
      <c r="AY4" s="9">
        <f t="shared" si="0"/>
        <v>42155</v>
      </c>
      <c r="AZ4" s="9">
        <f t="shared" si="0"/>
        <v>42156</v>
      </c>
      <c r="BA4" s="9">
        <f t="shared" si="0"/>
        <v>42157</v>
      </c>
      <c r="BB4" s="9">
        <f t="shared" si="0"/>
        <v>42158</v>
      </c>
      <c r="BC4" s="9">
        <f t="shared" si="0"/>
        <v>42159</v>
      </c>
      <c r="BD4" s="9">
        <f t="shared" si="0"/>
        <v>42160</v>
      </c>
      <c r="BE4" s="9">
        <f t="shared" si="0"/>
        <v>42161</v>
      </c>
      <c r="BF4" s="9">
        <f t="shared" si="0"/>
        <v>42162</v>
      </c>
      <c r="BG4" s="9">
        <f t="shared" si="0"/>
        <v>42163</v>
      </c>
      <c r="BH4" s="9">
        <f t="shared" si="0"/>
        <v>42164</v>
      </c>
      <c r="BI4" s="9">
        <f t="shared" si="0"/>
        <v>42165</v>
      </c>
      <c r="BJ4" s="9">
        <f t="shared" si="0"/>
        <v>42166</v>
      </c>
      <c r="BK4" s="9">
        <f t="shared" si="0"/>
        <v>42167</v>
      </c>
      <c r="BL4" s="9">
        <f t="shared" si="0"/>
        <v>42168</v>
      </c>
      <c r="BM4" s="9">
        <f t="shared" si="0"/>
        <v>42169</v>
      </c>
    </row>
    <row r="5" spans="1:66" x14ac:dyDescent="0.2">
      <c r="B5" s="136" t="s">
        <v>100</v>
      </c>
      <c r="C5" s="137"/>
      <c r="D5" s="137"/>
      <c r="E5" s="23">
        <v>5</v>
      </c>
      <c r="F5" s="24"/>
      <c r="J5" s="135" t="str">
        <f>"Week "&amp;(J4-($E$4-WEEKDAY($E$4,1)+2))/7+1</f>
        <v>Week 5</v>
      </c>
      <c r="K5" s="135"/>
      <c r="L5" s="135"/>
      <c r="M5" s="135"/>
      <c r="N5" s="135"/>
      <c r="O5" s="135"/>
      <c r="P5" s="135"/>
      <c r="Q5" s="135" t="str">
        <f>"Week "&amp;(Q4-($E$4-WEEKDAY($E$4,1)+2))/7+1</f>
        <v>Week 6</v>
      </c>
      <c r="R5" s="135"/>
      <c r="S5" s="135"/>
      <c r="T5" s="135"/>
      <c r="U5" s="135"/>
      <c r="V5" s="135"/>
      <c r="W5" s="135"/>
      <c r="X5" s="135" t="str">
        <f>"Week "&amp;(X4-($E$4-WEEKDAY($E$4,1)+2))/7+1</f>
        <v>Week 7</v>
      </c>
      <c r="Y5" s="135"/>
      <c r="Z5" s="135"/>
      <c r="AA5" s="135"/>
      <c r="AB5" s="135"/>
      <c r="AC5" s="135"/>
      <c r="AD5" s="135"/>
      <c r="AE5" s="135" t="str">
        <f>"Week "&amp;(AE4-($E$4-WEEKDAY($E$4,1)+2))/7+1</f>
        <v>Week 8</v>
      </c>
      <c r="AF5" s="135"/>
      <c r="AG5" s="135"/>
      <c r="AH5" s="135"/>
      <c r="AI5" s="135"/>
      <c r="AJ5" s="135"/>
      <c r="AK5" s="135"/>
      <c r="AL5" s="135" t="str">
        <f>"Week "&amp;(AL4-($E$4-WEEKDAY($E$4,1)+2))/7+1</f>
        <v>Week 9</v>
      </c>
      <c r="AM5" s="135"/>
      <c r="AN5" s="135"/>
      <c r="AO5" s="135"/>
      <c r="AP5" s="135"/>
      <c r="AQ5" s="135"/>
      <c r="AR5" s="135"/>
      <c r="AS5" s="135" t="str">
        <f>"Week "&amp;(AS4-($E$4-WEEKDAY($E$4,1)+2))/7+1</f>
        <v>Week 10</v>
      </c>
      <c r="AT5" s="135"/>
      <c r="AU5" s="135"/>
      <c r="AV5" s="135"/>
      <c r="AW5" s="135"/>
      <c r="AX5" s="135"/>
      <c r="AY5" s="135"/>
      <c r="AZ5" s="135" t="str">
        <f>"Week "&amp;(AZ4-($E$4-WEEKDAY($E$4,1)+2))/7+1</f>
        <v>Week 11</v>
      </c>
      <c r="BA5" s="135"/>
      <c r="BB5" s="135"/>
      <c r="BC5" s="135"/>
      <c r="BD5" s="135"/>
      <c r="BE5" s="135"/>
      <c r="BF5" s="135"/>
      <c r="BG5" s="135" t="str">
        <f>"Week "&amp;(BG4-($E$4-WEEKDAY($E$4,1)+2))/7+1</f>
        <v>Week 12</v>
      </c>
      <c r="BH5" s="135"/>
      <c r="BI5" s="135"/>
      <c r="BJ5" s="135"/>
      <c r="BK5" s="135"/>
      <c r="BL5" s="135"/>
      <c r="BM5" s="135"/>
    </row>
    <row r="6" spans="1:66" x14ac:dyDescent="0.2">
      <c r="B6" s="22"/>
      <c r="J6" s="141">
        <f>J4</f>
        <v>42114</v>
      </c>
      <c r="K6" s="141"/>
      <c r="L6" s="141"/>
      <c r="M6" s="141"/>
      <c r="N6" s="141"/>
      <c r="O6" s="141"/>
      <c r="P6" s="141"/>
      <c r="Q6" s="141">
        <f>Q4</f>
        <v>42121</v>
      </c>
      <c r="R6" s="141"/>
      <c r="S6" s="141"/>
      <c r="T6" s="141"/>
      <c r="U6" s="141"/>
      <c r="V6" s="141"/>
      <c r="W6" s="141"/>
      <c r="X6" s="141">
        <f>X4</f>
        <v>42128</v>
      </c>
      <c r="Y6" s="141"/>
      <c r="Z6" s="141"/>
      <c r="AA6" s="141"/>
      <c r="AB6" s="141"/>
      <c r="AC6" s="141"/>
      <c r="AD6" s="141"/>
      <c r="AE6" s="141">
        <f>AE4</f>
        <v>42135</v>
      </c>
      <c r="AF6" s="141"/>
      <c r="AG6" s="141"/>
      <c r="AH6" s="141"/>
      <c r="AI6" s="141"/>
      <c r="AJ6" s="141"/>
      <c r="AK6" s="141"/>
      <c r="AL6" s="141">
        <f>AL4</f>
        <v>42142</v>
      </c>
      <c r="AM6" s="141"/>
      <c r="AN6" s="141"/>
      <c r="AO6" s="141"/>
      <c r="AP6" s="141"/>
      <c r="AQ6" s="141"/>
      <c r="AR6" s="141"/>
      <c r="AS6" s="141">
        <f>AS4</f>
        <v>42149</v>
      </c>
      <c r="AT6" s="141"/>
      <c r="AU6" s="141"/>
      <c r="AV6" s="141"/>
      <c r="AW6" s="141"/>
      <c r="AX6" s="141"/>
      <c r="AY6" s="141"/>
      <c r="AZ6" s="141">
        <f>AZ4</f>
        <v>42156</v>
      </c>
      <c r="BA6" s="141"/>
      <c r="BB6" s="141"/>
      <c r="BC6" s="141"/>
      <c r="BD6" s="141"/>
      <c r="BE6" s="141"/>
      <c r="BF6" s="141"/>
      <c r="BG6" s="141">
        <f>BG4</f>
        <v>42163</v>
      </c>
      <c r="BH6" s="141"/>
      <c r="BI6" s="141"/>
      <c r="BJ6" s="141"/>
      <c r="BK6" s="141"/>
      <c r="BL6" s="141"/>
      <c r="BM6" s="141"/>
    </row>
    <row r="7" spans="1:66" s="5" customFormat="1" ht="36" x14ac:dyDescent="0.2">
      <c r="A7" s="20" t="s">
        <v>1</v>
      </c>
      <c r="B7" s="74" t="s">
        <v>10</v>
      </c>
      <c r="C7" s="6" t="s">
        <v>5</v>
      </c>
      <c r="D7" s="71" t="s">
        <v>31</v>
      </c>
      <c r="E7" s="4" t="s">
        <v>2</v>
      </c>
      <c r="F7" s="4" t="s">
        <v>3</v>
      </c>
      <c r="G7" s="73" t="s">
        <v>87</v>
      </c>
      <c r="H7" s="72" t="s">
        <v>30</v>
      </c>
      <c r="I7" s="72" t="s">
        <v>4</v>
      </c>
      <c r="J7" s="70" t="str">
        <f>CHOOSE(WEEKDAY(J4,1),"S","M","T","W","T","F","S")</f>
        <v>M</v>
      </c>
      <c r="K7" s="70" t="str">
        <f t="shared" ref="K7:P7" si="1">CHOOSE(WEEKDAY(K4,1),"S","M","T","W","T","F","S")</f>
        <v>T</v>
      </c>
      <c r="L7" s="70" t="str">
        <f t="shared" si="1"/>
        <v>W</v>
      </c>
      <c r="M7" s="70" t="str">
        <f t="shared" si="1"/>
        <v>T</v>
      </c>
      <c r="N7" s="70" t="str">
        <f t="shared" si="1"/>
        <v>F</v>
      </c>
      <c r="O7" s="70" t="str">
        <f t="shared" si="1"/>
        <v>S</v>
      </c>
      <c r="P7" s="70" t="str">
        <f t="shared" si="1"/>
        <v>S</v>
      </c>
      <c r="Q7" s="70" t="str">
        <f>CHOOSE(WEEKDAY(Q4,1),"S","M","T","W","T","F","S")</f>
        <v>M</v>
      </c>
      <c r="R7" s="70" t="str">
        <f t="shared" ref="R7:W7" si="2">CHOOSE(WEEKDAY(R4,1),"S","M","T","W","T","F","S")</f>
        <v>T</v>
      </c>
      <c r="S7" s="70" t="str">
        <f t="shared" si="2"/>
        <v>W</v>
      </c>
      <c r="T7" s="70" t="str">
        <f t="shared" si="2"/>
        <v>T</v>
      </c>
      <c r="U7" s="70" t="str">
        <f t="shared" si="2"/>
        <v>F</v>
      </c>
      <c r="V7" s="70" t="str">
        <f t="shared" si="2"/>
        <v>S</v>
      </c>
      <c r="W7" s="70" t="str">
        <f t="shared" si="2"/>
        <v>S</v>
      </c>
      <c r="X7" s="70" t="str">
        <f>CHOOSE(WEEKDAY(X4,1),"S","M","T","W","T","F","S")</f>
        <v>M</v>
      </c>
      <c r="Y7" s="70" t="str">
        <f t="shared" ref="Y7:AD7" si="3">CHOOSE(WEEKDAY(Y4,1),"S","M","T","W","T","F","S")</f>
        <v>T</v>
      </c>
      <c r="Z7" s="70" t="str">
        <f t="shared" si="3"/>
        <v>W</v>
      </c>
      <c r="AA7" s="70" t="str">
        <f t="shared" si="3"/>
        <v>T</v>
      </c>
      <c r="AB7" s="70" t="str">
        <f t="shared" si="3"/>
        <v>F</v>
      </c>
      <c r="AC7" s="70" t="str">
        <f t="shared" si="3"/>
        <v>S</v>
      </c>
      <c r="AD7" s="70" t="str">
        <f t="shared" si="3"/>
        <v>S</v>
      </c>
      <c r="AE7" s="70" t="str">
        <f>CHOOSE(WEEKDAY(AE4,1),"S","M","T","W","T","F","S")</f>
        <v>M</v>
      </c>
      <c r="AF7" s="70" t="str">
        <f t="shared" ref="AF7:AK7" si="4">CHOOSE(WEEKDAY(AF4,1),"S","M","T","W","T","F","S")</f>
        <v>T</v>
      </c>
      <c r="AG7" s="70" t="str">
        <f t="shared" si="4"/>
        <v>W</v>
      </c>
      <c r="AH7" s="70" t="str">
        <f t="shared" si="4"/>
        <v>T</v>
      </c>
      <c r="AI7" s="70" t="str">
        <f t="shared" si="4"/>
        <v>F</v>
      </c>
      <c r="AJ7" s="70" t="str">
        <f t="shared" si="4"/>
        <v>S</v>
      </c>
      <c r="AK7" s="70" t="str">
        <f t="shared" si="4"/>
        <v>S</v>
      </c>
      <c r="AL7" s="70" t="str">
        <f>CHOOSE(WEEKDAY(AL4,1),"S","M","T","W","T","F","S")</f>
        <v>M</v>
      </c>
      <c r="AM7" s="70" t="str">
        <f t="shared" ref="AM7:AR7" si="5">CHOOSE(WEEKDAY(AM4,1),"S","M","T","W","T","F","S")</f>
        <v>T</v>
      </c>
      <c r="AN7" s="70" t="str">
        <f t="shared" si="5"/>
        <v>W</v>
      </c>
      <c r="AO7" s="70" t="str">
        <f t="shared" si="5"/>
        <v>T</v>
      </c>
      <c r="AP7" s="70" t="str">
        <f t="shared" si="5"/>
        <v>F</v>
      </c>
      <c r="AQ7" s="70" t="str">
        <f t="shared" si="5"/>
        <v>S</v>
      </c>
      <c r="AR7" s="70" t="str">
        <f t="shared" si="5"/>
        <v>S</v>
      </c>
      <c r="AS7" s="70" t="str">
        <f>CHOOSE(WEEKDAY(AS4,1),"S","M","T","W","T","F","S")</f>
        <v>M</v>
      </c>
      <c r="AT7" s="70" t="str">
        <f t="shared" ref="AT7:AY7" si="6">CHOOSE(WEEKDAY(AT4,1),"S","M","T","W","T","F","S")</f>
        <v>T</v>
      </c>
      <c r="AU7" s="70" t="str">
        <f t="shared" si="6"/>
        <v>W</v>
      </c>
      <c r="AV7" s="70" t="str">
        <f t="shared" si="6"/>
        <v>T</v>
      </c>
      <c r="AW7" s="70" t="str">
        <f t="shared" si="6"/>
        <v>F</v>
      </c>
      <c r="AX7" s="70" t="str">
        <f t="shared" si="6"/>
        <v>S</v>
      </c>
      <c r="AY7" s="70" t="str">
        <f t="shared" si="6"/>
        <v>S</v>
      </c>
      <c r="AZ7" s="70" t="str">
        <f>CHOOSE(WEEKDAY(AZ4,1),"S","M","T","W","T","F","S")</f>
        <v>M</v>
      </c>
      <c r="BA7" s="70" t="str">
        <f t="shared" ref="BA7:BF7" si="7">CHOOSE(WEEKDAY(BA4,1),"S","M","T","W","T","F","S")</f>
        <v>T</v>
      </c>
      <c r="BB7" s="70" t="str">
        <f t="shared" si="7"/>
        <v>W</v>
      </c>
      <c r="BC7" s="70" t="str">
        <f t="shared" si="7"/>
        <v>T</v>
      </c>
      <c r="BD7" s="70" t="str">
        <f t="shared" si="7"/>
        <v>F</v>
      </c>
      <c r="BE7" s="70" t="str">
        <f t="shared" si="7"/>
        <v>S</v>
      </c>
      <c r="BF7" s="70" t="str">
        <f t="shared" si="7"/>
        <v>S</v>
      </c>
      <c r="BG7" s="70" t="str">
        <f>CHOOSE(WEEKDAY(BG4,1),"S","M","T","W","T","F","S")</f>
        <v>M</v>
      </c>
      <c r="BH7" s="70" t="str">
        <f t="shared" ref="BH7:BM7" si="8">CHOOSE(WEEKDAY(BH4,1),"S","M","T","W","T","F","S")</f>
        <v>T</v>
      </c>
      <c r="BI7" s="70" t="str">
        <f t="shared" si="8"/>
        <v>W</v>
      </c>
      <c r="BJ7" s="70" t="str">
        <f t="shared" si="8"/>
        <v>T</v>
      </c>
      <c r="BK7" s="70" t="str">
        <f t="shared" si="8"/>
        <v>F</v>
      </c>
      <c r="BL7" s="70" t="str">
        <f t="shared" si="8"/>
        <v>S</v>
      </c>
      <c r="BM7" s="70" t="str">
        <f t="shared" si="8"/>
        <v>S</v>
      </c>
      <c r="BN7" s="113"/>
    </row>
    <row r="8" spans="1:66" s="82" customFormat="1" ht="24" x14ac:dyDescent="0.2">
      <c r="A8" s="14" t="str">
        <f ca="1">IF(ISERROR(VALUE(SUBSTITUTE(OFFSET(A8,-1,0,1,1),".",""))),"1",IF(ISERROR(FIND("`",SUBSTITUTE(OFFSET(A8,-1,0,1,1),".","`",1))),TEXT(VALUE(OFFSET(A8,-1,0,1,1))+1,"#"),TEXT(VALUE(LEFT(OFFSET(A8,-1,0,1,1),FIND("`",SUBSTITUTE(OFFSET(A8,-1,0,1,1),".","`",1))-1))+1,"#")))</f>
        <v>1</v>
      </c>
      <c r="B8" s="15" t="s">
        <v>156</v>
      </c>
      <c r="C8" s="75"/>
      <c r="D8" s="76"/>
      <c r="E8" s="77"/>
      <c r="F8" s="77"/>
      <c r="G8" s="79"/>
      <c r="H8" s="80"/>
      <c r="I8" s="78"/>
      <c r="J8" s="81"/>
      <c r="K8" s="81"/>
      <c r="L8" s="81"/>
      <c r="M8" s="81"/>
      <c r="N8" s="81"/>
      <c r="O8" s="81"/>
      <c r="P8" s="81"/>
      <c r="Q8" s="81"/>
      <c r="R8" s="81"/>
      <c r="S8" s="81"/>
      <c r="T8" s="81"/>
      <c r="U8" s="81"/>
      <c r="V8" s="81"/>
      <c r="W8" s="81"/>
      <c r="X8" s="81"/>
      <c r="Y8" s="81"/>
      <c r="Z8" s="81"/>
      <c r="AA8" s="81"/>
      <c r="AB8" s="81"/>
      <c r="AC8" s="81"/>
      <c r="AD8" s="81"/>
      <c r="AE8" s="81"/>
      <c r="AF8" s="81"/>
      <c r="AG8" s="81"/>
      <c r="AH8" s="81"/>
      <c r="AI8" s="81"/>
      <c r="AJ8" s="81"/>
      <c r="AK8" s="81"/>
      <c r="AL8" s="81"/>
      <c r="AM8" s="81"/>
      <c r="AN8" s="81"/>
      <c r="AO8" s="81"/>
      <c r="AP8" s="81"/>
      <c r="AQ8" s="81"/>
      <c r="AR8" s="81"/>
      <c r="AS8" s="81"/>
      <c r="AT8" s="81"/>
      <c r="AU8" s="81"/>
      <c r="AV8" s="81"/>
      <c r="AW8" s="81"/>
      <c r="AX8" s="81"/>
      <c r="AY8" s="81"/>
      <c r="AZ8" s="81"/>
      <c r="BA8" s="81"/>
      <c r="BB8" s="81"/>
      <c r="BC8" s="81"/>
      <c r="BD8" s="81"/>
      <c r="BE8" s="81"/>
      <c r="BF8" s="81"/>
      <c r="BG8" s="81"/>
      <c r="BH8" s="81"/>
      <c r="BI8" s="81"/>
      <c r="BJ8" s="81"/>
      <c r="BK8" s="81"/>
      <c r="BL8" s="81"/>
      <c r="BM8" s="81"/>
      <c r="BN8" s="114"/>
    </row>
    <row r="9" spans="1:66" s="91" customFormat="1" x14ac:dyDescent="0.2">
      <c r="A9" s="83" t="str">
        <f t="shared" ref="A9:A16" ca="1" si="9">IF(ISERROR(VALUE(SUBSTITUTE(OFFSET(A9,-1,0,1,1),".",""))),"0.1",IF(ISERROR(FIND("`",SUBSTITUTE(OFFSET(A9,-1,0,1,1),".","`",1))),OFFSET(A9,-1,0,1,1)&amp;".1",LEFT(OFFSET(A9,-1,0,1,1),FIND("`",SUBSTITUTE(OFFSET(A9,-1,0,1,1),".","`",1)))&amp;IF(ISERROR(FIND("`",SUBSTITUTE(OFFSET(A9,-1,0,1,1),".","`",2))),VALUE(RIGHT(OFFSET(A9,-1,0,1,1),LEN(OFFSET(A9,-1,0,1,1))-FIND("`",SUBSTITUTE(OFFSET(A9,-1,0,1,1),".","`",1))))+1,VALUE(MID(OFFSET(A9,-1,0,1,1),FIND("`",SUBSTITUTE(OFFSET(A9,-1,0,1,1),".","`",1))+1,(FIND("`",SUBSTITUTE(OFFSET(A9,-1,0,1,1),".","`",2))-FIND("`",SUBSTITUTE(OFFSET(A9,-1,0,1,1),".","`",1))-1)))+1)))</f>
        <v>1.1</v>
      </c>
      <c r="B9" s="84" t="s">
        <v>143</v>
      </c>
      <c r="C9" s="85" t="s">
        <v>150</v>
      </c>
      <c r="D9" s="86"/>
      <c r="E9" s="87">
        <f>E4+7</f>
        <v>42095</v>
      </c>
      <c r="F9" s="88">
        <f>IF(G9=0,E9,E9+G9-1)</f>
        <v>42100</v>
      </c>
      <c r="G9" s="111">
        <v>6</v>
      </c>
      <c r="H9" s="90">
        <v>1</v>
      </c>
      <c r="I9" s="108">
        <v>8</v>
      </c>
      <c r="J9" s="81"/>
      <c r="K9" s="81"/>
      <c r="L9" s="81"/>
      <c r="M9" s="81"/>
      <c r="N9" s="81"/>
      <c r="O9" s="81"/>
      <c r="P9" s="81"/>
      <c r="Q9" s="81"/>
      <c r="R9" s="81"/>
      <c r="S9" s="81"/>
      <c r="T9" s="81"/>
      <c r="U9" s="81"/>
      <c r="V9" s="81"/>
      <c r="W9" s="81"/>
      <c r="X9" s="81"/>
      <c r="Y9" s="81"/>
      <c r="Z9" s="81"/>
      <c r="AA9" s="81"/>
      <c r="AB9" s="81"/>
      <c r="AC9" s="81"/>
      <c r="AD9" s="81"/>
      <c r="AE9" s="81"/>
      <c r="AF9" s="81"/>
      <c r="AG9" s="81"/>
      <c r="AH9" s="81"/>
      <c r="AI9" s="81"/>
      <c r="AJ9" s="81"/>
      <c r="AK9" s="81"/>
      <c r="AL9" s="81"/>
      <c r="AM9" s="81"/>
      <c r="AN9" s="81"/>
      <c r="AO9" s="81"/>
      <c r="AP9" s="81"/>
      <c r="AQ9" s="81"/>
      <c r="AR9" s="81"/>
      <c r="AS9" s="81"/>
      <c r="AT9" s="81"/>
      <c r="AU9" s="81"/>
      <c r="AV9" s="81"/>
      <c r="AW9" s="81"/>
      <c r="AX9" s="81"/>
      <c r="AY9" s="81"/>
      <c r="AZ9" s="81"/>
      <c r="BA9" s="81"/>
      <c r="BB9" s="81"/>
      <c r="BC9" s="81"/>
      <c r="BD9" s="81"/>
      <c r="BE9" s="81"/>
      <c r="BF9" s="81"/>
      <c r="BG9" s="81"/>
      <c r="BH9" s="81"/>
      <c r="BI9" s="81"/>
      <c r="BJ9" s="81"/>
      <c r="BK9" s="81"/>
      <c r="BL9" s="81"/>
      <c r="BM9" s="81"/>
      <c r="BN9" s="115"/>
    </row>
    <row r="10" spans="1:66" s="91" customFormat="1" x14ac:dyDescent="0.2">
      <c r="A10" s="83" t="str">
        <f t="shared" ca="1" si="9"/>
        <v>1.2</v>
      </c>
      <c r="B10" s="84" t="s">
        <v>144</v>
      </c>
      <c r="C10" s="85" t="s">
        <v>151</v>
      </c>
      <c r="D10" s="86"/>
      <c r="E10" s="87">
        <f>E9</f>
        <v>42095</v>
      </c>
      <c r="F10" s="88">
        <f t="shared" ref="F10:F16" si="10">IF(G10=0,E10,E10+G10-1)</f>
        <v>42100</v>
      </c>
      <c r="G10" s="111">
        <v>6</v>
      </c>
      <c r="H10" s="90">
        <v>1</v>
      </c>
      <c r="I10" s="108">
        <v>8</v>
      </c>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81"/>
      <c r="AI10" s="81"/>
      <c r="AJ10" s="81"/>
      <c r="AK10" s="81"/>
      <c r="AL10" s="81"/>
      <c r="AM10" s="81"/>
      <c r="AN10" s="81"/>
      <c r="AO10" s="81"/>
      <c r="AP10" s="81"/>
      <c r="AQ10" s="81"/>
      <c r="AR10" s="81"/>
      <c r="AS10" s="81"/>
      <c r="AT10" s="81"/>
      <c r="AU10" s="81"/>
      <c r="AV10" s="81"/>
      <c r="AW10" s="81"/>
      <c r="AX10" s="81"/>
      <c r="AY10" s="81"/>
      <c r="AZ10" s="81"/>
      <c r="BA10" s="81"/>
      <c r="BB10" s="81"/>
      <c r="BC10" s="81"/>
      <c r="BD10" s="81"/>
      <c r="BE10" s="81"/>
      <c r="BF10" s="81"/>
      <c r="BG10" s="81"/>
      <c r="BH10" s="81"/>
      <c r="BI10" s="81"/>
      <c r="BJ10" s="81"/>
      <c r="BK10" s="81"/>
      <c r="BL10" s="81"/>
      <c r="BM10" s="81"/>
      <c r="BN10" s="115"/>
    </row>
    <row r="11" spans="1:66" s="91" customFormat="1" x14ac:dyDescent="0.2">
      <c r="A11" s="83" t="str">
        <f t="shared" ca="1" si="9"/>
        <v>1.3</v>
      </c>
      <c r="B11" s="84" t="s">
        <v>146</v>
      </c>
      <c r="C11" s="85" t="s">
        <v>151</v>
      </c>
      <c r="D11" s="86"/>
      <c r="E11" s="87">
        <f t="shared" ref="E11:E12" si="11">E10</f>
        <v>42095</v>
      </c>
      <c r="F11" s="88">
        <f t="shared" si="10"/>
        <v>42100</v>
      </c>
      <c r="G11" s="111">
        <v>6</v>
      </c>
      <c r="H11" s="90">
        <v>1</v>
      </c>
      <c r="I11" s="108">
        <v>8</v>
      </c>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81"/>
      <c r="AI11" s="81"/>
      <c r="AJ11" s="81"/>
      <c r="AK11" s="81"/>
      <c r="AL11" s="81"/>
      <c r="AM11" s="81"/>
      <c r="AN11" s="81"/>
      <c r="AO11" s="81"/>
      <c r="AP11" s="81"/>
      <c r="AQ11" s="81"/>
      <c r="AR11" s="81"/>
      <c r="AS11" s="81"/>
      <c r="AT11" s="81"/>
      <c r="AU11" s="81"/>
      <c r="AV11" s="81"/>
      <c r="AW11" s="81"/>
      <c r="AX11" s="81"/>
      <c r="AY11" s="81"/>
      <c r="AZ11" s="81"/>
      <c r="BA11" s="81"/>
      <c r="BB11" s="81"/>
      <c r="BC11" s="81"/>
      <c r="BD11" s="81"/>
      <c r="BE11" s="81"/>
      <c r="BF11" s="81"/>
      <c r="BG11" s="81"/>
      <c r="BH11" s="81"/>
      <c r="BI11" s="81"/>
      <c r="BJ11" s="81"/>
      <c r="BK11" s="81"/>
      <c r="BL11" s="81"/>
      <c r="BM11" s="81"/>
      <c r="BN11" s="115"/>
    </row>
    <row r="12" spans="1:66" s="91" customFormat="1" x14ac:dyDescent="0.2">
      <c r="A12" s="83" t="str">
        <f t="shared" ca="1" si="9"/>
        <v>1.4</v>
      </c>
      <c r="B12" s="84" t="s">
        <v>145</v>
      </c>
      <c r="C12" s="85" t="s">
        <v>152</v>
      </c>
      <c r="D12" s="86"/>
      <c r="E12" s="87">
        <f t="shared" si="11"/>
        <v>42095</v>
      </c>
      <c r="F12" s="88">
        <f t="shared" si="10"/>
        <v>42100</v>
      </c>
      <c r="G12" s="111">
        <v>6</v>
      </c>
      <c r="H12" s="90">
        <v>1</v>
      </c>
      <c r="I12" s="108">
        <v>8</v>
      </c>
      <c r="J12" s="81"/>
      <c r="K12" s="81"/>
      <c r="L12" s="81"/>
      <c r="M12" s="81"/>
      <c r="N12" s="81"/>
      <c r="O12" s="81"/>
      <c r="P12" s="81"/>
      <c r="Q12" s="81"/>
      <c r="R12" s="81"/>
      <c r="S12" s="81"/>
      <c r="T12" s="81"/>
      <c r="U12" s="81"/>
      <c r="V12" s="81"/>
      <c r="W12" s="81"/>
      <c r="X12" s="81"/>
      <c r="Y12" s="81"/>
      <c r="Z12" s="81"/>
      <c r="AA12" s="81"/>
      <c r="AB12" s="81"/>
      <c r="AC12" s="81"/>
      <c r="AD12" s="81"/>
      <c r="AE12" s="81"/>
      <c r="AF12" s="81"/>
      <c r="AG12" s="81"/>
      <c r="AH12" s="81"/>
      <c r="AI12" s="81"/>
      <c r="AJ12" s="81"/>
      <c r="AK12" s="81"/>
      <c r="AL12" s="81"/>
      <c r="AM12" s="81"/>
      <c r="AN12" s="81"/>
      <c r="AO12" s="81"/>
      <c r="AP12" s="81"/>
      <c r="AQ12" s="81"/>
      <c r="AR12" s="81"/>
      <c r="AS12" s="81"/>
      <c r="AT12" s="81"/>
      <c r="AU12" s="81"/>
      <c r="AV12" s="81"/>
      <c r="AW12" s="81"/>
      <c r="AX12" s="81"/>
      <c r="AY12" s="81"/>
      <c r="AZ12" s="81"/>
      <c r="BA12" s="81"/>
      <c r="BB12" s="81"/>
      <c r="BC12" s="81"/>
      <c r="BD12" s="81"/>
      <c r="BE12" s="81"/>
      <c r="BF12" s="81"/>
      <c r="BG12" s="81"/>
      <c r="BH12" s="81"/>
      <c r="BI12" s="81"/>
      <c r="BJ12" s="81"/>
      <c r="BK12" s="81"/>
      <c r="BL12" s="81"/>
      <c r="BM12" s="81"/>
      <c r="BN12" s="115"/>
    </row>
    <row r="13" spans="1:66" s="91" customFormat="1" x14ac:dyDescent="0.2">
      <c r="A13" s="83" t="str">
        <f t="shared" ca="1" si="9"/>
        <v>1.5</v>
      </c>
      <c r="B13" s="84" t="s">
        <v>147</v>
      </c>
      <c r="C13" s="85" t="s">
        <v>153</v>
      </c>
      <c r="D13" s="86"/>
      <c r="E13" s="87">
        <f>F12+1</f>
        <v>42101</v>
      </c>
      <c r="F13" s="88">
        <f t="shared" si="10"/>
        <v>42119</v>
      </c>
      <c r="G13" s="111">
        <v>19</v>
      </c>
      <c r="H13" s="90">
        <v>1</v>
      </c>
      <c r="I13" s="108">
        <v>2</v>
      </c>
      <c r="J13" s="81"/>
      <c r="K13" s="81"/>
      <c r="L13" s="81"/>
      <c r="M13" s="81"/>
      <c r="N13" s="81"/>
      <c r="O13" s="81"/>
      <c r="P13" s="81"/>
      <c r="Q13" s="81"/>
      <c r="R13" s="81"/>
      <c r="S13" s="81"/>
      <c r="T13" s="81"/>
      <c r="U13" s="81"/>
      <c r="V13" s="81"/>
      <c r="W13" s="81"/>
      <c r="X13" s="81"/>
      <c r="Y13" s="81"/>
      <c r="Z13" s="81"/>
      <c r="AA13" s="81"/>
      <c r="AB13" s="81"/>
      <c r="AC13" s="81"/>
      <c r="AD13" s="81"/>
      <c r="AE13" s="81"/>
      <c r="AF13" s="81"/>
      <c r="AG13" s="81"/>
      <c r="AH13" s="81"/>
      <c r="AI13" s="81"/>
      <c r="AJ13" s="81"/>
      <c r="AK13" s="81"/>
      <c r="AL13" s="81"/>
      <c r="AM13" s="81"/>
      <c r="AN13" s="81"/>
      <c r="AO13" s="81"/>
      <c r="AP13" s="81"/>
      <c r="AQ13" s="81"/>
      <c r="AR13" s="81"/>
      <c r="AS13" s="81"/>
      <c r="AT13" s="81"/>
      <c r="AU13" s="81"/>
      <c r="AV13" s="81"/>
      <c r="AW13" s="81"/>
      <c r="AX13" s="81"/>
      <c r="AY13" s="81"/>
      <c r="AZ13" s="81"/>
      <c r="BA13" s="81"/>
      <c r="BB13" s="81"/>
      <c r="BC13" s="81"/>
      <c r="BD13" s="81"/>
      <c r="BE13" s="81"/>
      <c r="BF13" s="81"/>
      <c r="BG13" s="81"/>
      <c r="BH13" s="81"/>
      <c r="BI13" s="81"/>
      <c r="BJ13" s="81"/>
      <c r="BK13" s="81"/>
      <c r="BL13" s="81"/>
      <c r="BM13" s="81"/>
      <c r="BN13" s="115"/>
    </row>
    <row r="14" spans="1:66" s="91" customFormat="1" x14ac:dyDescent="0.2">
      <c r="A14" s="83" t="str">
        <f t="shared" ca="1" si="9"/>
        <v>1.6</v>
      </c>
      <c r="B14" s="84" t="s">
        <v>148</v>
      </c>
      <c r="C14" s="85" t="s">
        <v>153</v>
      </c>
      <c r="D14" s="86"/>
      <c r="E14" s="87">
        <f>E13</f>
        <v>42101</v>
      </c>
      <c r="F14" s="88">
        <f t="shared" si="10"/>
        <v>42119</v>
      </c>
      <c r="G14" s="111">
        <v>19</v>
      </c>
      <c r="H14" s="90">
        <v>1</v>
      </c>
      <c r="I14" s="108">
        <v>2</v>
      </c>
      <c r="J14" s="81"/>
      <c r="K14" s="81"/>
      <c r="L14" s="81"/>
      <c r="M14" s="81"/>
      <c r="N14" s="81"/>
      <c r="O14" s="81"/>
      <c r="P14" s="81"/>
      <c r="Q14" s="81"/>
      <c r="R14" s="81"/>
      <c r="S14" s="81"/>
      <c r="T14" s="81"/>
      <c r="U14" s="81"/>
      <c r="V14" s="81"/>
      <c r="W14" s="81"/>
      <c r="X14" s="81"/>
      <c r="Y14" s="81"/>
      <c r="Z14" s="81"/>
      <c r="AA14" s="81"/>
      <c r="AB14" s="81"/>
      <c r="AC14" s="81"/>
      <c r="AD14" s="81"/>
      <c r="AE14" s="81"/>
      <c r="AF14" s="81"/>
      <c r="AG14" s="81"/>
      <c r="AH14" s="81"/>
      <c r="AI14" s="81"/>
      <c r="AJ14" s="81"/>
      <c r="AK14" s="81"/>
      <c r="AL14" s="81"/>
      <c r="AM14" s="81"/>
      <c r="AN14" s="81"/>
      <c r="AO14" s="81"/>
      <c r="AP14" s="81"/>
      <c r="AQ14" s="81"/>
      <c r="AR14" s="81"/>
      <c r="AS14" s="81"/>
      <c r="AT14" s="81"/>
      <c r="AU14" s="81"/>
      <c r="AV14" s="81"/>
      <c r="AW14" s="81"/>
      <c r="AX14" s="81"/>
      <c r="AY14" s="81"/>
      <c r="AZ14" s="81"/>
      <c r="BA14" s="81"/>
      <c r="BB14" s="81"/>
      <c r="BC14" s="81"/>
      <c r="BD14" s="81"/>
      <c r="BE14" s="81"/>
      <c r="BF14" s="81"/>
      <c r="BG14" s="81"/>
      <c r="BH14" s="81"/>
      <c r="BI14" s="81"/>
      <c r="BJ14" s="81"/>
      <c r="BK14" s="81"/>
      <c r="BL14" s="81"/>
      <c r="BM14" s="81"/>
      <c r="BN14" s="115"/>
    </row>
    <row r="15" spans="1:66" s="91" customFormat="1" x14ac:dyDescent="0.2">
      <c r="A15" s="83" t="str">
        <f t="shared" ca="1" si="9"/>
        <v>1.7</v>
      </c>
      <c r="B15" s="84" t="s">
        <v>149</v>
      </c>
      <c r="C15" s="85" t="s">
        <v>153</v>
      </c>
      <c r="D15" s="86"/>
      <c r="E15" s="87">
        <f>E14</f>
        <v>42101</v>
      </c>
      <c r="F15" s="88">
        <f t="shared" si="10"/>
        <v>42119</v>
      </c>
      <c r="G15" s="111">
        <v>19</v>
      </c>
      <c r="H15" s="90">
        <v>1</v>
      </c>
      <c r="I15" s="108">
        <v>6</v>
      </c>
      <c r="J15" s="81"/>
      <c r="K15" s="81"/>
      <c r="L15" s="81"/>
      <c r="M15" s="81"/>
      <c r="N15" s="81"/>
      <c r="O15" s="81"/>
      <c r="P15" s="81"/>
      <c r="Q15" s="81"/>
      <c r="R15" s="81"/>
      <c r="S15" s="81"/>
      <c r="T15" s="81"/>
      <c r="U15" s="81"/>
      <c r="V15" s="81"/>
      <c r="W15" s="81"/>
      <c r="X15" s="81"/>
      <c r="Y15" s="81"/>
      <c r="Z15" s="81"/>
      <c r="AA15" s="81"/>
      <c r="AB15" s="81"/>
      <c r="AC15" s="81"/>
      <c r="AD15" s="81"/>
      <c r="AE15" s="81"/>
      <c r="AF15" s="81"/>
      <c r="AG15" s="81"/>
      <c r="AH15" s="81"/>
      <c r="AI15" s="81"/>
      <c r="AJ15" s="81"/>
      <c r="AK15" s="81"/>
      <c r="AL15" s="81"/>
      <c r="AM15" s="81"/>
      <c r="AN15" s="81"/>
      <c r="AO15" s="81"/>
      <c r="AP15" s="81"/>
      <c r="AQ15" s="81"/>
      <c r="AR15" s="81"/>
      <c r="AS15" s="81"/>
      <c r="AT15" s="81"/>
      <c r="AU15" s="81"/>
      <c r="AV15" s="81"/>
      <c r="AW15" s="81"/>
      <c r="AX15" s="81"/>
      <c r="AY15" s="81"/>
      <c r="AZ15" s="81"/>
      <c r="BA15" s="81"/>
      <c r="BB15" s="81"/>
      <c r="BC15" s="81"/>
      <c r="BD15" s="81"/>
      <c r="BE15" s="81"/>
      <c r="BF15" s="81"/>
      <c r="BG15" s="81"/>
      <c r="BH15" s="81"/>
      <c r="BI15" s="81"/>
      <c r="BJ15" s="81"/>
      <c r="BK15" s="81"/>
      <c r="BL15" s="81"/>
      <c r="BM15" s="81"/>
      <c r="BN15" s="115"/>
    </row>
    <row r="16" spans="1:66" s="91" customFormat="1" ht="24" x14ac:dyDescent="0.2">
      <c r="A16" s="83" t="str">
        <f t="shared" ca="1" si="9"/>
        <v>1.8</v>
      </c>
      <c r="B16" s="84" t="s">
        <v>182</v>
      </c>
      <c r="C16" s="85" t="s">
        <v>199</v>
      </c>
      <c r="D16" s="86"/>
      <c r="E16" s="87">
        <f>F15+1</f>
        <v>42120</v>
      </c>
      <c r="F16" s="88">
        <f t="shared" si="10"/>
        <v>42156</v>
      </c>
      <c r="G16" s="111">
        <v>37</v>
      </c>
      <c r="H16" s="90">
        <v>0.35</v>
      </c>
      <c r="I16" s="108">
        <f>IF(OR(F16=0,E16=0),0,NETWORKDAYS(E16,F16))</f>
        <v>26</v>
      </c>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1"/>
      <c r="AI16" s="81"/>
      <c r="AJ16" s="81"/>
      <c r="AK16" s="81"/>
      <c r="AL16" s="81"/>
      <c r="AM16" s="81"/>
      <c r="AN16" s="81"/>
      <c r="AO16" s="81"/>
      <c r="AP16" s="81"/>
      <c r="AQ16" s="81"/>
      <c r="AR16" s="81"/>
      <c r="AS16" s="81"/>
      <c r="AT16" s="81"/>
      <c r="AU16" s="81"/>
      <c r="AV16" s="81"/>
      <c r="AW16" s="81"/>
      <c r="AX16" s="81"/>
      <c r="AY16" s="81"/>
      <c r="AZ16" s="81"/>
      <c r="BA16" s="81"/>
      <c r="BB16" s="81"/>
      <c r="BC16" s="81"/>
      <c r="BD16" s="81"/>
      <c r="BE16" s="81"/>
      <c r="BF16" s="81"/>
      <c r="BG16" s="81"/>
      <c r="BH16" s="81"/>
      <c r="BI16" s="81"/>
      <c r="BJ16" s="81"/>
      <c r="BK16" s="81"/>
      <c r="BL16" s="81"/>
      <c r="BM16" s="81"/>
      <c r="BN16" s="115"/>
    </row>
    <row r="17" spans="1:66" s="92" customFormat="1" x14ac:dyDescent="0.2">
      <c r="A17" s="130" t="str">
        <f t="shared" ref="A17:A22" ca="1" si="12">IF(ISERROR(VALUE(SUBSTITUTE(OFFSET(A17,-1,0,1,1),".",""))),"0.0.1",IF(ISERROR(FIND("`",SUBSTITUTE(OFFSET(A17,-1,0,1,1),".","`",2))),OFFSET(A17,-1,0,1,1)&amp;".1",LEFT(OFFSET(A17,-1,0,1,1),FIND("`",SUBSTITUTE(OFFSET(A17,-1,0,1,1),".","`",2)))&amp;IF(ISERROR(FIND("`",SUBSTITUTE(OFFSET(A17,-1,0,1,1),".","`",3))),VALUE(RIGHT(OFFSET(A17,-1,0,1,1),LEN(OFFSET(A17,-1,0,1,1))-FIND("`",SUBSTITUTE(OFFSET(A17,-1,0,1,1),".","`",2))))+1,VALUE(MID(OFFSET(A17,-1,0,1,1),FIND("`",SUBSTITUTE(OFFSET(A17,-1,0,1,1),".","`",2))+1,(FIND("`",SUBSTITUTE(OFFSET(A17,-1,0,1,1),".","`",3))-FIND("`",SUBSTITUTE(OFFSET(A17,-1,0,1,1),".","`",2))-1)))+1)))</f>
        <v>1.8.1</v>
      </c>
      <c r="B17" s="131" t="s">
        <v>190</v>
      </c>
      <c r="C17" s="132"/>
      <c r="D17" s="133"/>
      <c r="E17" s="77"/>
      <c r="F17" s="101"/>
      <c r="G17" s="89"/>
      <c r="H17" s="102"/>
      <c r="I17" s="89"/>
      <c r="J17" s="81"/>
      <c r="K17" s="81"/>
      <c r="L17" s="81"/>
      <c r="M17" s="81"/>
      <c r="N17" s="81"/>
      <c r="O17" s="81"/>
      <c r="P17" s="81"/>
      <c r="Q17" s="81"/>
      <c r="R17" s="81"/>
      <c r="S17" s="81"/>
      <c r="T17" s="81"/>
      <c r="U17" s="81"/>
      <c r="V17" s="81"/>
      <c r="W17" s="81"/>
      <c r="X17" s="81"/>
      <c r="Y17" s="81"/>
      <c r="Z17" s="81"/>
      <c r="AA17" s="81"/>
      <c r="AB17" s="81"/>
      <c r="AC17" s="81"/>
      <c r="AD17" s="81"/>
      <c r="AE17" s="81"/>
      <c r="AF17" s="81"/>
      <c r="AG17" s="81"/>
      <c r="AH17" s="81"/>
      <c r="AI17" s="81"/>
      <c r="AJ17" s="81"/>
      <c r="AK17" s="81"/>
      <c r="AL17" s="81"/>
      <c r="AM17" s="81"/>
      <c r="AN17" s="81"/>
      <c r="AO17" s="81"/>
      <c r="AP17" s="81"/>
      <c r="AQ17" s="81"/>
      <c r="AR17" s="81"/>
      <c r="AS17" s="81"/>
      <c r="AT17" s="81"/>
      <c r="AU17" s="81"/>
      <c r="AV17" s="81"/>
      <c r="AW17" s="81"/>
      <c r="AX17" s="81"/>
      <c r="AY17" s="81"/>
      <c r="AZ17" s="81"/>
      <c r="BA17" s="81"/>
      <c r="BB17" s="81"/>
      <c r="BC17" s="81"/>
      <c r="BD17" s="81"/>
      <c r="BE17" s="81"/>
      <c r="BF17" s="81"/>
      <c r="BG17" s="81"/>
      <c r="BH17" s="81"/>
      <c r="BI17" s="81"/>
      <c r="BJ17" s="81"/>
      <c r="BK17" s="81"/>
      <c r="BL17" s="81"/>
      <c r="BM17" s="81"/>
      <c r="BN17" s="112"/>
    </row>
    <row r="18" spans="1:66" s="92" customFormat="1" x14ac:dyDescent="0.2">
      <c r="A18" s="130" t="str">
        <f t="shared" ca="1" si="12"/>
        <v>1.8.2</v>
      </c>
      <c r="B18" s="131" t="s">
        <v>191</v>
      </c>
      <c r="C18" s="132"/>
      <c r="D18" s="133"/>
      <c r="E18" s="77"/>
      <c r="F18" s="101"/>
      <c r="G18" s="89"/>
      <c r="H18" s="102"/>
      <c r="I18" s="89"/>
      <c r="J18" s="81"/>
      <c r="K18" s="81"/>
      <c r="L18" s="81"/>
      <c r="M18" s="81"/>
      <c r="N18" s="81"/>
      <c r="O18" s="81"/>
      <c r="P18" s="81"/>
      <c r="Q18" s="81"/>
      <c r="R18" s="81"/>
      <c r="S18" s="81"/>
      <c r="T18" s="81"/>
      <c r="U18" s="81"/>
      <c r="V18" s="81"/>
      <c r="W18" s="81"/>
      <c r="X18" s="81"/>
      <c r="Y18" s="81"/>
      <c r="Z18" s="81"/>
      <c r="AA18" s="81"/>
      <c r="AB18" s="81"/>
      <c r="AC18" s="81"/>
      <c r="AD18" s="81"/>
      <c r="AE18" s="81"/>
      <c r="AF18" s="81"/>
      <c r="AG18" s="81"/>
      <c r="AH18" s="81"/>
      <c r="AI18" s="81"/>
      <c r="AJ18" s="81"/>
      <c r="AK18" s="81"/>
      <c r="AL18" s="81"/>
      <c r="AM18" s="81"/>
      <c r="AN18" s="81"/>
      <c r="AO18" s="81"/>
      <c r="AP18" s="81"/>
      <c r="AQ18" s="81"/>
      <c r="AR18" s="81"/>
      <c r="AS18" s="81"/>
      <c r="AT18" s="81"/>
      <c r="AU18" s="81"/>
      <c r="AV18" s="81"/>
      <c r="AW18" s="81"/>
      <c r="AX18" s="81"/>
      <c r="AY18" s="81"/>
      <c r="AZ18" s="81"/>
      <c r="BA18" s="81"/>
      <c r="BB18" s="81"/>
      <c r="BC18" s="81"/>
      <c r="BD18" s="81"/>
      <c r="BE18" s="81"/>
      <c r="BF18" s="81"/>
      <c r="BG18" s="81"/>
      <c r="BH18" s="81"/>
      <c r="BI18" s="81"/>
      <c r="BJ18" s="81"/>
      <c r="BK18" s="81"/>
      <c r="BL18" s="81"/>
      <c r="BM18" s="81"/>
      <c r="BN18" s="112"/>
    </row>
    <row r="19" spans="1:66" s="92" customFormat="1" x14ac:dyDescent="0.2">
      <c r="A19" s="130" t="str">
        <f t="shared" ca="1" si="12"/>
        <v>1.8.3</v>
      </c>
      <c r="B19" s="131" t="s">
        <v>192</v>
      </c>
      <c r="C19" s="132"/>
      <c r="D19" s="133"/>
      <c r="E19" s="77"/>
      <c r="F19" s="101"/>
      <c r="G19" s="89"/>
      <c r="H19" s="102"/>
      <c r="I19" s="89"/>
      <c r="J19" s="81"/>
      <c r="K19" s="81"/>
      <c r="L19" s="81"/>
      <c r="M19" s="81"/>
      <c r="N19" s="81"/>
      <c r="O19" s="81"/>
      <c r="P19" s="81"/>
      <c r="Q19" s="81"/>
      <c r="R19" s="81"/>
      <c r="S19" s="81"/>
      <c r="T19" s="81"/>
      <c r="U19" s="81"/>
      <c r="V19" s="81"/>
      <c r="W19" s="81"/>
      <c r="X19" s="81"/>
      <c r="Y19" s="81"/>
      <c r="Z19" s="81"/>
      <c r="AA19" s="81"/>
      <c r="AB19" s="81"/>
      <c r="AC19" s="81"/>
      <c r="AD19" s="81"/>
      <c r="AE19" s="81"/>
      <c r="AF19" s="81"/>
      <c r="AG19" s="81"/>
      <c r="AH19" s="81"/>
      <c r="AI19" s="81"/>
      <c r="AJ19" s="81"/>
      <c r="AK19" s="81"/>
      <c r="AL19" s="81"/>
      <c r="AM19" s="81"/>
      <c r="AN19" s="81"/>
      <c r="AO19" s="81"/>
      <c r="AP19" s="81"/>
      <c r="AQ19" s="81"/>
      <c r="AR19" s="81"/>
      <c r="AS19" s="81"/>
      <c r="AT19" s="81"/>
      <c r="AU19" s="81"/>
      <c r="AV19" s="81"/>
      <c r="AW19" s="81"/>
      <c r="AX19" s="81"/>
      <c r="AY19" s="81"/>
      <c r="AZ19" s="81"/>
      <c r="BA19" s="81"/>
      <c r="BB19" s="81"/>
      <c r="BC19" s="81"/>
      <c r="BD19" s="81"/>
      <c r="BE19" s="81"/>
      <c r="BF19" s="81"/>
      <c r="BG19" s="81"/>
      <c r="BH19" s="81"/>
      <c r="BI19" s="81"/>
      <c r="BJ19" s="81"/>
      <c r="BK19" s="81"/>
      <c r="BL19" s="81"/>
      <c r="BM19" s="81"/>
      <c r="BN19" s="112"/>
    </row>
    <row r="20" spans="1:66" s="92" customFormat="1" x14ac:dyDescent="0.2">
      <c r="A20" s="130" t="str">
        <f t="shared" ca="1" si="12"/>
        <v>1.8.4</v>
      </c>
      <c r="B20" s="131" t="s">
        <v>193</v>
      </c>
      <c r="C20" s="132"/>
      <c r="D20" s="133"/>
      <c r="E20" s="77"/>
      <c r="F20" s="101"/>
      <c r="G20" s="89"/>
      <c r="H20" s="102"/>
      <c r="I20" s="89"/>
      <c r="J20" s="81"/>
      <c r="K20" s="81"/>
      <c r="L20" s="81"/>
      <c r="M20" s="81"/>
      <c r="N20" s="81"/>
      <c r="O20" s="81"/>
      <c r="P20" s="81"/>
      <c r="Q20" s="81"/>
      <c r="R20" s="81"/>
      <c r="S20" s="81"/>
      <c r="T20" s="81"/>
      <c r="U20" s="81"/>
      <c r="V20" s="81"/>
      <c r="W20" s="81"/>
      <c r="X20" s="81"/>
      <c r="Y20" s="81"/>
      <c r="Z20" s="81"/>
      <c r="AA20" s="81"/>
      <c r="AB20" s="81"/>
      <c r="AC20" s="81"/>
      <c r="AD20" s="81"/>
      <c r="AE20" s="81"/>
      <c r="AF20" s="81"/>
      <c r="AG20" s="81"/>
      <c r="AH20" s="81"/>
      <c r="AI20" s="81"/>
      <c r="AJ20" s="81"/>
      <c r="AK20" s="81"/>
      <c r="AL20" s="81"/>
      <c r="AM20" s="81"/>
      <c r="AN20" s="81"/>
      <c r="AO20" s="81"/>
      <c r="AP20" s="81"/>
      <c r="AQ20" s="81"/>
      <c r="AR20" s="81"/>
      <c r="AS20" s="81"/>
      <c r="AT20" s="81"/>
      <c r="AU20" s="81"/>
      <c r="AV20" s="81"/>
      <c r="AW20" s="81"/>
      <c r="AX20" s="81"/>
      <c r="AY20" s="81"/>
      <c r="AZ20" s="81"/>
      <c r="BA20" s="81"/>
      <c r="BB20" s="81"/>
      <c r="BC20" s="81"/>
      <c r="BD20" s="81"/>
      <c r="BE20" s="81"/>
      <c r="BF20" s="81"/>
      <c r="BG20" s="81"/>
      <c r="BH20" s="81"/>
      <c r="BI20" s="81"/>
      <c r="BJ20" s="81"/>
      <c r="BK20" s="81"/>
      <c r="BL20" s="81"/>
      <c r="BM20" s="81"/>
      <c r="BN20" s="112"/>
    </row>
    <row r="21" spans="1:66" s="92" customFormat="1" x14ac:dyDescent="0.2">
      <c r="A21" s="130" t="str">
        <f t="shared" ca="1" si="12"/>
        <v>1.8.5</v>
      </c>
      <c r="B21" s="131" t="s">
        <v>194</v>
      </c>
      <c r="C21" s="132"/>
      <c r="D21" s="133"/>
      <c r="E21" s="77"/>
      <c r="F21" s="101"/>
      <c r="G21" s="89"/>
      <c r="H21" s="102"/>
      <c r="I21" s="89"/>
      <c r="J21" s="81"/>
      <c r="K21" s="81"/>
      <c r="L21" s="81"/>
      <c r="M21" s="81"/>
      <c r="N21" s="81"/>
      <c r="O21" s="81"/>
      <c r="P21" s="81"/>
      <c r="Q21" s="81"/>
      <c r="R21" s="81"/>
      <c r="S21" s="81"/>
      <c r="T21" s="81"/>
      <c r="U21" s="81"/>
      <c r="V21" s="81"/>
      <c r="W21" s="81"/>
      <c r="X21" s="81"/>
      <c r="Y21" s="81"/>
      <c r="Z21" s="81"/>
      <c r="AA21" s="81"/>
      <c r="AB21" s="81"/>
      <c r="AC21" s="81"/>
      <c r="AD21" s="81"/>
      <c r="AE21" s="81"/>
      <c r="AF21" s="81"/>
      <c r="AG21" s="81"/>
      <c r="AH21" s="81"/>
      <c r="AI21" s="81"/>
      <c r="AJ21" s="81"/>
      <c r="AK21" s="81"/>
      <c r="AL21" s="81"/>
      <c r="AM21" s="81"/>
      <c r="AN21" s="81"/>
      <c r="AO21" s="81"/>
      <c r="AP21" s="81"/>
      <c r="AQ21" s="81"/>
      <c r="AR21" s="81"/>
      <c r="AS21" s="81"/>
      <c r="AT21" s="81"/>
      <c r="AU21" s="81"/>
      <c r="AV21" s="81"/>
      <c r="AW21" s="81"/>
      <c r="AX21" s="81"/>
      <c r="AY21" s="81"/>
      <c r="AZ21" s="81"/>
      <c r="BA21" s="81"/>
      <c r="BB21" s="81"/>
      <c r="BC21" s="81"/>
      <c r="BD21" s="81"/>
      <c r="BE21" s="81"/>
      <c r="BF21" s="81"/>
      <c r="BG21" s="81"/>
      <c r="BH21" s="81"/>
      <c r="BI21" s="81"/>
      <c r="BJ21" s="81"/>
      <c r="BK21" s="81"/>
      <c r="BL21" s="81"/>
      <c r="BM21" s="81"/>
      <c r="BN21" s="112"/>
    </row>
    <row r="22" spans="1:66" s="92" customFormat="1" x14ac:dyDescent="0.2">
      <c r="A22" s="130" t="str">
        <f t="shared" ca="1" si="12"/>
        <v>1.8.6</v>
      </c>
      <c r="B22" s="131" t="s">
        <v>195</v>
      </c>
      <c r="C22" s="132"/>
      <c r="D22" s="133"/>
      <c r="E22" s="77"/>
      <c r="F22" s="101"/>
      <c r="G22" s="89"/>
      <c r="H22" s="102"/>
      <c r="I22" s="89"/>
      <c r="J22" s="81"/>
      <c r="K22" s="81"/>
      <c r="L22" s="81"/>
      <c r="M22" s="81"/>
      <c r="N22" s="81"/>
      <c r="O22" s="81"/>
      <c r="P22" s="81"/>
      <c r="Q22" s="81"/>
      <c r="R22" s="81"/>
      <c r="S22" s="81"/>
      <c r="T22" s="81"/>
      <c r="U22" s="81"/>
      <c r="V22" s="81"/>
      <c r="W22" s="81"/>
      <c r="X22" s="81"/>
      <c r="Y22" s="81"/>
      <c r="Z22" s="81"/>
      <c r="AA22" s="81"/>
      <c r="AB22" s="81"/>
      <c r="AC22" s="81"/>
      <c r="AD22" s="81"/>
      <c r="AE22" s="81"/>
      <c r="AF22" s="81"/>
      <c r="AG22" s="81"/>
      <c r="AH22" s="81"/>
      <c r="AI22" s="81"/>
      <c r="AJ22" s="81"/>
      <c r="AK22" s="81"/>
      <c r="AL22" s="81"/>
      <c r="AM22" s="81"/>
      <c r="AN22" s="81"/>
      <c r="AO22" s="81"/>
      <c r="AP22" s="81"/>
      <c r="AQ22" s="81"/>
      <c r="AR22" s="81"/>
      <c r="AS22" s="81"/>
      <c r="AT22" s="81"/>
      <c r="AU22" s="81"/>
      <c r="AV22" s="81"/>
      <c r="AW22" s="81"/>
      <c r="AX22" s="81"/>
      <c r="AY22" s="81"/>
      <c r="AZ22" s="81"/>
      <c r="BA22" s="81"/>
      <c r="BB22" s="81"/>
      <c r="BC22" s="81"/>
      <c r="BD22" s="81"/>
      <c r="BE22" s="81"/>
      <c r="BF22" s="81"/>
      <c r="BG22" s="81"/>
      <c r="BH22" s="81"/>
      <c r="BI22" s="81"/>
      <c r="BJ22" s="81"/>
      <c r="BK22" s="81"/>
      <c r="BL22" s="81"/>
      <c r="BM22" s="81"/>
      <c r="BN22" s="112"/>
    </row>
    <row r="23" spans="1:66" s="82" customFormat="1" x14ac:dyDescent="0.2">
      <c r="A23" s="14" t="str">
        <f ca="1">IF(ISERROR(VALUE(SUBSTITUTE(OFFSET(A23,-1,0,1,1),".",""))),"1",IF(ISERROR(FIND("`",SUBSTITUTE(OFFSET(A23,-1,0,1,1),".","`",1))),TEXT(VALUE(OFFSET(A23,-1,0,1,1))+1,"#"),TEXT(VALUE(LEFT(OFFSET(A23,-1,0,1,1),FIND("`",SUBSTITUTE(OFFSET(A23,-1,0,1,1),".","`",1))-1))+1,"#")))</f>
        <v>2</v>
      </c>
      <c r="B23" s="15" t="s">
        <v>157</v>
      </c>
      <c r="C23" s="75"/>
      <c r="D23" s="76" t="s">
        <v>153</v>
      </c>
      <c r="E23" s="77"/>
      <c r="F23" s="77"/>
      <c r="G23" s="79"/>
      <c r="H23" s="80"/>
      <c r="I23" s="78"/>
      <c r="J23" s="81"/>
      <c r="K23" s="81"/>
      <c r="L23" s="81"/>
      <c r="M23" s="81"/>
      <c r="N23" s="81"/>
      <c r="O23" s="81"/>
      <c r="P23" s="81"/>
      <c r="Q23" s="81"/>
      <c r="R23" s="81"/>
      <c r="S23" s="81"/>
      <c r="T23" s="81"/>
      <c r="U23" s="81"/>
      <c r="V23" s="81"/>
      <c r="W23" s="81"/>
      <c r="X23" s="81"/>
      <c r="Y23" s="81"/>
      <c r="Z23" s="81"/>
      <c r="AA23" s="81"/>
      <c r="AB23" s="81"/>
      <c r="AC23" s="81"/>
      <c r="AD23" s="81"/>
      <c r="AE23" s="81"/>
      <c r="AF23" s="81"/>
      <c r="AG23" s="81"/>
      <c r="AH23" s="81"/>
      <c r="AI23" s="81"/>
      <c r="AJ23" s="81"/>
      <c r="AK23" s="81"/>
      <c r="AL23" s="81"/>
      <c r="AM23" s="81"/>
      <c r="AN23" s="81"/>
      <c r="AO23" s="81"/>
      <c r="AP23" s="81"/>
      <c r="AQ23" s="81"/>
      <c r="AR23" s="81"/>
      <c r="AS23" s="81"/>
      <c r="AT23" s="81"/>
      <c r="AU23" s="81"/>
      <c r="AV23" s="81"/>
      <c r="AW23" s="81"/>
      <c r="AX23" s="81"/>
      <c r="AY23" s="81"/>
      <c r="AZ23" s="81"/>
      <c r="BA23" s="81"/>
      <c r="BB23" s="81"/>
      <c r="BC23" s="81"/>
      <c r="BD23" s="81"/>
      <c r="BE23" s="81"/>
      <c r="BF23" s="81"/>
      <c r="BG23" s="81"/>
      <c r="BH23" s="81"/>
      <c r="BI23" s="81"/>
      <c r="BJ23" s="81"/>
      <c r="BK23" s="81"/>
      <c r="BL23" s="81"/>
      <c r="BM23" s="81"/>
      <c r="BN23" s="114"/>
    </row>
    <row r="24" spans="1:66" s="91" customFormat="1" x14ac:dyDescent="0.2">
      <c r="A24" s="83" t="str">
        <f t="shared" ref="A24:A37" ca="1" si="13">IF(ISERROR(VALUE(SUBSTITUTE(OFFSET(A24,-1,0,1,1),".",""))),"0.1",IF(ISERROR(FIND("`",SUBSTITUTE(OFFSET(A24,-1,0,1,1),".","`",1))),OFFSET(A24,-1,0,1,1)&amp;".1",LEFT(OFFSET(A24,-1,0,1,1),FIND("`",SUBSTITUTE(OFFSET(A24,-1,0,1,1),".","`",1)))&amp;IF(ISERROR(FIND("`",SUBSTITUTE(OFFSET(A24,-1,0,1,1),".","`",2))),VALUE(RIGHT(OFFSET(A24,-1,0,1,1),LEN(OFFSET(A24,-1,0,1,1))-FIND("`",SUBSTITUTE(OFFSET(A24,-1,0,1,1),".","`",1))))+1,VALUE(MID(OFFSET(A24,-1,0,1,1),FIND("`",SUBSTITUTE(OFFSET(A24,-1,0,1,1),".","`",1))+1,(FIND("`",SUBSTITUTE(OFFSET(A24,-1,0,1,1),".","`",2))-FIND("`",SUBSTITUTE(OFFSET(A24,-1,0,1,1),".","`",1))-1)))+1)))</f>
        <v>2.1</v>
      </c>
      <c r="B24" s="84" t="s">
        <v>179</v>
      </c>
      <c r="C24" s="85"/>
      <c r="D24" s="76" t="s">
        <v>153</v>
      </c>
      <c r="E24" s="87">
        <f>E9</f>
        <v>42095</v>
      </c>
      <c r="F24" s="88">
        <f>IF(G24=0,E24,E24+G24-1)</f>
        <v>42099</v>
      </c>
      <c r="G24" s="111">
        <v>5</v>
      </c>
      <c r="H24" s="90">
        <v>1</v>
      </c>
      <c r="I24" s="108">
        <f t="shared" ref="I24:I37" si="14">IF(OR(F24=0,E24=0),0,NETWORKDAYS(E24,F24))</f>
        <v>3</v>
      </c>
      <c r="J24" s="81"/>
      <c r="K24" s="81"/>
      <c r="L24" s="81"/>
      <c r="M24" s="81"/>
      <c r="N24" s="81"/>
      <c r="O24" s="81"/>
      <c r="P24" s="81"/>
      <c r="Q24" s="81"/>
      <c r="R24" s="81"/>
      <c r="S24" s="81"/>
      <c r="T24" s="81"/>
      <c r="U24" s="81"/>
      <c r="V24" s="81"/>
      <c r="W24" s="81"/>
      <c r="X24" s="81"/>
      <c r="Y24" s="81"/>
      <c r="Z24" s="81"/>
      <c r="AA24" s="81"/>
      <c r="AB24" s="81"/>
      <c r="AC24" s="81"/>
      <c r="AD24" s="81"/>
      <c r="AE24" s="81"/>
      <c r="AF24" s="81"/>
      <c r="AG24" s="81"/>
      <c r="AH24" s="81"/>
      <c r="AI24" s="81"/>
      <c r="AJ24" s="81"/>
      <c r="AK24" s="81"/>
      <c r="AL24" s="81"/>
      <c r="AM24" s="81"/>
      <c r="AN24" s="81"/>
      <c r="AO24" s="81"/>
      <c r="AP24" s="81"/>
      <c r="AQ24" s="81"/>
      <c r="AR24" s="81"/>
      <c r="AS24" s="81"/>
      <c r="AT24" s="81"/>
      <c r="AU24" s="81"/>
      <c r="AV24" s="81"/>
      <c r="AW24" s="81"/>
      <c r="AX24" s="81"/>
      <c r="AY24" s="81"/>
      <c r="AZ24" s="81"/>
      <c r="BA24" s="81"/>
      <c r="BB24" s="81"/>
      <c r="BC24" s="81"/>
      <c r="BD24" s="81"/>
      <c r="BE24" s="81"/>
      <c r="BF24" s="81"/>
      <c r="BG24" s="81"/>
      <c r="BH24" s="81"/>
      <c r="BI24" s="81"/>
      <c r="BJ24" s="81"/>
      <c r="BK24" s="81"/>
      <c r="BL24" s="81"/>
      <c r="BM24" s="81"/>
      <c r="BN24" s="115"/>
    </row>
    <row r="25" spans="1:66" s="92" customFormat="1" x14ac:dyDescent="0.2">
      <c r="A25" s="130" t="str">
        <f ca="1">IF(ISERROR(VALUE(SUBSTITUTE(OFFSET(A25,-1,0,1,1),".",""))),"0.0.1",IF(ISERROR(FIND("`",SUBSTITUTE(OFFSET(A25,-1,0,1,1),".","`",2))),OFFSET(A25,-1,0,1,1)&amp;".1",LEFT(OFFSET(A25,-1,0,1,1),FIND("`",SUBSTITUTE(OFFSET(A25,-1,0,1,1),".","`",2)))&amp;IF(ISERROR(FIND("`",SUBSTITUTE(OFFSET(A25,-1,0,1,1),".","`",3))),VALUE(RIGHT(OFFSET(A25,-1,0,1,1),LEN(OFFSET(A25,-1,0,1,1))-FIND("`",SUBSTITUTE(OFFSET(A25,-1,0,1,1),".","`",2))))+1,VALUE(MID(OFFSET(A25,-1,0,1,1),FIND("`",SUBSTITUTE(OFFSET(A25,-1,0,1,1),".","`",2))+1,(FIND("`",SUBSTITUTE(OFFSET(A25,-1,0,1,1),".","`",3))-FIND("`",SUBSTITUTE(OFFSET(A25,-1,0,1,1),".","`",2))-1)))+1)))</f>
        <v>2.1.1</v>
      </c>
      <c r="B25" s="131" t="s">
        <v>185</v>
      </c>
      <c r="C25" s="132"/>
      <c r="D25" s="133"/>
      <c r="E25" s="77"/>
      <c r="F25" s="101"/>
      <c r="G25" s="89"/>
      <c r="H25" s="102"/>
      <c r="I25" s="89"/>
      <c r="J25" s="81"/>
      <c r="K25" s="81"/>
      <c r="L25" s="81"/>
      <c r="M25" s="81"/>
      <c r="N25" s="81"/>
      <c r="O25" s="81"/>
      <c r="P25" s="81"/>
      <c r="Q25" s="81"/>
      <c r="R25" s="81"/>
      <c r="S25" s="81"/>
      <c r="T25" s="81"/>
      <c r="U25" s="81"/>
      <c r="V25" s="81"/>
      <c r="W25" s="81"/>
      <c r="X25" s="81"/>
      <c r="Y25" s="81"/>
      <c r="Z25" s="81"/>
      <c r="AA25" s="81"/>
      <c r="AB25" s="81"/>
      <c r="AC25" s="81"/>
      <c r="AD25" s="81"/>
      <c r="AE25" s="81"/>
      <c r="AF25" s="81"/>
      <c r="AG25" s="81"/>
      <c r="AH25" s="81"/>
      <c r="AI25" s="81"/>
      <c r="AJ25" s="81"/>
      <c r="AK25" s="81"/>
      <c r="AL25" s="81"/>
      <c r="AM25" s="81"/>
      <c r="AN25" s="81"/>
      <c r="AO25" s="81"/>
      <c r="AP25" s="81"/>
      <c r="AQ25" s="81"/>
      <c r="AR25" s="81"/>
      <c r="AS25" s="81"/>
      <c r="AT25" s="81"/>
      <c r="AU25" s="81"/>
      <c r="AV25" s="81"/>
      <c r="AW25" s="81"/>
      <c r="AX25" s="81"/>
      <c r="AY25" s="81"/>
      <c r="AZ25" s="81"/>
      <c r="BA25" s="81"/>
      <c r="BB25" s="81"/>
      <c r="BC25" s="81"/>
      <c r="BD25" s="81"/>
      <c r="BE25" s="81"/>
      <c r="BF25" s="81"/>
      <c r="BG25" s="81"/>
      <c r="BH25" s="81"/>
      <c r="BI25" s="81"/>
      <c r="BJ25" s="81"/>
      <c r="BK25" s="81"/>
      <c r="BL25" s="81"/>
      <c r="BM25" s="81"/>
      <c r="BN25" s="112"/>
    </row>
    <row r="26" spans="1:66" s="92" customFormat="1" x14ac:dyDescent="0.2">
      <c r="A26" s="130" t="str">
        <f ca="1">IF(ISERROR(VALUE(SUBSTITUTE(OFFSET(A26,-1,0,1,1),".",""))),"0.0.1",IF(ISERROR(FIND("`",SUBSTITUTE(OFFSET(A26,-1,0,1,1),".","`",2))),OFFSET(A26,-1,0,1,1)&amp;".1",LEFT(OFFSET(A26,-1,0,1,1),FIND("`",SUBSTITUTE(OFFSET(A26,-1,0,1,1),".","`",2)))&amp;IF(ISERROR(FIND("`",SUBSTITUTE(OFFSET(A26,-1,0,1,1),".","`",3))),VALUE(RIGHT(OFFSET(A26,-1,0,1,1),LEN(OFFSET(A26,-1,0,1,1))-FIND("`",SUBSTITUTE(OFFSET(A26,-1,0,1,1),".","`",2))))+1,VALUE(MID(OFFSET(A26,-1,0,1,1),FIND("`",SUBSTITUTE(OFFSET(A26,-1,0,1,1),".","`",2))+1,(FIND("`",SUBSTITUTE(OFFSET(A26,-1,0,1,1),".","`",3))-FIND("`",SUBSTITUTE(OFFSET(A26,-1,0,1,1),".","`",2))-1)))+1)))</f>
        <v>2.1.2</v>
      </c>
      <c r="B26" s="131" t="s">
        <v>186</v>
      </c>
      <c r="C26" s="132"/>
      <c r="D26" s="133"/>
      <c r="E26" s="77"/>
      <c r="F26" s="101"/>
      <c r="G26" s="89"/>
      <c r="H26" s="102"/>
      <c r="I26" s="89"/>
      <c r="J26" s="81"/>
      <c r="K26" s="81"/>
      <c r="L26" s="81"/>
      <c r="M26" s="81"/>
      <c r="N26" s="81"/>
      <c r="O26" s="81"/>
      <c r="P26" s="81"/>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c r="BA26" s="81"/>
      <c r="BB26" s="81"/>
      <c r="BC26" s="81"/>
      <c r="BD26" s="81"/>
      <c r="BE26" s="81"/>
      <c r="BF26" s="81"/>
      <c r="BG26" s="81"/>
      <c r="BH26" s="81"/>
      <c r="BI26" s="81"/>
      <c r="BJ26" s="81"/>
      <c r="BK26" s="81"/>
      <c r="BL26" s="81"/>
      <c r="BM26" s="81"/>
      <c r="BN26" s="112"/>
    </row>
    <row r="27" spans="1:66" s="92" customFormat="1" x14ac:dyDescent="0.2">
      <c r="A27" s="130" t="str">
        <f ca="1">IF(ISERROR(VALUE(SUBSTITUTE(OFFSET(A27,-1,0,1,1),".",""))),"0.0.1",IF(ISERROR(FIND("`",SUBSTITUTE(OFFSET(A27,-1,0,1,1),".","`",2))),OFFSET(A27,-1,0,1,1)&amp;".1",LEFT(OFFSET(A27,-1,0,1,1),FIND("`",SUBSTITUTE(OFFSET(A27,-1,0,1,1),".","`",2)))&amp;IF(ISERROR(FIND("`",SUBSTITUTE(OFFSET(A27,-1,0,1,1),".","`",3))),VALUE(RIGHT(OFFSET(A27,-1,0,1,1),LEN(OFFSET(A27,-1,0,1,1))-FIND("`",SUBSTITUTE(OFFSET(A27,-1,0,1,1),".","`",2))))+1,VALUE(MID(OFFSET(A27,-1,0,1,1),FIND("`",SUBSTITUTE(OFFSET(A27,-1,0,1,1),".","`",2))+1,(FIND("`",SUBSTITUTE(OFFSET(A27,-1,0,1,1),".","`",3))-FIND("`",SUBSTITUTE(OFFSET(A27,-1,0,1,1),".","`",2))-1)))+1)))</f>
        <v>2.1.3</v>
      </c>
      <c r="B27" s="131" t="s">
        <v>187</v>
      </c>
      <c r="C27" s="132"/>
      <c r="D27" s="133"/>
      <c r="E27" s="77"/>
      <c r="F27" s="101"/>
      <c r="G27" s="89"/>
      <c r="H27" s="102"/>
      <c r="I27" s="89"/>
      <c r="J27" s="81"/>
      <c r="K27" s="81"/>
      <c r="L27" s="81"/>
      <c r="M27" s="81"/>
      <c r="N27" s="81"/>
      <c r="O27" s="81"/>
      <c r="P27" s="81"/>
      <c r="Q27" s="81"/>
      <c r="R27" s="81"/>
      <c r="S27" s="81"/>
      <c r="T27" s="81"/>
      <c r="U27" s="81"/>
      <c r="V27" s="81"/>
      <c r="W27" s="81"/>
      <c r="X27" s="81"/>
      <c r="Y27" s="81"/>
      <c r="Z27" s="81"/>
      <c r="AA27" s="81"/>
      <c r="AB27" s="81"/>
      <c r="AC27" s="81"/>
      <c r="AD27" s="81"/>
      <c r="AE27" s="81"/>
      <c r="AF27" s="81"/>
      <c r="AG27" s="81"/>
      <c r="AH27" s="81"/>
      <c r="AI27" s="81"/>
      <c r="AJ27" s="81"/>
      <c r="AK27" s="81"/>
      <c r="AL27" s="81"/>
      <c r="AM27" s="81"/>
      <c r="AN27" s="81"/>
      <c r="AO27" s="81"/>
      <c r="AP27" s="81"/>
      <c r="AQ27" s="81"/>
      <c r="AR27" s="81"/>
      <c r="AS27" s="81"/>
      <c r="AT27" s="81"/>
      <c r="AU27" s="81"/>
      <c r="AV27" s="81"/>
      <c r="AW27" s="81"/>
      <c r="AX27" s="81"/>
      <c r="AY27" s="81"/>
      <c r="AZ27" s="81"/>
      <c r="BA27" s="81"/>
      <c r="BB27" s="81"/>
      <c r="BC27" s="81"/>
      <c r="BD27" s="81"/>
      <c r="BE27" s="81"/>
      <c r="BF27" s="81"/>
      <c r="BG27" s="81"/>
      <c r="BH27" s="81"/>
      <c r="BI27" s="81"/>
      <c r="BJ27" s="81"/>
      <c r="BK27" s="81"/>
      <c r="BL27" s="81"/>
      <c r="BM27" s="81"/>
      <c r="BN27" s="112"/>
    </row>
    <row r="28" spans="1:66" s="92" customFormat="1" x14ac:dyDescent="0.2">
      <c r="A28" s="130" t="str">
        <f ca="1">IF(ISERROR(VALUE(SUBSTITUTE(OFFSET(A28,-1,0,1,1),".",""))),"0.0.1",IF(ISERROR(FIND("`",SUBSTITUTE(OFFSET(A28,-1,0,1,1),".","`",2))),OFFSET(A28,-1,0,1,1)&amp;".1",LEFT(OFFSET(A28,-1,0,1,1),FIND("`",SUBSTITUTE(OFFSET(A28,-1,0,1,1),".","`",2)))&amp;IF(ISERROR(FIND("`",SUBSTITUTE(OFFSET(A28,-1,0,1,1),".","`",3))),VALUE(RIGHT(OFFSET(A28,-1,0,1,1),LEN(OFFSET(A28,-1,0,1,1))-FIND("`",SUBSTITUTE(OFFSET(A28,-1,0,1,1),".","`",2))))+1,VALUE(MID(OFFSET(A28,-1,0,1,1),FIND("`",SUBSTITUTE(OFFSET(A28,-1,0,1,1),".","`",2))+1,(FIND("`",SUBSTITUTE(OFFSET(A28,-1,0,1,1),".","`",3))-FIND("`",SUBSTITUTE(OFFSET(A28,-1,0,1,1),".","`",2))-1)))+1)))</f>
        <v>2.1.4</v>
      </c>
      <c r="B28" s="131" t="s">
        <v>187</v>
      </c>
      <c r="C28" s="132"/>
      <c r="D28" s="133"/>
      <c r="E28" s="77"/>
      <c r="F28" s="101"/>
      <c r="G28" s="89"/>
      <c r="H28" s="102"/>
      <c r="I28" s="89"/>
      <c r="J28" s="81"/>
      <c r="K28" s="81"/>
      <c r="L28" s="81"/>
      <c r="M28" s="81"/>
      <c r="N28" s="81"/>
      <c r="O28" s="81"/>
      <c r="P28" s="81"/>
      <c r="Q28" s="81"/>
      <c r="R28" s="81"/>
      <c r="S28" s="81"/>
      <c r="T28" s="81"/>
      <c r="U28" s="81"/>
      <c r="V28" s="81"/>
      <c r="W28" s="81"/>
      <c r="X28" s="81"/>
      <c r="Y28" s="81"/>
      <c r="Z28" s="81"/>
      <c r="AA28" s="81"/>
      <c r="AB28" s="81"/>
      <c r="AC28" s="81"/>
      <c r="AD28" s="81"/>
      <c r="AE28" s="81"/>
      <c r="AF28" s="81"/>
      <c r="AG28" s="81"/>
      <c r="AH28" s="81"/>
      <c r="AI28" s="81"/>
      <c r="AJ28" s="81"/>
      <c r="AK28" s="81"/>
      <c r="AL28" s="81"/>
      <c r="AM28" s="81"/>
      <c r="AN28" s="81"/>
      <c r="AO28" s="81"/>
      <c r="AP28" s="81"/>
      <c r="AQ28" s="81"/>
      <c r="AR28" s="81"/>
      <c r="AS28" s="81"/>
      <c r="AT28" s="81"/>
      <c r="AU28" s="81"/>
      <c r="AV28" s="81"/>
      <c r="AW28" s="81"/>
      <c r="AX28" s="81"/>
      <c r="AY28" s="81"/>
      <c r="AZ28" s="81"/>
      <c r="BA28" s="81"/>
      <c r="BB28" s="81"/>
      <c r="BC28" s="81"/>
      <c r="BD28" s="81"/>
      <c r="BE28" s="81"/>
      <c r="BF28" s="81"/>
      <c r="BG28" s="81"/>
      <c r="BH28" s="81"/>
      <c r="BI28" s="81"/>
      <c r="BJ28" s="81"/>
      <c r="BK28" s="81"/>
      <c r="BL28" s="81"/>
      <c r="BM28" s="81"/>
      <c r="BN28" s="112"/>
    </row>
    <row r="29" spans="1:66" s="92" customFormat="1" x14ac:dyDescent="0.2">
      <c r="A29" s="130" t="str">
        <f ca="1">IF(ISERROR(VALUE(SUBSTITUTE(OFFSET(A29,-1,0,1,1),".",""))),"0.0.1",IF(ISERROR(FIND("`",SUBSTITUTE(OFFSET(A29,-1,0,1,1),".","`",2))),OFFSET(A29,-1,0,1,1)&amp;".1",LEFT(OFFSET(A29,-1,0,1,1),FIND("`",SUBSTITUTE(OFFSET(A29,-1,0,1,1),".","`",2)))&amp;IF(ISERROR(FIND("`",SUBSTITUTE(OFFSET(A29,-1,0,1,1),".","`",3))),VALUE(RIGHT(OFFSET(A29,-1,0,1,1),LEN(OFFSET(A29,-1,0,1,1))-FIND("`",SUBSTITUTE(OFFSET(A29,-1,0,1,1),".","`",2))))+1,VALUE(MID(OFFSET(A29,-1,0,1,1),FIND("`",SUBSTITUTE(OFFSET(A29,-1,0,1,1),".","`",2))+1,(FIND("`",SUBSTITUTE(OFFSET(A29,-1,0,1,1),".","`",3))-FIND("`",SUBSTITUTE(OFFSET(A29,-1,0,1,1),".","`",2))-1)))+1)))</f>
        <v>2.1.5</v>
      </c>
      <c r="B29" s="131" t="s">
        <v>200</v>
      </c>
      <c r="C29" s="132"/>
      <c r="D29" s="133"/>
      <c r="E29" s="77"/>
      <c r="F29" s="101"/>
      <c r="G29" s="89"/>
      <c r="H29" s="102"/>
      <c r="I29" s="89"/>
      <c r="J29" s="81"/>
      <c r="K29" s="81"/>
      <c r="L29" s="81"/>
      <c r="M29" s="81"/>
      <c r="N29" s="81"/>
      <c r="O29" s="81"/>
      <c r="P29" s="81"/>
      <c r="Q29" s="81"/>
      <c r="R29" s="81"/>
      <c r="S29" s="81"/>
      <c r="T29" s="81"/>
      <c r="U29" s="81"/>
      <c r="V29" s="81"/>
      <c r="W29" s="81"/>
      <c r="X29" s="81"/>
      <c r="Y29" s="81"/>
      <c r="Z29" s="81"/>
      <c r="AA29" s="81"/>
      <c r="AB29" s="81"/>
      <c r="AC29" s="81"/>
      <c r="AD29" s="81"/>
      <c r="AE29" s="81"/>
      <c r="AF29" s="81"/>
      <c r="AG29" s="81"/>
      <c r="AH29" s="81"/>
      <c r="AI29" s="81"/>
      <c r="AJ29" s="81"/>
      <c r="AK29" s="81"/>
      <c r="AL29" s="81"/>
      <c r="AM29" s="81"/>
      <c r="AN29" s="81"/>
      <c r="AO29" s="81"/>
      <c r="AP29" s="81"/>
      <c r="AQ29" s="81"/>
      <c r="AR29" s="81"/>
      <c r="AS29" s="81"/>
      <c r="AT29" s="81"/>
      <c r="AU29" s="81"/>
      <c r="AV29" s="81"/>
      <c r="AW29" s="81"/>
      <c r="AX29" s="81"/>
      <c r="AY29" s="81"/>
      <c r="AZ29" s="81"/>
      <c r="BA29" s="81"/>
      <c r="BB29" s="81"/>
      <c r="BC29" s="81"/>
      <c r="BD29" s="81"/>
      <c r="BE29" s="81"/>
      <c r="BF29" s="81"/>
      <c r="BG29" s="81"/>
      <c r="BH29" s="81"/>
      <c r="BI29" s="81"/>
      <c r="BJ29" s="81"/>
      <c r="BK29" s="81"/>
      <c r="BL29" s="81"/>
      <c r="BM29" s="81"/>
      <c r="BN29" s="112"/>
    </row>
    <row r="30" spans="1:66" s="91" customFormat="1" x14ac:dyDescent="0.2">
      <c r="A30" s="83" t="str">
        <f t="shared" ca="1" si="13"/>
        <v>2.2</v>
      </c>
      <c r="B30" s="84" t="s">
        <v>180</v>
      </c>
      <c r="C30" s="85"/>
      <c r="D30" s="86" t="s">
        <v>153</v>
      </c>
      <c r="E30" s="87">
        <f>F24+1</f>
        <v>42100</v>
      </c>
      <c r="F30" s="88">
        <f t="shared" ref="F30:F34" si="15">IF(G30=0,E30,E30+G30-1)</f>
        <v>42102</v>
      </c>
      <c r="G30" s="111">
        <v>3</v>
      </c>
      <c r="H30" s="90">
        <v>1</v>
      </c>
      <c r="I30" s="108">
        <f t="shared" si="14"/>
        <v>3</v>
      </c>
      <c r="J30" s="81"/>
      <c r="K30" s="81"/>
      <c r="L30" s="81"/>
      <c r="M30" s="81"/>
      <c r="N30" s="81"/>
      <c r="O30" s="81"/>
      <c r="P30" s="81"/>
      <c r="Q30" s="81"/>
      <c r="R30" s="81"/>
      <c r="S30" s="81"/>
      <c r="T30" s="81"/>
      <c r="U30" s="81"/>
      <c r="V30" s="81"/>
      <c r="W30" s="81"/>
      <c r="X30" s="81"/>
      <c r="Y30" s="81"/>
      <c r="Z30" s="81"/>
      <c r="AA30" s="81"/>
      <c r="AB30" s="81"/>
      <c r="AC30" s="81"/>
      <c r="AD30" s="81"/>
      <c r="AE30" s="81"/>
      <c r="AF30" s="81"/>
      <c r="AG30" s="81"/>
      <c r="AH30" s="81"/>
      <c r="AI30" s="81"/>
      <c r="AJ30" s="81"/>
      <c r="AK30" s="81"/>
      <c r="AL30" s="81"/>
      <c r="AM30" s="81"/>
      <c r="AN30" s="81"/>
      <c r="AO30" s="81"/>
      <c r="AP30" s="81"/>
      <c r="AQ30" s="81"/>
      <c r="AR30" s="81"/>
      <c r="AS30" s="81"/>
      <c r="AT30" s="81"/>
      <c r="AU30" s="81"/>
      <c r="AV30" s="81"/>
      <c r="AW30" s="81"/>
      <c r="AX30" s="81"/>
      <c r="AY30" s="81"/>
      <c r="AZ30" s="81"/>
      <c r="BA30" s="81"/>
      <c r="BB30" s="81"/>
      <c r="BC30" s="81"/>
      <c r="BD30" s="81"/>
      <c r="BE30" s="81"/>
      <c r="BF30" s="81"/>
      <c r="BG30" s="81"/>
      <c r="BH30" s="81"/>
      <c r="BI30" s="81"/>
      <c r="BJ30" s="81"/>
      <c r="BK30" s="81"/>
      <c r="BL30" s="81"/>
      <c r="BM30" s="81"/>
      <c r="BN30" s="115"/>
    </row>
    <row r="31" spans="1:66" s="92" customFormat="1" x14ac:dyDescent="0.2">
      <c r="A31" s="130" t="str">
        <f ca="1">IF(ISERROR(VALUE(SUBSTITUTE(OFFSET(A31,-1,0,1,1),".",""))),"0.0.1",IF(ISERROR(FIND("`",SUBSTITUTE(OFFSET(A31,-1,0,1,1),".","`",2))),OFFSET(A31,-1,0,1,1)&amp;".1",LEFT(OFFSET(A31,-1,0,1,1),FIND("`",SUBSTITUTE(OFFSET(A31,-1,0,1,1),".","`",2)))&amp;IF(ISERROR(FIND("`",SUBSTITUTE(OFFSET(A31,-1,0,1,1),".","`",3))),VALUE(RIGHT(OFFSET(A31,-1,0,1,1),LEN(OFFSET(A31,-1,0,1,1))-FIND("`",SUBSTITUTE(OFFSET(A31,-1,0,1,1),".","`",2))))+1,VALUE(MID(OFFSET(A31,-1,0,1,1),FIND("`",SUBSTITUTE(OFFSET(A31,-1,0,1,1),".","`",2))+1,(FIND("`",SUBSTITUTE(OFFSET(A31,-1,0,1,1),".","`",3))-FIND("`",SUBSTITUTE(OFFSET(A31,-1,0,1,1),".","`",2))-1)))+1)))</f>
        <v>2.2.1</v>
      </c>
      <c r="B31" s="131" t="s">
        <v>196</v>
      </c>
      <c r="C31" s="132"/>
      <c r="D31" s="133"/>
      <c r="E31" s="77"/>
      <c r="F31" s="101"/>
      <c r="G31" s="89"/>
      <c r="H31" s="102"/>
      <c r="I31" s="89"/>
      <c r="J31" s="81"/>
      <c r="K31" s="81"/>
      <c r="L31" s="81"/>
      <c r="M31" s="81"/>
      <c r="N31" s="81"/>
      <c r="O31" s="81"/>
      <c r="P31" s="81"/>
      <c r="Q31" s="81"/>
      <c r="R31" s="81"/>
      <c r="S31" s="81"/>
      <c r="T31" s="81"/>
      <c r="U31" s="81"/>
      <c r="V31" s="81"/>
      <c r="W31" s="81"/>
      <c r="X31" s="81"/>
      <c r="Y31" s="81"/>
      <c r="Z31" s="81"/>
      <c r="AA31" s="81"/>
      <c r="AB31" s="81"/>
      <c r="AC31" s="81"/>
      <c r="AD31" s="81"/>
      <c r="AE31" s="81"/>
      <c r="AF31" s="81"/>
      <c r="AG31" s="81"/>
      <c r="AH31" s="81"/>
      <c r="AI31" s="81"/>
      <c r="AJ31" s="81"/>
      <c r="AK31" s="81"/>
      <c r="AL31" s="81"/>
      <c r="AM31" s="81"/>
      <c r="AN31" s="81"/>
      <c r="AO31" s="81"/>
      <c r="AP31" s="81"/>
      <c r="AQ31" s="81"/>
      <c r="AR31" s="81"/>
      <c r="AS31" s="81"/>
      <c r="AT31" s="81"/>
      <c r="AU31" s="81"/>
      <c r="AV31" s="81"/>
      <c r="AW31" s="81"/>
      <c r="AX31" s="81"/>
      <c r="AY31" s="81"/>
      <c r="AZ31" s="81"/>
      <c r="BA31" s="81"/>
      <c r="BB31" s="81"/>
      <c r="BC31" s="81"/>
      <c r="BD31" s="81"/>
      <c r="BE31" s="81"/>
      <c r="BF31" s="81"/>
      <c r="BG31" s="81"/>
      <c r="BH31" s="81"/>
      <c r="BI31" s="81"/>
      <c r="BJ31" s="81"/>
      <c r="BK31" s="81"/>
      <c r="BL31" s="81"/>
      <c r="BM31" s="81"/>
      <c r="BN31" s="112"/>
    </row>
    <row r="32" spans="1:66" s="92" customFormat="1" x14ac:dyDescent="0.2">
      <c r="A32" s="130" t="str">
        <f ca="1">IF(ISERROR(VALUE(SUBSTITUTE(OFFSET(A32,-1,0,1,1),".",""))),"0.0.1",IF(ISERROR(FIND("`",SUBSTITUTE(OFFSET(A32,-1,0,1,1),".","`",2))),OFFSET(A32,-1,0,1,1)&amp;".1",LEFT(OFFSET(A32,-1,0,1,1),FIND("`",SUBSTITUTE(OFFSET(A32,-1,0,1,1),".","`",2)))&amp;IF(ISERROR(FIND("`",SUBSTITUTE(OFFSET(A32,-1,0,1,1),".","`",3))),VALUE(RIGHT(OFFSET(A32,-1,0,1,1),LEN(OFFSET(A32,-1,0,1,1))-FIND("`",SUBSTITUTE(OFFSET(A32,-1,0,1,1),".","`",2))))+1,VALUE(MID(OFFSET(A32,-1,0,1,1),FIND("`",SUBSTITUTE(OFFSET(A32,-1,0,1,1),".","`",2))+1,(FIND("`",SUBSTITUTE(OFFSET(A32,-1,0,1,1),".","`",3))-FIND("`",SUBSTITUTE(OFFSET(A32,-1,0,1,1),".","`",2))-1)))+1)))</f>
        <v>2.2.2</v>
      </c>
      <c r="B32" s="131" t="s">
        <v>197</v>
      </c>
      <c r="C32" s="132"/>
      <c r="D32" s="133"/>
      <c r="E32" s="77"/>
      <c r="F32" s="101"/>
      <c r="G32" s="89"/>
      <c r="H32" s="102"/>
      <c r="I32" s="89"/>
      <c r="J32" s="81"/>
      <c r="K32" s="81"/>
      <c r="L32" s="81"/>
      <c r="M32" s="81"/>
      <c r="N32" s="81"/>
      <c r="O32" s="81"/>
      <c r="P32" s="81"/>
      <c r="Q32" s="81"/>
      <c r="R32" s="81"/>
      <c r="S32" s="81"/>
      <c r="T32" s="81"/>
      <c r="U32" s="81"/>
      <c r="V32" s="81"/>
      <c r="W32" s="81"/>
      <c r="X32" s="81"/>
      <c r="Y32" s="81"/>
      <c r="Z32" s="81"/>
      <c r="AA32" s="81"/>
      <c r="AB32" s="81"/>
      <c r="AC32" s="81"/>
      <c r="AD32" s="81"/>
      <c r="AE32" s="81"/>
      <c r="AF32" s="81"/>
      <c r="AG32" s="81"/>
      <c r="AH32" s="81"/>
      <c r="AI32" s="81"/>
      <c r="AJ32" s="81"/>
      <c r="AK32" s="81"/>
      <c r="AL32" s="81"/>
      <c r="AM32" s="81"/>
      <c r="AN32" s="81"/>
      <c r="AO32" s="81"/>
      <c r="AP32" s="81"/>
      <c r="AQ32" s="81"/>
      <c r="AR32" s="81"/>
      <c r="AS32" s="81"/>
      <c r="AT32" s="81"/>
      <c r="AU32" s="81"/>
      <c r="AV32" s="81"/>
      <c r="AW32" s="81"/>
      <c r="AX32" s="81"/>
      <c r="AY32" s="81"/>
      <c r="AZ32" s="81"/>
      <c r="BA32" s="81"/>
      <c r="BB32" s="81"/>
      <c r="BC32" s="81"/>
      <c r="BD32" s="81"/>
      <c r="BE32" s="81"/>
      <c r="BF32" s="81"/>
      <c r="BG32" s="81"/>
      <c r="BH32" s="81"/>
      <c r="BI32" s="81"/>
      <c r="BJ32" s="81"/>
      <c r="BK32" s="81"/>
      <c r="BL32" s="81"/>
      <c r="BM32" s="81"/>
      <c r="BN32" s="112"/>
    </row>
    <row r="33" spans="1:66" s="92" customFormat="1" x14ac:dyDescent="0.2">
      <c r="A33" s="130" t="str">
        <f ca="1">IF(ISERROR(VALUE(SUBSTITUTE(OFFSET(A33,-1,0,1,1),".",""))),"0.0.1",IF(ISERROR(FIND("`",SUBSTITUTE(OFFSET(A33,-1,0,1,1),".","`",2))),OFFSET(A33,-1,0,1,1)&amp;".1",LEFT(OFFSET(A33,-1,0,1,1),FIND("`",SUBSTITUTE(OFFSET(A33,-1,0,1,1),".","`",2)))&amp;IF(ISERROR(FIND("`",SUBSTITUTE(OFFSET(A33,-1,0,1,1),".","`",3))),VALUE(RIGHT(OFFSET(A33,-1,0,1,1),LEN(OFFSET(A33,-1,0,1,1))-FIND("`",SUBSTITUTE(OFFSET(A33,-1,0,1,1),".","`",2))))+1,VALUE(MID(OFFSET(A33,-1,0,1,1),FIND("`",SUBSTITUTE(OFFSET(A33,-1,0,1,1),".","`",2))+1,(FIND("`",SUBSTITUTE(OFFSET(A33,-1,0,1,1),".","`",3))-FIND("`",SUBSTITUTE(OFFSET(A33,-1,0,1,1),".","`",2))-1)))+1)))</f>
        <v>2.2.3</v>
      </c>
      <c r="B33" s="131" t="s">
        <v>198</v>
      </c>
      <c r="C33" s="132"/>
      <c r="D33" s="133"/>
      <c r="E33" s="77"/>
      <c r="F33" s="101"/>
      <c r="G33" s="89"/>
      <c r="H33" s="102"/>
      <c r="I33" s="89"/>
      <c r="J33" s="81"/>
      <c r="K33" s="81"/>
      <c r="L33" s="81"/>
      <c r="M33" s="81"/>
      <c r="N33" s="81"/>
      <c r="O33" s="81"/>
      <c r="P33" s="81"/>
      <c r="Q33" s="81"/>
      <c r="R33" s="81"/>
      <c r="S33" s="81"/>
      <c r="T33" s="81"/>
      <c r="U33" s="81"/>
      <c r="V33" s="81"/>
      <c r="W33" s="81"/>
      <c r="X33" s="81"/>
      <c r="Y33" s="81"/>
      <c r="Z33" s="81"/>
      <c r="AA33" s="81"/>
      <c r="AB33" s="81"/>
      <c r="AC33" s="81"/>
      <c r="AD33" s="81"/>
      <c r="AE33" s="81"/>
      <c r="AF33" s="81"/>
      <c r="AG33" s="81"/>
      <c r="AH33" s="81"/>
      <c r="AI33" s="81"/>
      <c r="AJ33" s="81"/>
      <c r="AK33" s="81"/>
      <c r="AL33" s="81"/>
      <c r="AM33" s="81"/>
      <c r="AN33" s="81"/>
      <c r="AO33" s="81"/>
      <c r="AP33" s="81"/>
      <c r="AQ33" s="81"/>
      <c r="AR33" s="81"/>
      <c r="AS33" s="81"/>
      <c r="AT33" s="81"/>
      <c r="AU33" s="81"/>
      <c r="AV33" s="81"/>
      <c r="AW33" s="81"/>
      <c r="AX33" s="81"/>
      <c r="AY33" s="81"/>
      <c r="AZ33" s="81"/>
      <c r="BA33" s="81"/>
      <c r="BB33" s="81"/>
      <c r="BC33" s="81"/>
      <c r="BD33" s="81"/>
      <c r="BE33" s="81"/>
      <c r="BF33" s="81"/>
      <c r="BG33" s="81"/>
      <c r="BH33" s="81"/>
      <c r="BI33" s="81"/>
      <c r="BJ33" s="81"/>
      <c r="BK33" s="81"/>
      <c r="BL33" s="81"/>
      <c r="BM33" s="81"/>
      <c r="BN33" s="112"/>
    </row>
    <row r="34" spans="1:66" s="91" customFormat="1" ht="24" x14ac:dyDescent="0.2">
      <c r="A34" s="83" t="str">
        <f t="shared" ca="1" si="13"/>
        <v>2.3</v>
      </c>
      <c r="B34" s="84" t="s">
        <v>181</v>
      </c>
      <c r="C34" s="85"/>
      <c r="D34" s="86"/>
      <c r="E34" s="87">
        <f>F30+1</f>
        <v>42103</v>
      </c>
      <c r="F34" s="88">
        <f t="shared" si="15"/>
        <v>42116</v>
      </c>
      <c r="G34" s="111">
        <v>14</v>
      </c>
      <c r="H34" s="90">
        <v>0.5</v>
      </c>
      <c r="I34" s="108">
        <f t="shared" si="14"/>
        <v>10</v>
      </c>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c r="AY34" s="81"/>
      <c r="AZ34" s="81"/>
      <c r="BA34" s="81"/>
      <c r="BB34" s="81"/>
      <c r="BC34" s="81"/>
      <c r="BD34" s="81"/>
      <c r="BE34" s="81"/>
      <c r="BF34" s="81"/>
      <c r="BG34" s="81"/>
      <c r="BH34" s="81"/>
      <c r="BI34" s="81"/>
      <c r="BJ34" s="81"/>
      <c r="BK34" s="81"/>
      <c r="BL34" s="81"/>
      <c r="BM34" s="81"/>
      <c r="BN34" s="115"/>
    </row>
    <row r="35" spans="1:66" s="92" customFormat="1" x14ac:dyDescent="0.2">
      <c r="A35" s="130" t="str">
        <f ca="1">IF(ISERROR(VALUE(SUBSTITUTE(OFFSET(A35,-1,0,1,1),".",""))),"0.0.1",IF(ISERROR(FIND("`",SUBSTITUTE(OFFSET(A35,-1,0,1,1),".","`",2))),OFFSET(A35,-1,0,1,1)&amp;".1",LEFT(OFFSET(A35,-1,0,1,1),FIND("`",SUBSTITUTE(OFFSET(A35,-1,0,1,1),".","`",2)))&amp;IF(ISERROR(FIND("`",SUBSTITUTE(OFFSET(A35,-1,0,1,1),".","`",3))),VALUE(RIGHT(OFFSET(A35,-1,0,1,1),LEN(OFFSET(A35,-1,0,1,1))-FIND("`",SUBSTITUTE(OFFSET(A35,-1,0,1,1),".","`",2))))+1,VALUE(MID(OFFSET(A35,-1,0,1,1),FIND("`",SUBSTITUTE(OFFSET(A35,-1,0,1,1),".","`",2))+1,(FIND("`",SUBSTITUTE(OFFSET(A35,-1,0,1,1),".","`",3))-FIND("`",SUBSTITUTE(OFFSET(A35,-1,0,1,1),".","`",2))-1)))+1)))</f>
        <v>2.3.1</v>
      </c>
      <c r="B35" s="131" t="s">
        <v>188</v>
      </c>
      <c r="C35" s="132"/>
      <c r="D35" s="133"/>
      <c r="E35" s="77"/>
      <c r="F35" s="101"/>
      <c r="G35" s="89"/>
      <c r="H35" s="102"/>
      <c r="I35" s="89"/>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c r="BM35" s="81"/>
      <c r="BN35" s="112"/>
    </row>
    <row r="36" spans="1:66" s="92" customFormat="1" x14ac:dyDescent="0.2">
      <c r="A36" s="130" t="str">
        <f ca="1">IF(ISERROR(VALUE(SUBSTITUTE(OFFSET(A36,-1,0,1,1),".",""))),"0.0.1",IF(ISERROR(FIND("`",SUBSTITUTE(OFFSET(A36,-1,0,1,1),".","`",2))),OFFSET(A36,-1,0,1,1)&amp;".1",LEFT(OFFSET(A36,-1,0,1,1),FIND("`",SUBSTITUTE(OFFSET(A36,-1,0,1,1),".","`",2)))&amp;IF(ISERROR(FIND("`",SUBSTITUTE(OFFSET(A36,-1,0,1,1),".","`",3))),VALUE(RIGHT(OFFSET(A36,-1,0,1,1),LEN(OFFSET(A36,-1,0,1,1))-FIND("`",SUBSTITUTE(OFFSET(A36,-1,0,1,1),".","`",2))))+1,VALUE(MID(OFFSET(A36,-1,0,1,1),FIND("`",SUBSTITUTE(OFFSET(A36,-1,0,1,1),".","`",2))+1,(FIND("`",SUBSTITUTE(OFFSET(A36,-1,0,1,1),".","`",3))-FIND("`",SUBSTITUTE(OFFSET(A36,-1,0,1,1),".","`",2))-1)))+1)))</f>
        <v>2.3.2</v>
      </c>
      <c r="B36" s="131" t="s">
        <v>189</v>
      </c>
      <c r="C36" s="132"/>
      <c r="D36" s="133"/>
      <c r="E36" s="77"/>
      <c r="F36" s="101"/>
      <c r="G36" s="89"/>
      <c r="H36" s="102"/>
      <c r="I36" s="89"/>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c r="AY36" s="81"/>
      <c r="AZ36" s="81"/>
      <c r="BA36" s="81"/>
      <c r="BB36" s="81"/>
      <c r="BC36" s="81"/>
      <c r="BD36" s="81"/>
      <c r="BE36" s="81"/>
      <c r="BF36" s="81"/>
      <c r="BG36" s="81"/>
      <c r="BH36" s="81"/>
      <c r="BI36" s="81"/>
      <c r="BJ36" s="81"/>
      <c r="BK36" s="81"/>
      <c r="BL36" s="81"/>
      <c r="BM36" s="81"/>
      <c r="BN36" s="112"/>
    </row>
    <row r="37" spans="1:66" s="91" customFormat="1" ht="24" x14ac:dyDescent="0.2">
      <c r="A37" s="83" t="str">
        <f t="shared" ca="1" si="13"/>
        <v>2.4</v>
      </c>
      <c r="B37" s="84" t="s">
        <v>183</v>
      </c>
      <c r="C37" s="85"/>
      <c r="D37" s="86" t="s">
        <v>153</v>
      </c>
      <c r="E37" s="87">
        <f>F34+1</f>
        <v>42117</v>
      </c>
      <c r="F37" s="88">
        <f>F16</f>
        <v>42156</v>
      </c>
      <c r="G37" s="111">
        <v>1</v>
      </c>
      <c r="H37" s="90">
        <v>0.3</v>
      </c>
      <c r="I37" s="108">
        <f t="shared" si="14"/>
        <v>28</v>
      </c>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c r="AY37" s="81"/>
      <c r="AZ37" s="81"/>
      <c r="BA37" s="81"/>
      <c r="BB37" s="81"/>
      <c r="BC37" s="81"/>
      <c r="BD37" s="81"/>
      <c r="BE37" s="81"/>
      <c r="BF37" s="81"/>
      <c r="BG37" s="81"/>
      <c r="BH37" s="81"/>
      <c r="BI37" s="81"/>
      <c r="BJ37" s="81"/>
      <c r="BK37" s="81"/>
      <c r="BL37" s="81"/>
      <c r="BM37" s="81"/>
      <c r="BN37" s="115"/>
    </row>
    <row r="38" spans="1:66" s="82" customFormat="1" ht="24" x14ac:dyDescent="0.2">
      <c r="A38" s="14" t="str">
        <f ca="1">IF(ISERROR(VALUE(SUBSTITUTE(OFFSET(A38,-1,0,1,1),".",""))),"1",IF(ISERROR(FIND("`",SUBSTITUTE(OFFSET(A38,-1,0,1,1),".","`",1))),TEXT(VALUE(OFFSET(A38,-1,0,1,1))+1,"#"),TEXT(VALUE(LEFT(OFFSET(A38,-1,0,1,1),FIND("`",SUBSTITUTE(OFFSET(A38,-1,0,1,1),".","`",1))-1))+1,"#")))</f>
        <v>3</v>
      </c>
      <c r="B38" s="15" t="s">
        <v>158</v>
      </c>
      <c r="C38" s="75"/>
      <c r="D38" s="76"/>
      <c r="E38" s="77"/>
      <c r="F38" s="77"/>
      <c r="G38" s="79"/>
      <c r="H38" s="80"/>
      <c r="I38" s="78"/>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c r="AY38" s="81"/>
      <c r="AZ38" s="81"/>
      <c r="BA38" s="81"/>
      <c r="BB38" s="81"/>
      <c r="BC38" s="81"/>
      <c r="BD38" s="81"/>
      <c r="BE38" s="81"/>
      <c r="BF38" s="81"/>
      <c r="BG38" s="81"/>
      <c r="BH38" s="81"/>
      <c r="BI38" s="81"/>
      <c r="BJ38" s="81"/>
      <c r="BK38" s="81"/>
      <c r="BL38" s="81"/>
      <c r="BM38" s="81"/>
      <c r="BN38" s="114"/>
    </row>
    <row r="39" spans="1:66" s="91" customFormat="1" x14ac:dyDescent="0.2">
      <c r="A39" s="83" t="str">
        <f t="shared" ref="A39:A47" ca="1" si="16">IF(ISERROR(VALUE(SUBSTITUTE(OFFSET(A39,-1,0,1,1),".",""))),"0.1",IF(ISERROR(FIND("`",SUBSTITUTE(OFFSET(A39,-1,0,1,1),".","`",1))),OFFSET(A39,-1,0,1,1)&amp;".1",LEFT(OFFSET(A39,-1,0,1,1),FIND("`",SUBSTITUTE(OFFSET(A39,-1,0,1,1),".","`",1)))&amp;IF(ISERROR(FIND("`",SUBSTITUTE(OFFSET(A39,-1,0,1,1),".","`",2))),VALUE(RIGHT(OFFSET(A39,-1,0,1,1),LEN(OFFSET(A39,-1,0,1,1))-FIND("`",SUBSTITUTE(OFFSET(A39,-1,0,1,1),".","`",1))))+1,VALUE(MID(OFFSET(A39,-1,0,1,1),FIND("`",SUBSTITUTE(OFFSET(A39,-1,0,1,1),".","`",1))+1,(FIND("`",SUBSTITUTE(OFFSET(A39,-1,0,1,1),".","`",2))-FIND("`",SUBSTITUTE(OFFSET(A39,-1,0,1,1),".","`",1))-1)))+1)))</f>
        <v>3.1</v>
      </c>
      <c r="B39" s="84" t="s">
        <v>168</v>
      </c>
      <c r="C39" s="85" t="s">
        <v>177</v>
      </c>
      <c r="D39" s="86"/>
      <c r="E39" s="87">
        <f>$E$4</f>
        <v>42088</v>
      </c>
      <c r="F39" s="88">
        <f>IF(G39=0,E39,E39+G39-1)</f>
        <v>42095</v>
      </c>
      <c r="G39" s="111">
        <v>8</v>
      </c>
      <c r="H39" s="90">
        <v>1</v>
      </c>
      <c r="I39" s="108">
        <f t="shared" ref="I39:I40" si="17">IF(OR(F39=0,E39=0),0,NETWORKDAYS(E39,F39))</f>
        <v>6</v>
      </c>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c r="AY39" s="81"/>
      <c r="AZ39" s="81"/>
      <c r="BA39" s="81"/>
      <c r="BB39" s="81"/>
      <c r="BC39" s="81"/>
      <c r="BD39" s="81"/>
      <c r="BE39" s="81"/>
      <c r="BF39" s="81"/>
      <c r="BG39" s="81"/>
      <c r="BH39" s="81"/>
      <c r="BI39" s="81"/>
      <c r="BJ39" s="81"/>
      <c r="BK39" s="81"/>
      <c r="BL39" s="81"/>
      <c r="BM39" s="81"/>
      <c r="BN39" s="115"/>
    </row>
    <row r="40" spans="1:66" s="91" customFormat="1" x14ac:dyDescent="0.2">
      <c r="A40" s="83" t="str">
        <f t="shared" ca="1" si="16"/>
        <v>3.2</v>
      </c>
      <c r="B40" s="84" t="s">
        <v>169</v>
      </c>
      <c r="C40" s="129" t="s">
        <v>178</v>
      </c>
      <c r="D40" s="86"/>
      <c r="E40" s="87">
        <f>F39+1</f>
        <v>42096</v>
      </c>
      <c r="F40" s="88">
        <f t="shared" ref="F40" si="18">IF(G40=0,E40,E40+G40-1)</f>
        <v>42109</v>
      </c>
      <c r="G40" s="111">
        <v>14</v>
      </c>
      <c r="H40" s="90">
        <v>1</v>
      </c>
      <c r="I40" s="108">
        <f t="shared" si="17"/>
        <v>10</v>
      </c>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c r="AY40" s="81"/>
      <c r="AZ40" s="81"/>
      <c r="BA40" s="81"/>
      <c r="BB40" s="81"/>
      <c r="BC40" s="81"/>
      <c r="BD40" s="81"/>
      <c r="BE40" s="81"/>
      <c r="BF40" s="81"/>
      <c r="BG40" s="81"/>
      <c r="BH40" s="81"/>
      <c r="BI40" s="81"/>
      <c r="BJ40" s="81"/>
      <c r="BK40" s="81"/>
      <c r="BL40" s="81"/>
      <c r="BM40" s="81"/>
      <c r="BN40" s="115"/>
    </row>
    <row r="41" spans="1:66" s="91" customFormat="1" x14ac:dyDescent="0.2">
      <c r="A41" s="83" t="str">
        <f t="shared" ca="1" si="16"/>
        <v>3.3</v>
      </c>
      <c r="B41" s="84" t="s">
        <v>170</v>
      </c>
      <c r="C41" s="129" t="s">
        <v>178</v>
      </c>
      <c r="D41" s="86"/>
      <c r="E41" s="87">
        <f t="shared" ref="E41:E46" si="19">F40+1</f>
        <v>42110</v>
      </c>
      <c r="F41" s="88">
        <f t="shared" ref="F41:F42" si="20">IF(G41=0,E41,E41+G41-1)</f>
        <v>42116</v>
      </c>
      <c r="G41" s="111">
        <v>7</v>
      </c>
      <c r="H41" s="90">
        <v>1</v>
      </c>
      <c r="I41" s="108">
        <v>1</v>
      </c>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c r="AY41" s="81"/>
      <c r="AZ41" s="81"/>
      <c r="BA41" s="81"/>
      <c r="BB41" s="81"/>
      <c r="BC41" s="81"/>
      <c r="BD41" s="81"/>
      <c r="BE41" s="81"/>
      <c r="BF41" s="81"/>
      <c r="BG41" s="81"/>
      <c r="BH41" s="81"/>
      <c r="BI41" s="81"/>
      <c r="BJ41" s="81"/>
      <c r="BK41" s="81"/>
      <c r="BL41" s="81"/>
      <c r="BM41" s="81"/>
      <c r="BN41" s="115"/>
    </row>
    <row r="42" spans="1:66" s="91" customFormat="1" x14ac:dyDescent="0.2">
      <c r="A42" s="83" t="str">
        <f t="shared" ca="1" si="16"/>
        <v>3.4</v>
      </c>
      <c r="B42" s="84" t="s">
        <v>171</v>
      </c>
      <c r="C42" s="129" t="s">
        <v>178</v>
      </c>
      <c r="D42" s="86"/>
      <c r="E42" s="87">
        <f t="shared" si="19"/>
        <v>42117</v>
      </c>
      <c r="F42" s="88">
        <f t="shared" si="20"/>
        <v>42123</v>
      </c>
      <c r="G42" s="111">
        <v>7</v>
      </c>
      <c r="H42" s="90">
        <v>0</v>
      </c>
      <c r="I42" s="108">
        <f t="shared" ref="I42" si="21">IF(OR(F42=0,E42=0),0,NETWORKDAYS(E42,F42))</f>
        <v>5</v>
      </c>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c r="AY42" s="81"/>
      <c r="AZ42" s="81"/>
      <c r="BA42" s="81"/>
      <c r="BB42" s="81"/>
      <c r="BC42" s="81"/>
      <c r="BD42" s="81"/>
      <c r="BE42" s="81"/>
      <c r="BF42" s="81"/>
      <c r="BG42" s="81"/>
      <c r="BH42" s="81"/>
      <c r="BI42" s="81"/>
      <c r="BJ42" s="81"/>
      <c r="BK42" s="81"/>
      <c r="BL42" s="81"/>
      <c r="BM42" s="81"/>
      <c r="BN42" s="115"/>
    </row>
    <row r="43" spans="1:66" s="91" customFormat="1" x14ac:dyDescent="0.2">
      <c r="A43" s="83" t="str">
        <f t="shared" ca="1" si="16"/>
        <v>3.5</v>
      </c>
      <c r="B43" s="84" t="s">
        <v>172</v>
      </c>
      <c r="C43" s="85" t="s">
        <v>178</v>
      </c>
      <c r="D43" s="86"/>
      <c r="E43" s="87">
        <f t="shared" si="19"/>
        <v>42124</v>
      </c>
      <c r="F43" s="88">
        <f t="shared" ref="F43:F46" si="22">IF(G43=0,E43,E43+G43-1)</f>
        <v>42130</v>
      </c>
      <c r="G43" s="111">
        <v>7</v>
      </c>
      <c r="H43" s="90">
        <v>0</v>
      </c>
      <c r="I43" s="108">
        <f t="shared" ref="I43:I46" si="23">IF(OR(F43=0,E43=0),0,NETWORKDAYS(E43,F43))</f>
        <v>5</v>
      </c>
      <c r="J43" s="81"/>
      <c r="K43" s="81"/>
      <c r="L43" s="81"/>
      <c r="M43" s="8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81"/>
      <c r="AO43" s="81"/>
      <c r="AP43" s="81"/>
      <c r="AQ43" s="81"/>
      <c r="AR43" s="81"/>
      <c r="AS43" s="81"/>
      <c r="AT43" s="81"/>
      <c r="AU43" s="81"/>
      <c r="AV43" s="81"/>
      <c r="AW43" s="81"/>
      <c r="AX43" s="81"/>
      <c r="AY43" s="81"/>
      <c r="AZ43" s="81"/>
      <c r="BA43" s="81"/>
      <c r="BB43" s="81"/>
      <c r="BC43" s="81"/>
      <c r="BD43" s="81"/>
      <c r="BE43" s="81"/>
      <c r="BF43" s="81"/>
      <c r="BG43" s="81"/>
      <c r="BH43" s="81"/>
      <c r="BI43" s="81"/>
      <c r="BJ43" s="81"/>
      <c r="BK43" s="81"/>
      <c r="BL43" s="81"/>
      <c r="BM43" s="81"/>
      <c r="BN43" s="115"/>
    </row>
    <row r="44" spans="1:66" s="91" customFormat="1" x14ac:dyDescent="0.2">
      <c r="A44" s="83" t="str">
        <f t="shared" ca="1" si="16"/>
        <v>3.6</v>
      </c>
      <c r="B44" s="84" t="s">
        <v>173</v>
      </c>
      <c r="C44" s="85" t="s">
        <v>178</v>
      </c>
      <c r="D44" s="86"/>
      <c r="E44" s="87">
        <f t="shared" si="19"/>
        <v>42131</v>
      </c>
      <c r="F44" s="88">
        <f t="shared" si="22"/>
        <v>42137</v>
      </c>
      <c r="G44" s="111">
        <v>7</v>
      </c>
      <c r="H44" s="90">
        <v>0</v>
      </c>
      <c r="I44" s="108">
        <f t="shared" si="23"/>
        <v>5</v>
      </c>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c r="AY44" s="81"/>
      <c r="AZ44" s="81"/>
      <c r="BA44" s="81"/>
      <c r="BB44" s="81"/>
      <c r="BC44" s="81"/>
      <c r="BD44" s="81"/>
      <c r="BE44" s="81"/>
      <c r="BF44" s="81"/>
      <c r="BG44" s="81"/>
      <c r="BH44" s="81"/>
      <c r="BI44" s="81"/>
      <c r="BJ44" s="81"/>
      <c r="BK44" s="81"/>
      <c r="BL44" s="81"/>
      <c r="BM44" s="81"/>
      <c r="BN44" s="115"/>
    </row>
    <row r="45" spans="1:66" s="91" customFormat="1" x14ac:dyDescent="0.2">
      <c r="A45" s="83" t="str">
        <f t="shared" ca="1" si="16"/>
        <v>3.7</v>
      </c>
      <c r="B45" s="84" t="s">
        <v>174</v>
      </c>
      <c r="C45" s="85" t="s">
        <v>178</v>
      </c>
      <c r="D45" s="86"/>
      <c r="E45" s="87">
        <f t="shared" si="19"/>
        <v>42138</v>
      </c>
      <c r="F45" s="88">
        <f t="shared" si="22"/>
        <v>42144</v>
      </c>
      <c r="G45" s="111">
        <v>7</v>
      </c>
      <c r="H45" s="90">
        <v>0</v>
      </c>
      <c r="I45" s="108">
        <f t="shared" si="23"/>
        <v>5</v>
      </c>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c r="AZ45" s="81"/>
      <c r="BA45" s="81"/>
      <c r="BB45" s="81"/>
      <c r="BC45" s="81"/>
      <c r="BD45" s="81"/>
      <c r="BE45" s="81"/>
      <c r="BF45" s="81"/>
      <c r="BG45" s="81"/>
      <c r="BH45" s="81"/>
      <c r="BI45" s="81"/>
      <c r="BJ45" s="81"/>
      <c r="BK45" s="81"/>
      <c r="BL45" s="81"/>
      <c r="BM45" s="81"/>
      <c r="BN45" s="115"/>
    </row>
    <row r="46" spans="1:66" s="91" customFormat="1" x14ac:dyDescent="0.2">
      <c r="A46" s="83" t="str">
        <f t="shared" ca="1" si="16"/>
        <v>3.8</v>
      </c>
      <c r="B46" s="84" t="s">
        <v>175</v>
      </c>
      <c r="C46" s="85" t="s">
        <v>178</v>
      </c>
      <c r="D46" s="86"/>
      <c r="E46" s="87">
        <f t="shared" si="19"/>
        <v>42145</v>
      </c>
      <c r="F46" s="88">
        <f t="shared" si="22"/>
        <v>42151</v>
      </c>
      <c r="G46" s="111">
        <v>7</v>
      </c>
      <c r="H46" s="90">
        <v>0</v>
      </c>
      <c r="I46" s="108">
        <f t="shared" si="23"/>
        <v>5</v>
      </c>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81"/>
      <c r="AI46" s="81"/>
      <c r="AJ46" s="81"/>
      <c r="AK46" s="81"/>
      <c r="AL46" s="81"/>
      <c r="AM46" s="81"/>
      <c r="AN46" s="81"/>
      <c r="AO46" s="81"/>
      <c r="AP46" s="81"/>
      <c r="AQ46" s="81"/>
      <c r="AR46" s="81"/>
      <c r="AS46" s="81"/>
      <c r="AT46" s="81"/>
      <c r="AU46" s="81"/>
      <c r="AV46" s="81"/>
      <c r="AW46" s="81"/>
      <c r="AX46" s="81"/>
      <c r="AY46" s="81"/>
      <c r="AZ46" s="81"/>
      <c r="BA46" s="81"/>
      <c r="BB46" s="81"/>
      <c r="BC46" s="81"/>
      <c r="BD46" s="81"/>
      <c r="BE46" s="81"/>
      <c r="BF46" s="81"/>
      <c r="BG46" s="81"/>
      <c r="BH46" s="81"/>
      <c r="BI46" s="81"/>
      <c r="BJ46" s="81"/>
      <c r="BK46" s="81"/>
      <c r="BL46" s="81"/>
      <c r="BM46" s="81"/>
      <c r="BN46" s="115"/>
    </row>
    <row r="47" spans="1:66" s="91" customFormat="1" x14ac:dyDescent="0.2">
      <c r="A47" s="83" t="str">
        <f t="shared" ca="1" si="16"/>
        <v>3.9</v>
      </c>
      <c r="B47" s="84" t="s">
        <v>176</v>
      </c>
      <c r="C47" s="85" t="s">
        <v>177</v>
      </c>
      <c r="D47" s="86"/>
      <c r="E47" s="87">
        <f>F41+1</f>
        <v>42117</v>
      </c>
      <c r="F47" s="88">
        <f t="shared" ref="F47" si="24">IF(G47=0,E47,E47+G47-1)</f>
        <v>42150</v>
      </c>
      <c r="G47" s="111">
        <v>34</v>
      </c>
      <c r="H47" s="90">
        <v>0</v>
      </c>
      <c r="I47" s="108">
        <f t="shared" ref="I47" si="25">IF(OR(F47=0,E47=0),0,NETWORKDAYS(E47,F47))</f>
        <v>24</v>
      </c>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c r="AZ47" s="81"/>
      <c r="BA47" s="81"/>
      <c r="BB47" s="81"/>
      <c r="BC47" s="81"/>
      <c r="BD47" s="81"/>
      <c r="BE47" s="81"/>
      <c r="BF47" s="81"/>
      <c r="BG47" s="81"/>
      <c r="BH47" s="81"/>
      <c r="BI47" s="81"/>
      <c r="BJ47" s="81"/>
      <c r="BK47" s="81"/>
      <c r="BL47" s="81"/>
      <c r="BM47" s="81"/>
      <c r="BN47" s="115"/>
    </row>
    <row r="48" spans="1:66" s="82" customFormat="1" ht="24" x14ac:dyDescent="0.2">
      <c r="A48" s="14" t="str">
        <f ca="1">IF(ISERROR(VALUE(SUBSTITUTE(OFFSET(A48,-1,0,1,1),".",""))),"1",IF(ISERROR(FIND("`",SUBSTITUTE(OFFSET(A48,-1,0,1,1),".","`",1))),TEXT(VALUE(OFFSET(A48,-1,0,1,1))+1,"#"),TEXT(VALUE(LEFT(OFFSET(A48,-1,0,1,1),FIND("`",SUBSTITUTE(OFFSET(A48,-1,0,1,1),".","`",1))-1))+1,"#")))</f>
        <v>4</v>
      </c>
      <c r="B48" s="15" t="s">
        <v>159</v>
      </c>
      <c r="C48" s="75"/>
      <c r="D48" s="76"/>
      <c r="E48" s="77"/>
      <c r="F48" s="77"/>
      <c r="G48" s="79"/>
      <c r="H48" s="80"/>
      <c r="I48" s="78"/>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c r="AZ48" s="81"/>
      <c r="BA48" s="81"/>
      <c r="BB48" s="81"/>
      <c r="BC48" s="81"/>
      <c r="BD48" s="81"/>
      <c r="BE48" s="81"/>
      <c r="BF48" s="81"/>
      <c r="BG48" s="81"/>
      <c r="BH48" s="81"/>
      <c r="BI48" s="81"/>
      <c r="BJ48" s="81"/>
      <c r="BK48" s="81"/>
      <c r="BL48" s="81"/>
      <c r="BM48" s="81"/>
      <c r="BN48" s="114"/>
    </row>
    <row r="49" spans="1:66" s="91" customFormat="1" x14ac:dyDescent="0.2">
      <c r="A49" s="83" t="str">
        <f t="shared" ref="A49:A56" ca="1" si="26">IF(ISERROR(VALUE(SUBSTITUTE(OFFSET(A49,-1,0,1,1),".",""))),"0.1",IF(ISERROR(FIND("`",SUBSTITUTE(OFFSET(A49,-1,0,1,1),".","`",1))),OFFSET(A49,-1,0,1,1)&amp;".1",LEFT(OFFSET(A49,-1,0,1,1),FIND("`",SUBSTITUTE(OFFSET(A49,-1,0,1,1),".","`",1)))&amp;IF(ISERROR(FIND("`",SUBSTITUTE(OFFSET(A49,-1,0,1,1),".","`",2))),VALUE(RIGHT(OFFSET(A49,-1,0,1,1),LEN(OFFSET(A49,-1,0,1,1))-FIND("`",SUBSTITUTE(OFFSET(A49,-1,0,1,1),".","`",1))))+1,VALUE(MID(OFFSET(A49,-1,0,1,1),FIND("`",SUBSTITUTE(OFFSET(A49,-1,0,1,1),".","`",1))+1,(FIND("`",SUBSTITUTE(OFFSET(A49,-1,0,1,1),".","`",2))-FIND("`",SUBSTITUTE(OFFSET(A49,-1,0,1,1),".","`",1))-1)))+1)))</f>
        <v>4.1</v>
      </c>
      <c r="B49" s="84" t="s">
        <v>160</v>
      </c>
      <c r="C49" s="85" t="s">
        <v>184</v>
      </c>
      <c r="D49" s="86"/>
      <c r="E49" s="87">
        <f>$E$4</f>
        <v>42088</v>
      </c>
      <c r="F49" s="88">
        <f>IF(G49=0,E49,E49+G49-1)</f>
        <v>42095</v>
      </c>
      <c r="G49" s="111">
        <v>8</v>
      </c>
      <c r="H49" s="90">
        <v>1</v>
      </c>
      <c r="I49" s="108">
        <v>1</v>
      </c>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c r="AZ49" s="81"/>
      <c r="BA49" s="81"/>
      <c r="BB49" s="81"/>
      <c r="BC49" s="81"/>
      <c r="BD49" s="81"/>
      <c r="BE49" s="81"/>
      <c r="BF49" s="81"/>
      <c r="BG49" s="81"/>
      <c r="BH49" s="81"/>
      <c r="BI49" s="81"/>
      <c r="BJ49" s="81"/>
      <c r="BK49" s="81"/>
      <c r="BL49" s="81"/>
      <c r="BM49" s="81"/>
      <c r="BN49" s="115"/>
    </row>
    <row r="50" spans="1:66" s="91" customFormat="1" x14ac:dyDescent="0.2">
      <c r="A50" s="83" t="str">
        <f t="shared" ca="1" si="26"/>
        <v>4.2</v>
      </c>
      <c r="B50" s="84" t="s">
        <v>161</v>
      </c>
      <c r="C50" s="85" t="s">
        <v>184</v>
      </c>
      <c r="D50" s="86"/>
      <c r="E50" s="87">
        <f>F49+1</f>
        <v>42096</v>
      </c>
      <c r="F50" s="88">
        <f t="shared" ref="F50:F56" si="27">IF(G50=0,E50,E50+G50-1)</f>
        <v>42109</v>
      </c>
      <c r="G50" s="111">
        <v>14</v>
      </c>
      <c r="H50" s="90">
        <v>1</v>
      </c>
      <c r="I50" s="108">
        <v>1</v>
      </c>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81"/>
      <c r="AS50" s="81"/>
      <c r="AT50" s="81"/>
      <c r="AU50" s="81"/>
      <c r="AV50" s="81"/>
      <c r="AW50" s="81"/>
      <c r="AX50" s="81"/>
      <c r="AY50" s="81"/>
      <c r="AZ50" s="81"/>
      <c r="BA50" s="81"/>
      <c r="BB50" s="81"/>
      <c r="BC50" s="81"/>
      <c r="BD50" s="81"/>
      <c r="BE50" s="81"/>
      <c r="BF50" s="81"/>
      <c r="BG50" s="81"/>
      <c r="BH50" s="81"/>
      <c r="BI50" s="81"/>
      <c r="BJ50" s="81"/>
      <c r="BK50" s="81"/>
      <c r="BL50" s="81"/>
      <c r="BM50" s="81"/>
      <c r="BN50" s="115"/>
    </row>
    <row r="51" spans="1:66" s="91" customFormat="1" x14ac:dyDescent="0.2">
      <c r="A51" s="83" t="str">
        <f t="shared" ca="1" si="26"/>
        <v>4.3</v>
      </c>
      <c r="B51" s="84" t="s">
        <v>162</v>
      </c>
      <c r="C51" s="85" t="s">
        <v>184</v>
      </c>
      <c r="D51" s="86"/>
      <c r="E51" s="87">
        <f t="shared" ref="E51:E56" si="28">F50+1</f>
        <v>42110</v>
      </c>
      <c r="F51" s="88">
        <f t="shared" si="27"/>
        <v>42116</v>
      </c>
      <c r="G51" s="111">
        <v>7</v>
      </c>
      <c r="H51" s="90">
        <v>1</v>
      </c>
      <c r="I51" s="108">
        <v>1</v>
      </c>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c r="AZ51" s="81"/>
      <c r="BA51" s="81"/>
      <c r="BB51" s="81"/>
      <c r="BC51" s="81"/>
      <c r="BD51" s="81"/>
      <c r="BE51" s="81"/>
      <c r="BF51" s="81"/>
      <c r="BG51" s="81"/>
      <c r="BH51" s="81"/>
      <c r="BI51" s="81"/>
      <c r="BJ51" s="81"/>
      <c r="BK51" s="81"/>
      <c r="BL51" s="81"/>
      <c r="BM51" s="81"/>
      <c r="BN51" s="115"/>
    </row>
    <row r="52" spans="1:66" s="91" customFormat="1" x14ac:dyDescent="0.2">
      <c r="A52" s="83" t="str">
        <f t="shared" ca="1" si="26"/>
        <v>4.4</v>
      </c>
      <c r="B52" s="84" t="s">
        <v>163</v>
      </c>
      <c r="C52" s="85" t="s">
        <v>184</v>
      </c>
      <c r="D52" s="86"/>
      <c r="E52" s="87">
        <f t="shared" si="28"/>
        <v>42117</v>
      </c>
      <c r="F52" s="88">
        <f t="shared" si="27"/>
        <v>42123</v>
      </c>
      <c r="G52" s="111">
        <v>7</v>
      </c>
      <c r="H52" s="90">
        <v>0</v>
      </c>
      <c r="I52" s="108">
        <v>1</v>
      </c>
      <c r="J52" s="81"/>
      <c r="K52" s="81"/>
      <c r="L52" s="81"/>
      <c r="M52" s="81"/>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c r="AY52" s="81"/>
      <c r="AZ52" s="81"/>
      <c r="BA52" s="81"/>
      <c r="BB52" s="81"/>
      <c r="BC52" s="81"/>
      <c r="BD52" s="81"/>
      <c r="BE52" s="81"/>
      <c r="BF52" s="81"/>
      <c r="BG52" s="81"/>
      <c r="BH52" s="81"/>
      <c r="BI52" s="81"/>
      <c r="BJ52" s="81"/>
      <c r="BK52" s="81"/>
      <c r="BL52" s="81"/>
      <c r="BM52" s="81"/>
      <c r="BN52" s="115"/>
    </row>
    <row r="53" spans="1:66" s="91" customFormat="1" x14ac:dyDescent="0.2">
      <c r="A53" s="83" t="str">
        <f t="shared" ca="1" si="26"/>
        <v>4.5</v>
      </c>
      <c r="B53" s="84" t="s">
        <v>164</v>
      </c>
      <c r="C53" s="85" t="s">
        <v>184</v>
      </c>
      <c r="D53" s="86"/>
      <c r="E53" s="87">
        <f t="shared" si="28"/>
        <v>42124</v>
      </c>
      <c r="F53" s="88">
        <f t="shared" si="27"/>
        <v>42130</v>
      </c>
      <c r="G53" s="111">
        <v>7</v>
      </c>
      <c r="H53" s="90">
        <v>0</v>
      </c>
      <c r="I53" s="108">
        <v>1</v>
      </c>
      <c r="J53" s="81"/>
      <c r="K53" s="81"/>
      <c r="L53" s="81"/>
      <c r="M53" s="81"/>
      <c r="N53" s="81"/>
      <c r="O53" s="81"/>
      <c r="P53" s="81"/>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1"/>
      <c r="AR53" s="81"/>
      <c r="AS53" s="81"/>
      <c r="AT53" s="81"/>
      <c r="AU53" s="81"/>
      <c r="AV53" s="81"/>
      <c r="AW53" s="81"/>
      <c r="AX53" s="81"/>
      <c r="AY53" s="81"/>
      <c r="AZ53" s="81"/>
      <c r="BA53" s="81"/>
      <c r="BB53" s="81"/>
      <c r="BC53" s="81"/>
      <c r="BD53" s="81"/>
      <c r="BE53" s="81"/>
      <c r="BF53" s="81"/>
      <c r="BG53" s="81"/>
      <c r="BH53" s="81"/>
      <c r="BI53" s="81"/>
      <c r="BJ53" s="81"/>
      <c r="BK53" s="81"/>
      <c r="BL53" s="81"/>
      <c r="BM53" s="81"/>
      <c r="BN53" s="115"/>
    </row>
    <row r="54" spans="1:66" s="91" customFormat="1" x14ac:dyDescent="0.2">
      <c r="A54" s="83" t="str">
        <f t="shared" ca="1" si="26"/>
        <v>4.6</v>
      </c>
      <c r="B54" s="84" t="s">
        <v>165</v>
      </c>
      <c r="C54" s="85" t="s">
        <v>184</v>
      </c>
      <c r="D54" s="86"/>
      <c r="E54" s="87">
        <f t="shared" si="28"/>
        <v>42131</v>
      </c>
      <c r="F54" s="88">
        <f t="shared" si="27"/>
        <v>42137</v>
      </c>
      <c r="G54" s="111">
        <v>7</v>
      </c>
      <c r="H54" s="90">
        <v>0</v>
      </c>
      <c r="I54" s="108">
        <v>1</v>
      </c>
      <c r="J54" s="81"/>
      <c r="K54" s="81"/>
      <c r="L54" s="81"/>
      <c r="M54" s="81"/>
      <c r="N54" s="81"/>
      <c r="O54" s="81"/>
      <c r="P54" s="81"/>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81"/>
      <c r="AR54" s="81"/>
      <c r="AS54" s="81"/>
      <c r="AT54" s="81"/>
      <c r="AU54" s="81"/>
      <c r="AV54" s="81"/>
      <c r="AW54" s="81"/>
      <c r="AX54" s="81"/>
      <c r="AY54" s="81"/>
      <c r="AZ54" s="81"/>
      <c r="BA54" s="81"/>
      <c r="BB54" s="81"/>
      <c r="BC54" s="81"/>
      <c r="BD54" s="81"/>
      <c r="BE54" s="81"/>
      <c r="BF54" s="81"/>
      <c r="BG54" s="81"/>
      <c r="BH54" s="81"/>
      <c r="BI54" s="81"/>
      <c r="BJ54" s="81"/>
      <c r="BK54" s="81"/>
      <c r="BL54" s="81"/>
      <c r="BM54" s="81"/>
      <c r="BN54" s="115"/>
    </row>
    <row r="55" spans="1:66" s="91" customFormat="1" x14ac:dyDescent="0.2">
      <c r="A55" s="83" t="str">
        <f t="shared" ca="1" si="26"/>
        <v>4.7</v>
      </c>
      <c r="B55" s="84" t="s">
        <v>166</v>
      </c>
      <c r="C55" s="85" t="s">
        <v>184</v>
      </c>
      <c r="D55" s="86"/>
      <c r="E55" s="87">
        <f t="shared" si="28"/>
        <v>42138</v>
      </c>
      <c r="F55" s="88">
        <f t="shared" si="27"/>
        <v>42144</v>
      </c>
      <c r="G55" s="111">
        <v>7</v>
      </c>
      <c r="H55" s="90">
        <v>0</v>
      </c>
      <c r="I55" s="108">
        <v>1</v>
      </c>
      <c r="J55" s="81"/>
      <c r="K55" s="81"/>
      <c r="L55" s="81"/>
      <c r="M55" s="81"/>
      <c r="N55" s="81"/>
      <c r="O55" s="81"/>
      <c r="P55" s="81"/>
      <c r="Q55" s="81"/>
      <c r="R55" s="81"/>
      <c r="S55" s="81"/>
      <c r="T55" s="81"/>
      <c r="U55" s="81"/>
      <c r="V55" s="81"/>
      <c r="W55" s="81"/>
      <c r="X55" s="81"/>
      <c r="Y55" s="81"/>
      <c r="Z55" s="81"/>
      <c r="AA55" s="81"/>
      <c r="AB55" s="81"/>
      <c r="AC55" s="81"/>
      <c r="AD55" s="81"/>
      <c r="AE55" s="81"/>
      <c r="AF55" s="81"/>
      <c r="AG55" s="81"/>
      <c r="AH55" s="81"/>
      <c r="AI55" s="81"/>
      <c r="AJ55" s="81"/>
      <c r="AK55" s="81"/>
      <c r="AL55" s="81"/>
      <c r="AM55" s="81"/>
      <c r="AN55" s="81"/>
      <c r="AO55" s="81"/>
      <c r="AP55" s="81"/>
      <c r="AQ55" s="81"/>
      <c r="AR55" s="81"/>
      <c r="AS55" s="81"/>
      <c r="AT55" s="81"/>
      <c r="AU55" s="81"/>
      <c r="AV55" s="81"/>
      <c r="AW55" s="81"/>
      <c r="AX55" s="81"/>
      <c r="AY55" s="81"/>
      <c r="AZ55" s="81"/>
      <c r="BA55" s="81"/>
      <c r="BB55" s="81"/>
      <c r="BC55" s="81"/>
      <c r="BD55" s="81"/>
      <c r="BE55" s="81"/>
      <c r="BF55" s="81"/>
      <c r="BG55" s="81"/>
      <c r="BH55" s="81"/>
      <c r="BI55" s="81"/>
      <c r="BJ55" s="81"/>
      <c r="BK55" s="81"/>
      <c r="BL55" s="81"/>
      <c r="BM55" s="81"/>
      <c r="BN55" s="115"/>
    </row>
    <row r="56" spans="1:66" s="91" customFormat="1" x14ac:dyDescent="0.2">
      <c r="A56" s="83" t="str">
        <f t="shared" ca="1" si="26"/>
        <v>4.8</v>
      </c>
      <c r="B56" s="84" t="s">
        <v>167</v>
      </c>
      <c r="C56" s="85" t="s">
        <v>184</v>
      </c>
      <c r="D56" s="86"/>
      <c r="E56" s="87">
        <f t="shared" si="28"/>
        <v>42145</v>
      </c>
      <c r="F56" s="88">
        <f t="shared" si="27"/>
        <v>42156</v>
      </c>
      <c r="G56" s="111">
        <v>12</v>
      </c>
      <c r="H56" s="90">
        <v>0</v>
      </c>
      <c r="I56" s="108">
        <v>1</v>
      </c>
      <c r="J56" s="81"/>
      <c r="K56" s="81"/>
      <c r="L56" s="81"/>
      <c r="M56" s="81"/>
      <c r="N56" s="81"/>
      <c r="O56" s="81"/>
      <c r="P56" s="81"/>
      <c r="Q56" s="81"/>
      <c r="R56" s="81"/>
      <c r="S56" s="81"/>
      <c r="T56" s="81"/>
      <c r="U56" s="81"/>
      <c r="V56" s="81"/>
      <c r="W56" s="81"/>
      <c r="X56" s="81"/>
      <c r="Y56" s="81"/>
      <c r="Z56" s="81"/>
      <c r="AA56" s="81"/>
      <c r="AB56" s="81"/>
      <c r="AC56" s="81"/>
      <c r="AD56" s="81"/>
      <c r="AE56" s="81"/>
      <c r="AF56" s="81"/>
      <c r="AG56" s="81"/>
      <c r="AH56" s="81"/>
      <c r="AI56" s="81"/>
      <c r="AJ56" s="81"/>
      <c r="AK56" s="81"/>
      <c r="AL56" s="81"/>
      <c r="AM56" s="81"/>
      <c r="AN56" s="81"/>
      <c r="AO56" s="81"/>
      <c r="AP56" s="81"/>
      <c r="AQ56" s="81"/>
      <c r="AR56" s="81"/>
      <c r="AS56" s="81"/>
      <c r="AT56" s="81"/>
      <c r="AU56" s="81"/>
      <c r="AV56" s="81"/>
      <c r="AW56" s="81"/>
      <c r="AX56" s="81"/>
      <c r="AY56" s="81"/>
      <c r="AZ56" s="81"/>
      <c r="BA56" s="81"/>
      <c r="BB56" s="81"/>
      <c r="BC56" s="81"/>
      <c r="BD56" s="81"/>
      <c r="BE56" s="81"/>
      <c r="BF56" s="81"/>
      <c r="BG56" s="81"/>
      <c r="BH56" s="81"/>
      <c r="BI56" s="81"/>
      <c r="BJ56" s="81"/>
      <c r="BK56" s="81"/>
      <c r="BL56" s="81"/>
      <c r="BM56" s="81"/>
      <c r="BN56" s="115"/>
    </row>
    <row r="65" spans="1:66" s="96" customFormat="1" x14ac:dyDescent="0.2">
      <c r="BN65" s="116"/>
    </row>
    <row r="66" spans="1:66" s="92" customFormat="1" x14ac:dyDescent="0.2">
      <c r="BN66" s="112"/>
    </row>
    <row r="67" spans="1:66" s="92" customFormat="1" x14ac:dyDescent="0.2">
      <c r="BN67" s="112"/>
    </row>
    <row r="68" spans="1:66" s="92" customFormat="1" x14ac:dyDescent="0.2">
      <c r="BN68" s="112"/>
    </row>
    <row r="69" spans="1:66" s="92" customFormat="1" x14ac:dyDescent="0.2">
      <c r="BN69" s="112"/>
    </row>
    <row r="70" spans="1:66" s="92" customFormat="1" x14ac:dyDescent="0.2">
      <c r="A70" s="127" t="s">
        <v>7</v>
      </c>
      <c r="B70" s="128"/>
      <c r="C70" s="16"/>
      <c r="D70" s="16"/>
      <c r="E70" s="16"/>
      <c r="F70" s="16"/>
      <c r="G70" s="17"/>
      <c r="H70" s="17"/>
      <c r="I70" s="17"/>
      <c r="J70" s="81"/>
      <c r="K70" s="81"/>
      <c r="L70" s="81"/>
      <c r="M70" s="81"/>
      <c r="N70" s="81"/>
      <c r="O70" s="81"/>
      <c r="P70" s="81"/>
      <c r="Q70" s="81"/>
      <c r="R70" s="81"/>
      <c r="S70" s="81"/>
      <c r="T70" s="81"/>
      <c r="U70" s="81"/>
      <c r="V70" s="81"/>
      <c r="W70" s="81"/>
      <c r="X70" s="81"/>
      <c r="Y70" s="81"/>
      <c r="Z70" s="81"/>
      <c r="AA70" s="81"/>
      <c r="AB70" s="81"/>
      <c r="AC70" s="81"/>
      <c r="AD70" s="81"/>
      <c r="AE70" s="81"/>
      <c r="AF70" s="81"/>
      <c r="AG70" s="81"/>
      <c r="AH70" s="81"/>
      <c r="AI70" s="81"/>
      <c r="AJ70" s="81"/>
      <c r="AK70" s="81"/>
      <c r="AL70" s="81"/>
      <c r="AM70" s="81"/>
      <c r="AN70" s="81"/>
      <c r="AO70" s="81"/>
      <c r="AP70" s="81"/>
      <c r="AQ70" s="81"/>
      <c r="AR70" s="81"/>
      <c r="AS70" s="81"/>
      <c r="AT70" s="81"/>
      <c r="AU70" s="81"/>
      <c r="AV70" s="81"/>
      <c r="AW70" s="81"/>
      <c r="AX70" s="81"/>
      <c r="AY70" s="81"/>
      <c r="AZ70" s="81"/>
      <c r="BA70" s="81"/>
      <c r="BB70" s="81"/>
      <c r="BC70" s="81"/>
      <c r="BD70" s="81"/>
      <c r="BE70" s="81"/>
      <c r="BF70" s="81"/>
      <c r="BG70" s="81"/>
      <c r="BH70" s="81"/>
      <c r="BI70" s="81"/>
      <c r="BJ70" s="81"/>
      <c r="BK70" s="81"/>
      <c r="BL70" s="81"/>
      <c r="BM70" s="81"/>
      <c r="BN70" s="112"/>
    </row>
    <row r="71" spans="1:66" s="92" customFormat="1" x14ac:dyDescent="0.2">
      <c r="A71" s="93" t="s">
        <v>130</v>
      </c>
      <c r="B71" s="94"/>
      <c r="C71" s="94"/>
      <c r="D71" s="94"/>
      <c r="E71" s="94"/>
      <c r="F71" s="94"/>
      <c r="G71" s="95"/>
      <c r="H71" s="95"/>
      <c r="I71" s="95"/>
      <c r="J71" s="81"/>
      <c r="K71" s="81"/>
      <c r="L71" s="81"/>
      <c r="M71" s="81"/>
      <c r="N71" s="81"/>
      <c r="O71" s="81"/>
      <c r="P71" s="81"/>
      <c r="Q71" s="81"/>
      <c r="R71" s="81"/>
      <c r="S71" s="81"/>
      <c r="T71" s="81"/>
      <c r="U71" s="81"/>
      <c r="V71" s="81"/>
      <c r="W71" s="81"/>
      <c r="X71" s="81"/>
      <c r="Y71" s="81"/>
      <c r="Z71" s="81"/>
      <c r="AA71" s="81"/>
      <c r="AB71" s="81"/>
      <c r="AC71" s="81"/>
      <c r="AD71" s="81"/>
      <c r="AE71" s="81"/>
      <c r="AF71" s="81"/>
      <c r="AG71" s="81"/>
      <c r="AH71" s="81"/>
      <c r="AI71" s="81"/>
      <c r="AJ71" s="81"/>
      <c r="AK71" s="81"/>
      <c r="AL71" s="81"/>
      <c r="AM71" s="81"/>
      <c r="AN71" s="81"/>
      <c r="AO71" s="81"/>
      <c r="AP71" s="81"/>
      <c r="AQ71" s="81"/>
      <c r="AR71" s="81"/>
      <c r="AS71" s="81"/>
      <c r="AT71" s="81"/>
      <c r="AU71" s="81"/>
      <c r="AV71" s="81"/>
      <c r="AW71" s="81"/>
      <c r="AX71" s="81"/>
      <c r="AY71" s="81"/>
      <c r="AZ71" s="81"/>
      <c r="BA71" s="81"/>
      <c r="BB71" s="81"/>
      <c r="BC71" s="81"/>
      <c r="BD71" s="81"/>
      <c r="BE71" s="81"/>
      <c r="BF71" s="81"/>
      <c r="BG71" s="81"/>
      <c r="BH71" s="81"/>
      <c r="BI71" s="81"/>
      <c r="BJ71" s="81"/>
      <c r="BK71" s="81"/>
      <c r="BL71" s="81"/>
      <c r="BM71" s="81"/>
      <c r="BN71" s="112"/>
    </row>
    <row r="72" spans="1:66" s="92" customFormat="1" x14ac:dyDescent="0.2">
      <c r="A72" s="19" t="s">
        <v>22</v>
      </c>
      <c r="B72" s="97"/>
      <c r="C72" s="97"/>
      <c r="D72" s="97"/>
      <c r="E72" s="97"/>
      <c r="F72" s="97"/>
      <c r="G72" s="98"/>
      <c r="H72" s="98"/>
      <c r="I72" s="98"/>
      <c r="J72" s="81"/>
      <c r="K72" s="81"/>
      <c r="L72" s="81"/>
      <c r="M72" s="81"/>
      <c r="N72" s="81"/>
      <c r="O72" s="81"/>
      <c r="P72" s="81"/>
      <c r="Q72" s="81"/>
      <c r="R72" s="81"/>
      <c r="S72" s="81"/>
      <c r="T72" s="81"/>
      <c r="U72" s="81"/>
      <c r="V72" s="81"/>
      <c r="W72" s="81"/>
      <c r="X72" s="81"/>
      <c r="Y72" s="81"/>
      <c r="Z72" s="81"/>
      <c r="AA72" s="81"/>
      <c r="AB72" s="81"/>
      <c r="AC72" s="81"/>
      <c r="AD72" s="81"/>
      <c r="AE72" s="81"/>
      <c r="AF72" s="81"/>
      <c r="AG72" s="81"/>
      <c r="AH72" s="81"/>
      <c r="AI72" s="81"/>
      <c r="AJ72" s="81"/>
      <c r="AK72" s="81"/>
      <c r="AL72" s="81"/>
      <c r="AM72" s="81"/>
      <c r="AN72" s="81"/>
      <c r="AO72" s="81"/>
      <c r="AP72" s="81"/>
      <c r="AQ72" s="81"/>
      <c r="AR72" s="81"/>
      <c r="AS72" s="81"/>
      <c r="AT72" s="81"/>
      <c r="AU72" s="81"/>
      <c r="AV72" s="81"/>
      <c r="AW72" s="81"/>
      <c r="AX72" s="81"/>
      <c r="AY72" s="81"/>
      <c r="AZ72" s="81"/>
      <c r="BA72" s="81"/>
      <c r="BB72" s="81"/>
      <c r="BC72" s="81"/>
      <c r="BD72" s="81"/>
      <c r="BE72" s="81"/>
      <c r="BF72" s="81"/>
      <c r="BG72" s="81"/>
      <c r="BH72" s="81"/>
      <c r="BI72" s="81"/>
      <c r="BJ72" s="81"/>
      <c r="BK72" s="81"/>
      <c r="BL72" s="81"/>
      <c r="BM72" s="81"/>
      <c r="BN72" s="112"/>
    </row>
    <row r="73" spans="1:66" s="92" customFormat="1" x14ac:dyDescent="0.2">
      <c r="A73" s="83" t="str">
        <f ca="1">IF(ISERROR(VALUE(SUBSTITUTE(OFFSET(A73,-1,0,1,1),".",""))),"1",IF(ISERROR(FIND("`",SUBSTITUTE(OFFSET(A73,-1,0,1,1),".","`",1))),TEXT(VALUE(OFFSET(A73,-1,0,1,1))+1,"#"),TEXT(VALUE(LEFT(OFFSET(A73,-1,0,1,1),FIND("`",SUBSTITUTE(OFFSET(A73,-1,0,1,1),".","`",1))-1))+1,"#")))</f>
        <v>1</v>
      </c>
      <c r="B73" s="99" t="s">
        <v>23</v>
      </c>
      <c r="C73" s="99"/>
      <c r="D73" s="100"/>
      <c r="E73" s="77"/>
      <c r="F73" s="101"/>
      <c r="G73" s="89"/>
      <c r="H73" s="102"/>
      <c r="I73" s="89"/>
      <c r="J73" s="81"/>
      <c r="K73" s="81"/>
      <c r="L73" s="81"/>
      <c r="M73" s="81"/>
      <c r="N73" s="81"/>
      <c r="O73" s="81"/>
      <c r="P73" s="81"/>
      <c r="Q73" s="81"/>
      <c r="R73" s="81"/>
      <c r="S73" s="81"/>
      <c r="T73" s="81"/>
      <c r="U73" s="81"/>
      <c r="V73" s="81"/>
      <c r="W73" s="81"/>
      <c r="X73" s="81"/>
      <c r="Y73" s="81"/>
      <c r="Z73" s="81"/>
      <c r="AA73" s="81"/>
      <c r="AB73" s="81"/>
      <c r="AC73" s="81"/>
      <c r="AD73" s="81"/>
      <c r="AE73" s="81"/>
      <c r="AF73" s="81"/>
      <c r="AG73" s="81"/>
      <c r="AH73" s="81"/>
      <c r="AI73" s="81"/>
      <c r="AJ73" s="81"/>
      <c r="AK73" s="81"/>
      <c r="AL73" s="81"/>
      <c r="AM73" s="81"/>
      <c r="AN73" s="81"/>
      <c r="AO73" s="81"/>
      <c r="AP73" s="81"/>
      <c r="AQ73" s="81"/>
      <c r="AR73" s="81"/>
      <c r="AS73" s="81"/>
      <c r="AT73" s="81"/>
      <c r="AU73" s="81"/>
      <c r="AV73" s="81"/>
      <c r="AW73" s="81"/>
      <c r="AX73" s="81"/>
      <c r="AY73" s="81"/>
      <c r="AZ73" s="81"/>
      <c r="BA73" s="81"/>
      <c r="BB73" s="81"/>
      <c r="BC73" s="81"/>
      <c r="BD73" s="81"/>
      <c r="BE73" s="81"/>
      <c r="BF73" s="81"/>
      <c r="BG73" s="81"/>
      <c r="BH73" s="81"/>
      <c r="BI73" s="81"/>
      <c r="BJ73" s="81"/>
      <c r="BK73" s="81"/>
      <c r="BL73" s="81"/>
      <c r="BM73" s="81"/>
      <c r="BN73" s="112"/>
    </row>
    <row r="74" spans="1:66" s="92" customFormat="1" x14ac:dyDescent="0.2">
      <c r="A74" s="83" t="str">
        <f ca="1">IF(ISERROR(VALUE(SUBSTITUTE(OFFSET(A74,-1,0,1,1),".",""))),"0.1",IF(ISERROR(FIND("`",SUBSTITUTE(OFFSET(A74,-1,0,1,1),".","`",1))),OFFSET(A74,-1,0,1,1)&amp;".1",LEFT(OFFSET(A74,-1,0,1,1),FIND("`",SUBSTITUTE(OFFSET(A74,-1,0,1,1),".","`",1)))&amp;IF(ISERROR(FIND("`",SUBSTITUTE(OFFSET(A74,-1,0,1,1),".","`",2))),VALUE(RIGHT(OFFSET(A74,-1,0,1,1),LEN(OFFSET(A74,-1,0,1,1))-FIND("`",SUBSTITUTE(OFFSET(A74,-1,0,1,1),".","`",1))))+1,VALUE(MID(OFFSET(A74,-1,0,1,1),FIND("`",SUBSTITUTE(OFFSET(A74,-1,0,1,1),".","`",1))+1,(FIND("`",SUBSTITUTE(OFFSET(A74,-1,0,1,1),".","`",2))-FIND("`",SUBSTITUTE(OFFSET(A74,-1,0,1,1),".","`",1))-1)))+1)))</f>
        <v>1.1</v>
      </c>
      <c r="B74" s="103" t="s">
        <v>14</v>
      </c>
      <c r="C74" s="103"/>
      <c r="D74" s="100"/>
      <c r="E74" s="77"/>
      <c r="F74" s="101"/>
      <c r="G74" s="89"/>
      <c r="H74" s="102"/>
      <c r="I74" s="89"/>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1"/>
      <c r="AI74" s="81"/>
      <c r="AJ74" s="81"/>
      <c r="AK74" s="81"/>
      <c r="AL74" s="81"/>
      <c r="AM74" s="81"/>
      <c r="AN74" s="81"/>
      <c r="AO74" s="81"/>
      <c r="AP74" s="81"/>
      <c r="AQ74" s="81"/>
      <c r="AR74" s="81"/>
      <c r="AS74" s="81"/>
      <c r="AT74" s="81"/>
      <c r="AU74" s="81"/>
      <c r="AV74" s="81"/>
      <c r="AW74" s="81"/>
      <c r="AX74" s="81"/>
      <c r="AY74" s="81"/>
      <c r="AZ74" s="81"/>
      <c r="BA74" s="81"/>
      <c r="BB74" s="81"/>
      <c r="BC74" s="81"/>
      <c r="BD74" s="81"/>
      <c r="BE74" s="81"/>
      <c r="BF74" s="81"/>
      <c r="BG74" s="81"/>
      <c r="BH74" s="81"/>
      <c r="BI74" s="81"/>
      <c r="BJ74" s="81"/>
      <c r="BK74" s="81"/>
      <c r="BL74" s="81"/>
      <c r="BM74" s="81"/>
      <c r="BN74" s="112"/>
    </row>
    <row r="75" spans="1:66" s="92" customFormat="1" x14ac:dyDescent="0.2">
      <c r="A75" s="83" t="str">
        <f ca="1">IF(ISERROR(VALUE(SUBSTITUTE(OFFSET(A75,-1,0,1,1),".",""))),"0.0.1",IF(ISERROR(FIND("`",SUBSTITUTE(OFFSET(A75,-1,0,1,1),".","`",2))),OFFSET(A75,-1,0,1,1)&amp;".1",LEFT(OFFSET(A75,-1,0,1,1),FIND("`",SUBSTITUTE(OFFSET(A75,-1,0,1,1),".","`",2)))&amp;IF(ISERROR(FIND("`",SUBSTITUTE(OFFSET(A75,-1,0,1,1),".","`",3))),VALUE(RIGHT(OFFSET(A75,-1,0,1,1),LEN(OFFSET(A75,-1,0,1,1))-FIND("`",SUBSTITUTE(OFFSET(A75,-1,0,1,1),".","`",2))))+1,VALUE(MID(OFFSET(A75,-1,0,1,1),FIND("`",SUBSTITUTE(OFFSET(A75,-1,0,1,1),".","`",2))+1,(FIND("`",SUBSTITUTE(OFFSET(A75,-1,0,1,1),".","`",3))-FIND("`",SUBSTITUTE(OFFSET(A75,-1,0,1,1),".","`",2))-1)))+1)))</f>
        <v>1.1.1</v>
      </c>
      <c r="B75" s="104" t="s">
        <v>24</v>
      </c>
      <c r="C75" s="103"/>
      <c r="D75" s="100"/>
      <c r="E75" s="77"/>
      <c r="F75" s="101"/>
      <c r="G75" s="89"/>
      <c r="H75" s="102"/>
      <c r="I75" s="89"/>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c r="AX75" s="81"/>
      <c r="AY75" s="81"/>
      <c r="AZ75" s="81"/>
      <c r="BA75" s="81"/>
      <c r="BB75" s="81"/>
      <c r="BC75" s="81"/>
      <c r="BD75" s="81"/>
      <c r="BE75" s="81"/>
      <c r="BF75" s="81"/>
      <c r="BG75" s="81"/>
      <c r="BH75" s="81"/>
      <c r="BI75" s="81"/>
      <c r="BJ75" s="81"/>
      <c r="BK75" s="81"/>
      <c r="BL75" s="81"/>
      <c r="BM75" s="81"/>
      <c r="BN75" s="112"/>
    </row>
    <row r="76" spans="1:66" x14ac:dyDescent="0.2">
      <c r="A76" s="83" t="str">
        <f ca="1">IF(ISERROR(VALUE(SUBSTITUTE(OFFSET(A76,-1,0,1,1),".",""))),"0.0.0.1",IF(ISERROR(FIND("`",SUBSTITUTE(OFFSET(A76,-1,0,1,1),".","`",3))),OFFSET(A76,-1,0,1,1)&amp;".1",LEFT(OFFSET(A76,-1,0,1,1),FIND("`",SUBSTITUTE(OFFSET(A76,-1,0,1,1),".","`",3)))&amp;IF(ISERROR(FIND("`",SUBSTITUTE(OFFSET(A76,-1,0,1,1),".","`",4))),VALUE(RIGHT(OFFSET(A76,-1,0,1,1),LEN(OFFSET(A76,-1,0,1,1))-FIND("`",SUBSTITUTE(OFFSET(A76,-1,0,1,1),".","`",3))))+1,VALUE(MID(OFFSET(A76,-1,0,1,1),FIND("`",SUBSTITUTE(OFFSET(A76,-1,0,1,1),".","`",3))+1,(FIND("`",SUBSTITUTE(OFFSET(A76,-1,0,1,1),".","`",4))-FIND("`",SUBSTITUTE(OFFSET(A76,-1,0,1,1),".","`",3))-1)))+1)))</f>
        <v>1.1.1.1</v>
      </c>
      <c r="B76" s="104" t="s">
        <v>25</v>
      </c>
      <c r="C76" s="103"/>
      <c r="D76" s="100"/>
      <c r="E76" s="77"/>
      <c r="F76" s="101"/>
      <c r="G76" s="89"/>
      <c r="H76" s="102"/>
      <c r="I76" s="89"/>
      <c r="J76" s="81"/>
      <c r="K76" s="81"/>
      <c r="L76" s="81"/>
      <c r="M76" s="81"/>
      <c r="N76" s="81"/>
      <c r="O76" s="81"/>
      <c r="P76" s="81"/>
      <c r="Q76" s="81"/>
      <c r="R76" s="81"/>
      <c r="S76" s="81"/>
      <c r="T76" s="81"/>
      <c r="U76" s="81"/>
      <c r="V76" s="81"/>
      <c r="W76" s="81"/>
      <c r="X76" s="81"/>
      <c r="Y76" s="81"/>
      <c r="Z76" s="81"/>
      <c r="AA76" s="81"/>
      <c r="AB76" s="81"/>
      <c r="AC76" s="81"/>
      <c r="AD76" s="81"/>
      <c r="AE76" s="81"/>
      <c r="AF76" s="81"/>
      <c r="AG76" s="81"/>
      <c r="AH76" s="81"/>
      <c r="AI76" s="81"/>
      <c r="AJ76" s="81"/>
      <c r="AK76" s="81"/>
      <c r="AL76" s="81"/>
      <c r="AM76" s="81"/>
      <c r="AN76" s="81"/>
      <c r="AO76" s="81"/>
      <c r="AP76" s="81"/>
      <c r="AQ76" s="81"/>
      <c r="AR76" s="81"/>
      <c r="AS76" s="81"/>
      <c r="AT76" s="81"/>
      <c r="AU76" s="81"/>
      <c r="AV76" s="81"/>
      <c r="AW76" s="81"/>
      <c r="AX76" s="81"/>
      <c r="AY76" s="81"/>
      <c r="AZ76" s="81"/>
      <c r="BA76" s="81"/>
      <c r="BB76" s="81"/>
      <c r="BC76" s="81"/>
      <c r="BD76" s="81"/>
      <c r="BE76" s="81"/>
      <c r="BF76" s="81"/>
      <c r="BG76" s="81"/>
      <c r="BH76" s="81"/>
      <c r="BI76" s="81"/>
      <c r="BJ76" s="81"/>
      <c r="BK76" s="81"/>
      <c r="BL76" s="81"/>
      <c r="BM76" s="81"/>
    </row>
    <row r="77" spans="1:66" x14ac:dyDescent="0.2">
      <c r="A77" s="19" t="s">
        <v>131</v>
      </c>
      <c r="B77" s="97"/>
      <c r="C77" s="97"/>
      <c r="D77" s="97"/>
      <c r="E77" s="97"/>
      <c r="F77" s="97"/>
      <c r="G77" s="98"/>
      <c r="H77" s="98"/>
      <c r="I77" s="98"/>
      <c r="J77" s="81"/>
      <c r="K77" s="81"/>
      <c r="L77" s="81"/>
      <c r="M77" s="81"/>
      <c r="N77" s="81"/>
      <c r="O77" s="81"/>
      <c r="P77" s="81"/>
      <c r="Q77" s="81"/>
      <c r="R77" s="81"/>
      <c r="S77" s="81"/>
      <c r="T77" s="81"/>
      <c r="U77" s="81"/>
      <c r="V77" s="81"/>
      <c r="W77" s="81"/>
      <c r="X77" s="81"/>
      <c r="Y77" s="81"/>
      <c r="Z77" s="81"/>
      <c r="AA77" s="81"/>
      <c r="AB77" s="81"/>
      <c r="AC77" s="81"/>
      <c r="AD77" s="81"/>
      <c r="AE77" s="81"/>
      <c r="AF77" s="81"/>
      <c r="AG77" s="81"/>
      <c r="AH77" s="81"/>
      <c r="AI77" s="81"/>
      <c r="AJ77" s="81"/>
      <c r="AK77" s="81"/>
      <c r="AL77" s="81"/>
      <c r="AM77" s="81"/>
      <c r="AN77" s="81"/>
      <c r="AO77" s="81"/>
      <c r="AP77" s="81"/>
      <c r="AQ77" s="81"/>
      <c r="AR77" s="81"/>
      <c r="AS77" s="81"/>
      <c r="AT77" s="81"/>
      <c r="AU77" s="81"/>
      <c r="AV77" s="81"/>
      <c r="AW77" s="81"/>
      <c r="AX77" s="81"/>
      <c r="AY77" s="81"/>
      <c r="AZ77" s="81"/>
      <c r="BA77" s="81"/>
      <c r="BB77" s="81"/>
      <c r="BC77" s="81"/>
      <c r="BD77" s="81"/>
      <c r="BE77" s="81"/>
      <c r="BF77" s="81"/>
      <c r="BG77" s="81"/>
      <c r="BH77" s="81"/>
      <c r="BI77" s="81"/>
      <c r="BJ77" s="81"/>
      <c r="BK77" s="81"/>
      <c r="BL77" s="81"/>
      <c r="BM77" s="81"/>
    </row>
    <row r="78" spans="1:66" x14ac:dyDescent="0.2">
      <c r="A78" s="83" t="str">
        <f ca="1">IF(ISERROR(VALUE(SUBSTITUTE(OFFSET(A78,-1,0,1,1),".",""))),"1",IF(ISERROR(FIND("`",SUBSTITUTE(OFFSET(A78,-1,0,1,1),".","`",1))),TEXT(VALUE(OFFSET(A78,-1,0,1,1))+1,"#"),TEXT(VALUE(LEFT(OFFSET(A78,-1,0,1,1),FIND("`",SUBSTITUTE(OFFSET(A78,-1,0,1,1),".","`",1))-1))+1,"#")))</f>
        <v>1</v>
      </c>
      <c r="B78" s="18" t="s">
        <v>28</v>
      </c>
      <c r="C78" s="18"/>
      <c r="D78" s="106"/>
      <c r="E78" s="110">
        <f>MIN(E79:E81)</f>
        <v>42064</v>
      </c>
      <c r="F78" s="110">
        <f>MAX(F79:F81)</f>
        <v>42064</v>
      </c>
      <c r="G78" s="89">
        <f>IF(OR(F78=0,E78=0),0,F78-E78+1)</f>
        <v>1</v>
      </c>
      <c r="H78" s="109"/>
      <c r="I78" s="108">
        <f>IF(OR(F78=0,E78=0),0,NETWORKDAYS(E78,F78))</f>
        <v>0</v>
      </c>
      <c r="J78" s="81"/>
      <c r="K78" s="81"/>
      <c r="L78" s="81"/>
      <c r="M78" s="81"/>
      <c r="N78" s="81"/>
      <c r="O78" s="81"/>
      <c r="P78" s="81"/>
      <c r="Q78" s="81"/>
      <c r="R78" s="81"/>
      <c r="S78" s="81"/>
      <c r="T78" s="81"/>
      <c r="U78" s="81"/>
      <c r="V78" s="81"/>
      <c r="W78" s="81"/>
      <c r="X78" s="81"/>
      <c r="Y78" s="81"/>
      <c r="Z78" s="81"/>
      <c r="AA78" s="81"/>
      <c r="AB78" s="81"/>
      <c r="AC78" s="81"/>
      <c r="AD78" s="81"/>
      <c r="AE78" s="81"/>
      <c r="AF78" s="81"/>
      <c r="AG78" s="81"/>
      <c r="AH78" s="81"/>
      <c r="AI78" s="81"/>
      <c r="AJ78" s="81"/>
      <c r="AK78" s="81"/>
      <c r="AL78" s="81"/>
      <c r="AM78" s="81"/>
      <c r="AN78" s="81"/>
      <c r="AO78" s="81"/>
      <c r="AP78" s="81"/>
      <c r="AQ78" s="81"/>
      <c r="AR78" s="81"/>
      <c r="AS78" s="81"/>
      <c r="AT78" s="81"/>
      <c r="AU78" s="81"/>
      <c r="AV78" s="81"/>
      <c r="AW78" s="81"/>
      <c r="AX78" s="81"/>
      <c r="AY78" s="81"/>
      <c r="AZ78" s="81"/>
      <c r="BA78" s="81"/>
      <c r="BB78" s="81"/>
      <c r="BC78" s="81"/>
      <c r="BD78" s="81"/>
      <c r="BE78" s="81"/>
      <c r="BF78" s="81"/>
      <c r="BG78" s="81"/>
      <c r="BH78" s="81"/>
      <c r="BI78" s="81"/>
      <c r="BJ78" s="81"/>
      <c r="BK78" s="81"/>
      <c r="BL78" s="81"/>
      <c r="BM78" s="81"/>
    </row>
    <row r="79" spans="1:66" x14ac:dyDescent="0.2">
      <c r="A79" s="105" t="s">
        <v>26</v>
      </c>
      <c r="B79" s="18" t="s">
        <v>27</v>
      </c>
      <c r="C79" s="18"/>
      <c r="D79" s="106"/>
      <c r="E79" s="107">
        <f>F79</f>
        <v>42064</v>
      </c>
      <c r="F79" s="87">
        <v>42064</v>
      </c>
      <c r="G79" s="89"/>
      <c r="H79" s="109"/>
      <c r="I79" s="108"/>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1"/>
      <c r="AI79" s="81"/>
      <c r="AJ79" s="81"/>
      <c r="AK79" s="81"/>
      <c r="AL79" s="81"/>
      <c r="AM79" s="81"/>
      <c r="AN79" s="81"/>
      <c r="AO79" s="81"/>
      <c r="AP79" s="81"/>
      <c r="AQ79" s="81"/>
      <c r="AR79" s="81"/>
      <c r="AS79" s="81"/>
      <c r="AT79" s="81"/>
      <c r="AU79" s="81"/>
      <c r="AV79" s="81"/>
      <c r="AW79" s="81"/>
      <c r="AX79" s="81"/>
      <c r="AY79" s="81"/>
      <c r="AZ79" s="81"/>
      <c r="BA79" s="81"/>
      <c r="BB79" s="81"/>
      <c r="BC79" s="81"/>
      <c r="BD79" s="81"/>
      <c r="BE79" s="81"/>
      <c r="BF79" s="81"/>
      <c r="BG79" s="81"/>
      <c r="BH79" s="81"/>
      <c r="BI79" s="81"/>
      <c r="BJ79" s="81"/>
      <c r="BK79" s="81"/>
      <c r="BL79" s="81"/>
      <c r="BM79" s="81"/>
    </row>
    <row r="80" spans="1:66" x14ac:dyDescent="0.2">
      <c r="A80" s="83" t="str">
        <f ca="1">IF(ISERROR(VALUE(SUBSTITUTE(OFFSET(A80,-1,0,1,1),".",""))),"0.1",IF(ISERROR(FIND("`",SUBSTITUTE(OFFSET(A80,-1,0,1,1),".","`",1))),OFFSET(A80,-1,0,1,1)&amp;".1",LEFT(OFFSET(A80,-1,0,1,1),FIND("`",SUBSTITUTE(OFFSET(A80,-1,0,1,1),".","`",1)))&amp;IF(ISERROR(FIND("`",SUBSTITUTE(OFFSET(A80,-1,0,1,1),".","`",2))),VALUE(RIGHT(OFFSET(A80,-1,0,1,1),LEN(OFFSET(A80,-1,0,1,1))-FIND("`",SUBSTITUTE(OFFSET(A80,-1,0,1,1),".","`",1))))+1,VALUE(MID(OFFSET(A80,-1,0,1,1),FIND("`",SUBSTITUTE(OFFSET(A80,-1,0,1,1),".","`",1))+1,(FIND("`",SUBSTITUTE(OFFSET(A80,-1,0,1,1),".","`",2))-FIND("`",SUBSTITUTE(OFFSET(A80,-1,0,1,1),".","`",1))-1)))+1)))</f>
        <v>2.1</v>
      </c>
      <c r="B80" s="103" t="s">
        <v>32</v>
      </c>
      <c r="C80" s="103"/>
      <c r="D80" s="86"/>
      <c r="E80" s="87"/>
      <c r="F80" s="88">
        <f>IF(G80=0,E80,E80+G80-1)</f>
        <v>0</v>
      </c>
      <c r="G80" s="111"/>
      <c r="H80" s="90"/>
      <c r="I80" s="108">
        <f>IF(OR(F80=0,E80=0),0,NETWORKDAYS(E80,F80))</f>
        <v>0</v>
      </c>
      <c r="J80" s="81"/>
      <c r="K80" s="81"/>
      <c r="L80" s="81"/>
      <c r="M80" s="81"/>
      <c r="N80" s="81"/>
      <c r="O80" s="81"/>
      <c r="P80" s="81"/>
      <c r="Q80" s="81"/>
      <c r="R80" s="81"/>
      <c r="S80" s="81"/>
      <c r="T80" s="81"/>
      <c r="U80" s="81"/>
      <c r="V80" s="81"/>
      <c r="W80" s="81"/>
      <c r="X80" s="81"/>
      <c r="Y80" s="81"/>
      <c r="Z80" s="81"/>
      <c r="AA80" s="81"/>
      <c r="AB80" s="81"/>
      <c r="AC80" s="81"/>
      <c r="AD80" s="81"/>
      <c r="AE80" s="81"/>
      <c r="AF80" s="81"/>
      <c r="AG80" s="81"/>
      <c r="AH80" s="81"/>
      <c r="AI80" s="81"/>
      <c r="AJ80" s="81"/>
      <c r="AK80" s="81"/>
      <c r="AL80" s="81"/>
      <c r="AM80" s="81"/>
      <c r="AN80" s="81"/>
      <c r="AO80" s="81"/>
      <c r="AP80" s="81"/>
      <c r="AQ80" s="81"/>
      <c r="AR80" s="81"/>
      <c r="AS80" s="81"/>
      <c r="AT80" s="81"/>
      <c r="AU80" s="81"/>
      <c r="AV80" s="81"/>
      <c r="AW80" s="81"/>
      <c r="AX80" s="81"/>
      <c r="AY80" s="81"/>
      <c r="AZ80" s="81"/>
      <c r="BA80" s="81"/>
      <c r="BB80" s="81"/>
      <c r="BC80" s="81"/>
      <c r="BD80" s="81"/>
      <c r="BE80" s="81"/>
      <c r="BF80" s="81"/>
      <c r="BG80" s="81"/>
      <c r="BH80" s="81"/>
      <c r="BI80" s="81"/>
      <c r="BJ80" s="81"/>
      <c r="BK80" s="81"/>
      <c r="BL80" s="81"/>
      <c r="BM80" s="81"/>
    </row>
    <row r="81" spans="1:65" x14ac:dyDescent="0.2">
      <c r="A81" s="83" t="str">
        <f ca="1">IF(ISERROR(VALUE(SUBSTITUTE(OFFSET(A81,-1,0,1,1),".",""))),"0.1",IF(ISERROR(FIND("`",SUBSTITUTE(OFFSET(A81,-1,0,1,1),".","`",1))),OFFSET(A81,-1,0,1,1)&amp;".1",LEFT(OFFSET(A81,-1,0,1,1),FIND("`",SUBSTITUTE(OFFSET(A81,-1,0,1,1),".","`",1)))&amp;IF(ISERROR(FIND("`",SUBSTITUTE(OFFSET(A81,-1,0,1,1),".","`",2))),VALUE(RIGHT(OFFSET(A81,-1,0,1,1),LEN(OFFSET(A81,-1,0,1,1))-FIND("`",SUBSTITUTE(OFFSET(A81,-1,0,1,1),".","`",1))))+1,VALUE(MID(OFFSET(A81,-1,0,1,1),FIND("`",SUBSTITUTE(OFFSET(A81,-1,0,1,1),".","`",1))+1,(FIND("`",SUBSTITUTE(OFFSET(A81,-1,0,1,1),".","`",2))-FIND("`",SUBSTITUTE(OFFSET(A81,-1,0,1,1),".","`",1))-1)))+1)))</f>
        <v>2.2</v>
      </c>
      <c r="B81" s="103" t="s">
        <v>29</v>
      </c>
      <c r="C81" s="103"/>
      <c r="D81" s="86"/>
      <c r="E81" s="87"/>
      <c r="F81" s="87"/>
      <c r="G81" s="89">
        <f>IF(OR(F81=0,E81=0),0,F81-E81+1)</f>
        <v>0</v>
      </c>
      <c r="H81" s="90"/>
      <c r="I81" s="108">
        <f>IF(OR(F81=0,E81=0),0,NETWORKDAYS(E81,F81))</f>
        <v>0</v>
      </c>
      <c r="J81" s="81"/>
      <c r="K81" s="81"/>
      <c r="L81" s="81"/>
      <c r="M81" s="81"/>
      <c r="N81" s="81"/>
      <c r="O81" s="81"/>
      <c r="P81" s="81"/>
      <c r="Q81" s="81"/>
      <c r="R81" s="81"/>
      <c r="S81" s="81"/>
      <c r="T81" s="81"/>
      <c r="U81" s="81"/>
      <c r="V81" s="81"/>
      <c r="W81" s="81"/>
      <c r="X81" s="81"/>
      <c r="Y81" s="81"/>
      <c r="Z81" s="81"/>
      <c r="AA81" s="81"/>
      <c r="AB81" s="81"/>
      <c r="AC81" s="81"/>
      <c r="AD81" s="81"/>
      <c r="AE81" s="81"/>
      <c r="AF81" s="81"/>
      <c r="AG81" s="81"/>
      <c r="AH81" s="81"/>
      <c r="AI81" s="81"/>
      <c r="AJ81" s="81"/>
      <c r="AK81" s="81"/>
      <c r="AL81" s="81"/>
      <c r="AM81" s="81"/>
      <c r="AN81" s="81"/>
      <c r="AO81" s="81"/>
      <c r="AP81" s="81"/>
      <c r="AQ81" s="81"/>
      <c r="AR81" s="81"/>
      <c r="AS81" s="81"/>
      <c r="AT81" s="81"/>
      <c r="AU81" s="81"/>
      <c r="AV81" s="81"/>
      <c r="AW81" s="81"/>
      <c r="AX81" s="81"/>
      <c r="AY81" s="81"/>
      <c r="AZ81" s="81"/>
      <c r="BA81" s="81"/>
      <c r="BB81" s="81"/>
      <c r="BC81" s="81"/>
      <c r="BD81" s="81"/>
      <c r="BE81" s="81"/>
      <c r="BF81" s="81"/>
      <c r="BG81" s="81"/>
      <c r="BH81" s="81"/>
      <c r="BI81" s="81"/>
      <c r="BJ81" s="81"/>
      <c r="BK81" s="81"/>
      <c r="BL81" s="81"/>
      <c r="BM81" s="81"/>
    </row>
  </sheetData>
  <mergeCells count="22">
    <mergeCell ref="BG5:BM5"/>
    <mergeCell ref="BG6:BM6"/>
    <mergeCell ref="AL6:AR6"/>
    <mergeCell ref="AS5:AY5"/>
    <mergeCell ref="AS6:AY6"/>
    <mergeCell ref="AL5:AR5"/>
    <mergeCell ref="AZ5:BF5"/>
    <mergeCell ref="AZ6:BF6"/>
    <mergeCell ref="X6:AD6"/>
    <mergeCell ref="AE5:AK5"/>
    <mergeCell ref="AE6:AK6"/>
    <mergeCell ref="Q6:W6"/>
    <mergeCell ref="J6:P6"/>
    <mergeCell ref="X5:AD5"/>
    <mergeCell ref="E2:F2"/>
    <mergeCell ref="Q5:W5"/>
    <mergeCell ref="J5:P5"/>
    <mergeCell ref="B5:D5"/>
    <mergeCell ref="B4:D4"/>
    <mergeCell ref="B3:D3"/>
    <mergeCell ref="E3:F3"/>
    <mergeCell ref="E4:F4"/>
  </mergeCells>
  <phoneticPr fontId="3" type="noConversion"/>
  <conditionalFormatting sqref="H70:H81 H8:H16 H30 H34 H37:H56 H23:H24">
    <cfRule type="dataBar" priority="44">
      <dataBar>
        <cfvo type="num" val="0"/>
        <cfvo type="num" val="1"/>
        <color theme="1" tint="0.499984740745262"/>
      </dataBar>
      <extLst>
        <ext xmlns:x14="http://schemas.microsoft.com/office/spreadsheetml/2009/9/main" uri="{B025F937-C7B1-47D3-B67F-A62EFF666E3E}">
          <x14:id>{0A58A75E-4698-465A-8593-F06B91A3A900}</x14:id>
        </ext>
      </extLst>
    </cfRule>
  </conditionalFormatting>
  <conditionalFormatting sqref="J7:BM7">
    <cfRule type="expression" dxfId="28" priority="45">
      <formula>AND(TODAY()&gt;=J4,TODAY()&lt;K4)</formula>
    </cfRule>
  </conditionalFormatting>
  <conditionalFormatting sqref="J70:BM81 J8:BM16 J30:BM30 J34:BM34 J37:BM56 J23:BM24">
    <cfRule type="expression" dxfId="27" priority="55">
      <formula>J$4=TODAY()</formula>
    </cfRule>
    <cfRule type="expression" dxfId="26" priority="73">
      <formula>AND($E8&lt;K$4,$F8&gt;=J$4)</formula>
    </cfRule>
  </conditionalFormatting>
  <conditionalFormatting sqref="H25">
    <cfRule type="dataBar" priority="37">
      <dataBar>
        <cfvo type="num" val="0"/>
        <cfvo type="num" val="1"/>
        <color theme="1" tint="0.499984740745262"/>
      </dataBar>
      <extLst>
        <ext xmlns:x14="http://schemas.microsoft.com/office/spreadsheetml/2009/9/main" uri="{B025F937-C7B1-47D3-B67F-A62EFF666E3E}">
          <x14:id>{0F64764A-F656-C94E-ACFA-21CE76C680AA}</x14:id>
        </ext>
      </extLst>
    </cfRule>
  </conditionalFormatting>
  <conditionalFormatting sqref="J25:BM25">
    <cfRule type="expression" dxfId="25" priority="38">
      <formula>J$4=TODAY()</formula>
    </cfRule>
    <cfRule type="expression" dxfId="24" priority="39">
      <formula>AND($E25&lt;K$4,$F25&gt;=J$4)</formula>
    </cfRule>
  </conditionalFormatting>
  <conditionalFormatting sqref="H26:H28">
    <cfRule type="dataBar" priority="34">
      <dataBar>
        <cfvo type="num" val="0"/>
        <cfvo type="num" val="1"/>
        <color theme="1" tint="0.499984740745262"/>
      </dataBar>
      <extLst>
        <ext xmlns:x14="http://schemas.microsoft.com/office/spreadsheetml/2009/9/main" uri="{B025F937-C7B1-47D3-B67F-A62EFF666E3E}">
          <x14:id>{B87013E5-8C2B-E240-866A-D281B7D17615}</x14:id>
        </ext>
      </extLst>
    </cfRule>
  </conditionalFormatting>
  <conditionalFormatting sqref="J26:BM28">
    <cfRule type="expression" dxfId="23" priority="35">
      <formula>J$4=TODAY()</formula>
    </cfRule>
    <cfRule type="expression" dxfId="22" priority="36">
      <formula>AND($E26&lt;K$4,$F26&gt;=J$4)</formula>
    </cfRule>
  </conditionalFormatting>
  <conditionalFormatting sqref="H31">
    <cfRule type="dataBar" priority="31">
      <dataBar>
        <cfvo type="num" val="0"/>
        <cfvo type="num" val="1"/>
        <color theme="1" tint="0.499984740745262"/>
      </dataBar>
      <extLst>
        <ext xmlns:x14="http://schemas.microsoft.com/office/spreadsheetml/2009/9/main" uri="{B025F937-C7B1-47D3-B67F-A62EFF666E3E}">
          <x14:id>{12D1A464-08CF-AC42-9C2C-6699C576EA90}</x14:id>
        </ext>
      </extLst>
    </cfRule>
  </conditionalFormatting>
  <conditionalFormatting sqref="J31:BM31">
    <cfRule type="expression" dxfId="21" priority="32">
      <formula>J$4=TODAY()</formula>
    </cfRule>
    <cfRule type="expression" dxfId="20" priority="33">
      <formula>AND($E31&lt;K$4,$F31&gt;=J$4)</formula>
    </cfRule>
  </conditionalFormatting>
  <conditionalFormatting sqref="H35:H36">
    <cfRule type="dataBar" priority="28">
      <dataBar>
        <cfvo type="num" val="0"/>
        <cfvo type="num" val="1"/>
        <color theme="1" tint="0.499984740745262"/>
      </dataBar>
      <extLst>
        <ext xmlns:x14="http://schemas.microsoft.com/office/spreadsheetml/2009/9/main" uri="{B025F937-C7B1-47D3-B67F-A62EFF666E3E}">
          <x14:id>{6120096C-DE69-5645-98F8-F239A8E6FB8F}</x14:id>
        </ext>
      </extLst>
    </cfRule>
  </conditionalFormatting>
  <conditionalFormatting sqref="J35:BM36">
    <cfRule type="expression" dxfId="19" priority="29">
      <formula>J$4=TODAY()</formula>
    </cfRule>
    <cfRule type="expression" dxfId="18" priority="30">
      <formula>AND($E35&lt;K$4,$F35&gt;=J$4)</formula>
    </cfRule>
  </conditionalFormatting>
  <conditionalFormatting sqref="H17">
    <cfRule type="dataBar" priority="25">
      <dataBar>
        <cfvo type="num" val="0"/>
        <cfvo type="num" val="1"/>
        <color theme="1" tint="0.499984740745262"/>
      </dataBar>
      <extLst>
        <ext xmlns:x14="http://schemas.microsoft.com/office/spreadsheetml/2009/9/main" uri="{B025F937-C7B1-47D3-B67F-A62EFF666E3E}">
          <x14:id>{C99C3697-392A-524D-874D-1A686FA651FC}</x14:id>
        </ext>
      </extLst>
    </cfRule>
  </conditionalFormatting>
  <conditionalFormatting sqref="J17:BM17">
    <cfRule type="expression" dxfId="17" priority="26">
      <formula>J$4=TODAY()</formula>
    </cfRule>
    <cfRule type="expression" dxfId="16" priority="27">
      <formula>AND($E17&lt;K$4,$F17&gt;=J$4)</formula>
    </cfRule>
  </conditionalFormatting>
  <conditionalFormatting sqref="H18">
    <cfRule type="dataBar" priority="22">
      <dataBar>
        <cfvo type="num" val="0"/>
        <cfvo type="num" val="1"/>
        <color theme="1" tint="0.499984740745262"/>
      </dataBar>
      <extLst>
        <ext xmlns:x14="http://schemas.microsoft.com/office/spreadsheetml/2009/9/main" uri="{B025F937-C7B1-47D3-B67F-A62EFF666E3E}">
          <x14:id>{33C95394-58DA-AA43-844F-409DFD8402BA}</x14:id>
        </ext>
      </extLst>
    </cfRule>
  </conditionalFormatting>
  <conditionalFormatting sqref="J18:BM18">
    <cfRule type="expression" dxfId="15" priority="23">
      <formula>J$4=TODAY()</formula>
    </cfRule>
    <cfRule type="expression" dxfId="14" priority="24">
      <formula>AND($E18&lt;K$4,$F18&gt;=J$4)</formula>
    </cfRule>
  </conditionalFormatting>
  <conditionalFormatting sqref="H19">
    <cfRule type="dataBar" priority="19">
      <dataBar>
        <cfvo type="num" val="0"/>
        <cfvo type="num" val="1"/>
        <color theme="1" tint="0.499984740745262"/>
      </dataBar>
      <extLst>
        <ext xmlns:x14="http://schemas.microsoft.com/office/spreadsheetml/2009/9/main" uri="{B025F937-C7B1-47D3-B67F-A62EFF666E3E}">
          <x14:id>{27B33033-A3F6-9A4D-9E7B-DE7514530F42}</x14:id>
        </ext>
      </extLst>
    </cfRule>
  </conditionalFormatting>
  <conditionalFormatting sqref="J19:BM19">
    <cfRule type="expression" dxfId="13" priority="20">
      <formula>J$4=TODAY()</formula>
    </cfRule>
    <cfRule type="expression" dxfId="12" priority="21">
      <formula>AND($E19&lt;K$4,$F19&gt;=J$4)</formula>
    </cfRule>
  </conditionalFormatting>
  <conditionalFormatting sqref="H20">
    <cfRule type="dataBar" priority="16">
      <dataBar>
        <cfvo type="num" val="0"/>
        <cfvo type="num" val="1"/>
        <color theme="1" tint="0.499984740745262"/>
      </dataBar>
      <extLst>
        <ext xmlns:x14="http://schemas.microsoft.com/office/spreadsheetml/2009/9/main" uri="{B025F937-C7B1-47D3-B67F-A62EFF666E3E}">
          <x14:id>{05AF4307-96AC-2040-B5EA-D77FB3B8984D}</x14:id>
        </ext>
      </extLst>
    </cfRule>
  </conditionalFormatting>
  <conditionalFormatting sqref="J20:BM20">
    <cfRule type="expression" dxfId="11" priority="17">
      <formula>J$4=TODAY()</formula>
    </cfRule>
    <cfRule type="expression" dxfId="10" priority="18">
      <formula>AND($E20&lt;K$4,$F20&gt;=J$4)</formula>
    </cfRule>
  </conditionalFormatting>
  <conditionalFormatting sqref="H21">
    <cfRule type="dataBar" priority="13">
      <dataBar>
        <cfvo type="num" val="0"/>
        <cfvo type="num" val="1"/>
        <color theme="1" tint="0.499984740745262"/>
      </dataBar>
      <extLst>
        <ext xmlns:x14="http://schemas.microsoft.com/office/spreadsheetml/2009/9/main" uri="{B025F937-C7B1-47D3-B67F-A62EFF666E3E}">
          <x14:id>{521CAA22-FAFA-1B44-9B60-C05F43E85E5F}</x14:id>
        </ext>
      </extLst>
    </cfRule>
  </conditionalFormatting>
  <conditionalFormatting sqref="J21:BM21">
    <cfRule type="expression" dxfId="9" priority="14">
      <formula>J$4=TODAY()</formula>
    </cfRule>
    <cfRule type="expression" dxfId="8" priority="15">
      <formula>AND($E21&lt;K$4,$F21&gt;=J$4)</formula>
    </cfRule>
  </conditionalFormatting>
  <conditionalFormatting sqref="H22">
    <cfRule type="dataBar" priority="10">
      <dataBar>
        <cfvo type="num" val="0"/>
        <cfvo type="num" val="1"/>
        <color theme="1" tint="0.499984740745262"/>
      </dataBar>
      <extLst>
        <ext xmlns:x14="http://schemas.microsoft.com/office/spreadsheetml/2009/9/main" uri="{B025F937-C7B1-47D3-B67F-A62EFF666E3E}">
          <x14:id>{D155C5F4-22BC-B143-BA23-652A4F13347D}</x14:id>
        </ext>
      </extLst>
    </cfRule>
  </conditionalFormatting>
  <conditionalFormatting sqref="J22:BM22">
    <cfRule type="expression" dxfId="7" priority="11">
      <formula>J$4=TODAY()</formula>
    </cfRule>
    <cfRule type="expression" dxfId="6" priority="12">
      <formula>AND($E22&lt;K$4,$F22&gt;=J$4)</formula>
    </cfRule>
  </conditionalFormatting>
  <conditionalFormatting sqref="H32">
    <cfRule type="dataBar" priority="7">
      <dataBar>
        <cfvo type="num" val="0"/>
        <cfvo type="num" val="1"/>
        <color theme="1" tint="0.499984740745262"/>
      </dataBar>
      <extLst>
        <ext xmlns:x14="http://schemas.microsoft.com/office/spreadsheetml/2009/9/main" uri="{B025F937-C7B1-47D3-B67F-A62EFF666E3E}">
          <x14:id>{036D2AB1-263A-8348-B572-17AFEE4E05D9}</x14:id>
        </ext>
      </extLst>
    </cfRule>
  </conditionalFormatting>
  <conditionalFormatting sqref="J32:BM32">
    <cfRule type="expression" dxfId="5" priority="8">
      <formula>J$4=TODAY()</formula>
    </cfRule>
    <cfRule type="expression" dxfId="4" priority="9">
      <formula>AND($E32&lt;K$4,$F32&gt;=J$4)</formula>
    </cfRule>
  </conditionalFormatting>
  <conditionalFormatting sqref="H33">
    <cfRule type="dataBar" priority="4">
      <dataBar>
        <cfvo type="num" val="0"/>
        <cfvo type="num" val="1"/>
        <color theme="1" tint="0.499984740745262"/>
      </dataBar>
      <extLst>
        <ext xmlns:x14="http://schemas.microsoft.com/office/spreadsheetml/2009/9/main" uri="{B025F937-C7B1-47D3-B67F-A62EFF666E3E}">
          <x14:id>{AD2B0E55-D248-D744-91EB-BBE15063B796}</x14:id>
        </ext>
      </extLst>
    </cfRule>
  </conditionalFormatting>
  <conditionalFormatting sqref="J33:BM33">
    <cfRule type="expression" dxfId="3" priority="5">
      <formula>J$4=TODAY()</formula>
    </cfRule>
    <cfRule type="expression" dxfId="2" priority="6">
      <formula>AND($E33&lt;K$4,$F33&gt;=J$4)</formula>
    </cfRule>
  </conditionalFormatting>
  <conditionalFormatting sqref="H29">
    <cfRule type="dataBar" priority="1">
      <dataBar>
        <cfvo type="num" val="0"/>
        <cfvo type="num" val="1"/>
        <color theme="1" tint="0.499984740745262"/>
      </dataBar>
      <extLst>
        <ext xmlns:x14="http://schemas.microsoft.com/office/spreadsheetml/2009/9/main" uri="{B025F937-C7B1-47D3-B67F-A62EFF666E3E}">
          <x14:id>{223DEECC-353A-C34F-A1EA-5BF78F2107ED}</x14:id>
        </ext>
      </extLst>
    </cfRule>
  </conditionalFormatting>
  <conditionalFormatting sqref="J29:BM29">
    <cfRule type="expression" dxfId="1" priority="2">
      <formula>J$4=TODAY()</formula>
    </cfRule>
    <cfRule type="expression" dxfId="0" priority="3">
      <formula>AND($E29&lt;K$4,$F29&gt;=J$4)</formula>
    </cfRule>
  </conditionalFormatting>
  <pageMargins left="0.25" right="0.25" top="0.5" bottom="0.5" header="0.5" footer="0.25"/>
  <pageSetup scale="56" fitToHeight="0" orientation="landscape"/>
  <headerFooter alignWithMargins="0"/>
  <legacyDrawing r:id="rId1"/>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H70:H81 H8:H16 H30 H34 H37:H56 H23:H24</xm:sqref>
        </x14:conditionalFormatting>
        <x14:conditionalFormatting xmlns:xm="http://schemas.microsoft.com/office/excel/2006/main">
          <x14:cfRule type="dataBar" id="{0F64764A-F656-C94E-ACFA-21CE76C680AA}">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B87013E5-8C2B-E240-866A-D281B7D17615}">
            <x14:dataBar minLength="0" maxLength="100" gradient="0">
              <x14:cfvo type="num">
                <xm:f>0</xm:f>
              </x14:cfvo>
              <x14:cfvo type="num">
                <xm:f>1</xm:f>
              </x14:cfvo>
              <x14:negativeFillColor rgb="FFFF0000"/>
              <x14:axisColor rgb="FF000000"/>
            </x14:dataBar>
          </x14:cfRule>
          <xm:sqref>H26:H28</xm:sqref>
        </x14:conditionalFormatting>
        <x14:conditionalFormatting xmlns:xm="http://schemas.microsoft.com/office/excel/2006/main">
          <x14:cfRule type="dataBar" id="{12D1A464-08CF-AC42-9C2C-6699C576EA90}">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6120096C-DE69-5645-98F8-F239A8E6FB8F}">
            <x14:dataBar minLength="0" maxLength="100" gradient="0">
              <x14:cfvo type="num">
                <xm:f>0</xm:f>
              </x14:cfvo>
              <x14:cfvo type="num">
                <xm:f>1</xm:f>
              </x14:cfvo>
              <x14:negativeFillColor rgb="FFFF0000"/>
              <x14:axisColor rgb="FF000000"/>
            </x14:dataBar>
          </x14:cfRule>
          <xm:sqref>H35:H36</xm:sqref>
        </x14:conditionalFormatting>
        <x14:conditionalFormatting xmlns:xm="http://schemas.microsoft.com/office/excel/2006/main">
          <x14:cfRule type="dataBar" id="{C99C3697-392A-524D-874D-1A686FA651FC}">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33C95394-58DA-AA43-844F-409DFD8402BA}">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27B33033-A3F6-9A4D-9E7B-DE7514530F42}">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05AF4307-96AC-2040-B5EA-D77FB3B8984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521CAA22-FAFA-1B44-9B60-C05F43E85E5F}">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D155C5F4-22BC-B143-BA23-652A4F13347D}">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036D2AB1-263A-8348-B572-17AFEE4E05D9}">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AD2B0E55-D248-D744-91EB-BBE15063B796}">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23DEECC-353A-C34F-A1EA-5BF78F2107ED}">
            <x14:dataBar minLength="0" maxLength="100" gradient="0">
              <x14:cfvo type="num">
                <xm:f>0</xm:f>
              </x14:cfvo>
              <x14:cfvo type="num">
                <xm:f>1</xm:f>
              </x14:cfvo>
              <x14:negativeFillColor rgb="FFFF0000"/>
              <x14:axisColor rgb="FF000000"/>
            </x14:dataBar>
          </x14:cfRule>
          <xm:sqref>H29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showGridLines="0" workbookViewId="0">
      <selection activeCell="A2" sqref="A2"/>
    </sheetView>
  </sheetViews>
  <sheetFormatPr defaultColWidth="8.85546875" defaultRowHeight="12.75" x14ac:dyDescent="0.2"/>
  <cols>
    <col min="1" max="1" width="5.42578125" style="42" customWidth="1"/>
    <col min="2" max="2" width="37.7109375" style="42" customWidth="1"/>
    <col min="3" max="3" width="23.28515625" style="42" customWidth="1"/>
    <col min="4" max="7" width="8.85546875" style="42"/>
  </cols>
  <sheetData>
    <row r="1" spans="1:3" ht="20.25" x14ac:dyDescent="0.3">
      <c r="A1" s="123" t="s">
        <v>107</v>
      </c>
    </row>
    <row r="4" spans="1:3" x14ac:dyDescent="0.2">
      <c r="C4" s="118" t="s">
        <v>117</v>
      </c>
    </row>
    <row r="5" spans="1:3" x14ac:dyDescent="0.2">
      <c r="C5" s="48" t="s">
        <v>118</v>
      </c>
    </row>
    <row r="6" spans="1:3" x14ac:dyDescent="0.2">
      <c r="C6" s="48"/>
    </row>
    <row r="7" spans="1:3" ht="18" x14ac:dyDescent="0.25">
      <c r="C7" s="119" t="s">
        <v>108</v>
      </c>
    </row>
    <row r="8" spans="1:3" x14ac:dyDescent="0.2">
      <c r="C8" s="120" t="s">
        <v>109</v>
      </c>
    </row>
    <row r="10" spans="1:3" x14ac:dyDescent="0.2">
      <c r="C10" s="48" t="s">
        <v>141</v>
      </c>
    </row>
    <row r="11" spans="1:3" x14ac:dyDescent="0.2">
      <c r="C11" s="48" t="s">
        <v>140</v>
      </c>
    </row>
    <row r="13" spans="1:3" ht="18" x14ac:dyDescent="0.25">
      <c r="C13" s="119" t="s">
        <v>139</v>
      </c>
    </row>
    <row r="16" spans="1:3" ht="15.75" x14ac:dyDescent="0.25">
      <c r="A16" s="122" t="s">
        <v>110</v>
      </c>
    </row>
    <row r="17" spans="2:2" s="42" customFormat="1" x14ac:dyDescent="0.2"/>
    <row r="18" spans="2:2" s="42" customFormat="1" ht="15" x14ac:dyDescent="0.25">
      <c r="B18" s="121" t="s">
        <v>136</v>
      </c>
    </row>
    <row r="19" spans="2:2" s="42" customFormat="1" x14ac:dyDescent="0.2">
      <c r="B19" s="48" t="s">
        <v>137</v>
      </c>
    </row>
    <row r="20" spans="2:2" s="42" customFormat="1" x14ac:dyDescent="0.2">
      <c r="B20" s="48" t="s">
        <v>138</v>
      </c>
    </row>
    <row r="22" spans="2:2" s="42" customFormat="1" ht="15" x14ac:dyDescent="0.25">
      <c r="B22" s="121" t="s">
        <v>119</v>
      </c>
    </row>
    <row r="23" spans="2:2" s="42" customFormat="1" x14ac:dyDescent="0.2">
      <c r="B23" s="48" t="s">
        <v>128</v>
      </c>
    </row>
    <row r="24" spans="2:2" s="42" customFormat="1" x14ac:dyDescent="0.2">
      <c r="B24" s="48" t="s">
        <v>129</v>
      </c>
    </row>
    <row r="25" spans="2:2" x14ac:dyDescent="0.2">
      <c r="B25" s="48" t="s">
        <v>132</v>
      </c>
    </row>
    <row r="26" spans="2:2" x14ac:dyDescent="0.2">
      <c r="B26" s="42" t="s">
        <v>111</v>
      </c>
    </row>
    <row r="27" spans="2:2" x14ac:dyDescent="0.2">
      <c r="B27" s="42" t="s">
        <v>112</v>
      </c>
    </row>
    <row r="28" spans="2:2" x14ac:dyDescent="0.2">
      <c r="B28" s="42" t="s">
        <v>113</v>
      </c>
    </row>
    <row r="30" spans="2:2" ht="15" x14ac:dyDescent="0.25">
      <c r="B30" s="121" t="s">
        <v>114</v>
      </c>
    </row>
    <row r="31" spans="2:2" x14ac:dyDescent="0.2">
      <c r="B31" s="42" t="s">
        <v>115</v>
      </c>
    </row>
    <row r="32" spans="2:2" x14ac:dyDescent="0.2">
      <c r="B32" s="48" t="s">
        <v>120</v>
      </c>
    </row>
    <row r="33" spans="2:2" x14ac:dyDescent="0.2">
      <c r="B33" s="48" t="s">
        <v>121</v>
      </c>
    </row>
    <row r="35" spans="2:2" ht="15" x14ac:dyDescent="0.25">
      <c r="B35" s="121" t="s">
        <v>116</v>
      </c>
    </row>
    <row r="36" spans="2:2" x14ac:dyDescent="0.2">
      <c r="B36" s="48" t="s">
        <v>133</v>
      </c>
    </row>
    <row r="38" spans="2:2" s="42" customFormat="1" ht="15" x14ac:dyDescent="0.25">
      <c r="B38" s="121" t="s">
        <v>122</v>
      </c>
    </row>
    <row r="39" spans="2:2" s="42" customFormat="1" x14ac:dyDescent="0.2">
      <c r="B39" s="48" t="s">
        <v>123</v>
      </c>
    </row>
    <row r="40" spans="2:2" s="42" customFormat="1" x14ac:dyDescent="0.2">
      <c r="B40" s="48" t="s">
        <v>124</v>
      </c>
    </row>
    <row r="41" spans="2:2" s="42" customFormat="1" x14ac:dyDescent="0.2"/>
    <row r="42" spans="2:2" ht="15" x14ac:dyDescent="0.25">
      <c r="B42" s="121" t="s">
        <v>125</v>
      </c>
    </row>
    <row r="43" spans="2:2" x14ac:dyDescent="0.2">
      <c r="B43" s="48" t="s">
        <v>134</v>
      </c>
    </row>
    <row r="44" spans="2:2" x14ac:dyDescent="0.2">
      <c r="B44" s="48" t="s">
        <v>135</v>
      </c>
    </row>
    <row r="46" spans="2:2" ht="18" x14ac:dyDescent="0.25">
      <c r="B46" s="119" t="s">
        <v>108</v>
      </c>
    </row>
  </sheetData>
  <hyperlinks>
    <hyperlink ref="C7" r:id="rId1" tooltip="Go to Vertex42.com"/>
    <hyperlink ref="B46" r:id="rId2" tooltip="Go to Vertex42.com"/>
    <hyperlink ref="C13" r:id="rId3"/>
  </hyperlinks>
  <pageMargins left="0.7" right="0.7" top="0.75" bottom="0.75" header="0.3" footer="0.3"/>
  <drawing r:id="rId4"/>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101"/>
  <sheetViews>
    <sheetView showGridLines="0" workbookViewId="0">
      <selection activeCell="A3" sqref="A3"/>
    </sheetView>
  </sheetViews>
  <sheetFormatPr defaultColWidth="8.85546875" defaultRowHeight="12.75" x14ac:dyDescent="0.2"/>
  <cols>
    <col min="1" max="1" width="12.28515625" style="26" customWidth="1"/>
    <col min="2" max="2" width="81.7109375" style="26" customWidth="1"/>
    <col min="3" max="3" width="16.42578125" style="26" bestFit="1" customWidth="1"/>
    <col min="4" max="16384" width="8.85546875" style="26"/>
  </cols>
  <sheetData>
    <row r="1" spans="1:3" ht="30" customHeight="1" x14ac:dyDescent="0.2">
      <c r="A1" s="67" t="s">
        <v>40</v>
      </c>
      <c r="B1" s="68"/>
    </row>
    <row r="2" spans="1:3" x14ac:dyDescent="0.2">
      <c r="A2" s="65" t="s">
        <v>101</v>
      </c>
      <c r="B2" s="49"/>
      <c r="C2" s="125"/>
    </row>
    <row r="3" spans="1:3" x14ac:dyDescent="0.2">
      <c r="A3" s="27"/>
      <c r="B3" s="28"/>
      <c r="C3" s="27"/>
    </row>
    <row r="4" spans="1:3" s="27" customFormat="1" ht="15.75" x14ac:dyDescent="0.25">
      <c r="A4" s="142" t="s">
        <v>11</v>
      </c>
      <c r="B4" s="142"/>
    </row>
    <row r="5" spans="1:3" s="27" customFormat="1" x14ac:dyDescent="0.2">
      <c r="B5" s="39" t="s">
        <v>95</v>
      </c>
    </row>
    <row r="6" spans="1:3" s="27" customFormat="1" x14ac:dyDescent="0.2">
      <c r="B6" s="39" t="s">
        <v>96</v>
      </c>
    </row>
    <row r="7" spans="1:3" s="27" customFormat="1" x14ac:dyDescent="0.2">
      <c r="B7" s="39" t="s">
        <v>97</v>
      </c>
    </row>
    <row r="8" spans="1:3" s="27" customFormat="1" x14ac:dyDescent="0.2">
      <c r="B8" s="39" t="s">
        <v>98</v>
      </c>
    </row>
    <row r="10" spans="1:3" ht="25.5" x14ac:dyDescent="0.2">
      <c r="B10" s="58" t="s">
        <v>105</v>
      </c>
    </row>
    <row r="12" spans="1:3" x14ac:dyDescent="0.2">
      <c r="B12" s="50" t="s">
        <v>106</v>
      </c>
    </row>
    <row r="14" spans="1:3" x14ac:dyDescent="0.2">
      <c r="B14" s="48" t="s">
        <v>99</v>
      </c>
    </row>
    <row r="15" spans="1:3" s="48" customFormat="1" x14ac:dyDescent="0.2"/>
    <row r="16" spans="1:3" ht="15.75" x14ac:dyDescent="0.25">
      <c r="A16" s="142" t="s">
        <v>13</v>
      </c>
      <c r="B16" s="142"/>
    </row>
    <row r="17" spans="1:3" s="27" customFormat="1" x14ac:dyDescent="0.2">
      <c r="B17" s="31" t="s">
        <v>41</v>
      </c>
      <c r="C17" s="69" t="s">
        <v>8</v>
      </c>
    </row>
    <row r="18" spans="1:3" s="27" customFormat="1" x14ac:dyDescent="0.2">
      <c r="B18" s="31" t="s">
        <v>42</v>
      </c>
    </row>
    <row r="19" spans="1:3" x14ac:dyDescent="0.2">
      <c r="B19" s="31" t="s">
        <v>43</v>
      </c>
      <c r="C19" s="33" t="s">
        <v>12</v>
      </c>
    </row>
    <row r="20" spans="1:3" x14ac:dyDescent="0.2">
      <c r="B20" s="51" t="s">
        <v>44</v>
      </c>
    </row>
    <row r="21" spans="1:3" x14ac:dyDescent="0.2">
      <c r="B21" s="51" t="s">
        <v>45</v>
      </c>
    </row>
    <row r="22" spans="1:3" s="27" customFormat="1" x14ac:dyDescent="0.2">
      <c r="B22" s="34" t="s">
        <v>84</v>
      </c>
    </row>
    <row r="23" spans="1:3" s="27" customFormat="1" x14ac:dyDescent="0.2">
      <c r="B23" s="32" t="s">
        <v>85</v>
      </c>
    </row>
    <row r="24" spans="1:3" x14ac:dyDescent="0.2">
      <c r="B24" s="31" t="s">
        <v>46</v>
      </c>
    </row>
    <row r="25" spans="1:3" s="27" customFormat="1" x14ac:dyDescent="0.2">
      <c r="B25" s="35" t="s">
        <v>86</v>
      </c>
    </row>
    <row r="26" spans="1:3" s="27" customFormat="1" x14ac:dyDescent="0.2">
      <c r="B26" s="30"/>
    </row>
    <row r="27" spans="1:3" ht="15.75" x14ac:dyDescent="0.25">
      <c r="A27" s="142" t="s">
        <v>47</v>
      </c>
      <c r="B27" s="142"/>
    </row>
    <row r="29" spans="1:3" x14ac:dyDescent="0.2">
      <c r="B29" s="64" t="s">
        <v>48</v>
      </c>
    </row>
    <row r="30" spans="1:3" x14ac:dyDescent="0.2">
      <c r="B30" s="51" t="s">
        <v>49</v>
      </c>
    </row>
    <row r="31" spans="1:3" x14ac:dyDescent="0.2">
      <c r="B31" s="51" t="s">
        <v>50</v>
      </c>
    </row>
    <row r="32" spans="1:3" x14ac:dyDescent="0.2">
      <c r="B32" s="51" t="s">
        <v>88</v>
      </c>
    </row>
    <row r="33" spans="1:2" x14ac:dyDescent="0.2">
      <c r="B33" s="51" t="s">
        <v>51</v>
      </c>
    </row>
    <row r="34" spans="1:2" x14ac:dyDescent="0.2">
      <c r="B34" s="31"/>
    </row>
    <row r="35" spans="1:2" ht="25.5" x14ac:dyDescent="0.2">
      <c r="B35" s="54" t="s">
        <v>89</v>
      </c>
    </row>
    <row r="36" spans="1:2" x14ac:dyDescent="0.2">
      <c r="B36" s="52"/>
    </row>
    <row r="37" spans="1:2" x14ac:dyDescent="0.2">
      <c r="B37" s="63" t="s">
        <v>52</v>
      </c>
    </row>
    <row r="38" spans="1:2" ht="38.25" x14ac:dyDescent="0.2">
      <c r="B38" s="54" t="s">
        <v>53</v>
      </c>
    </row>
    <row r="39" spans="1:2" x14ac:dyDescent="0.2">
      <c r="B39" s="55"/>
    </row>
    <row r="40" spans="1:2" ht="25.5" x14ac:dyDescent="0.2">
      <c r="B40" s="54" t="s">
        <v>54</v>
      </c>
    </row>
    <row r="41" spans="1:2" x14ac:dyDescent="0.2">
      <c r="B41" s="55"/>
    </row>
    <row r="42" spans="1:2" ht="25.5" x14ac:dyDescent="0.2">
      <c r="B42" s="54" t="s">
        <v>90</v>
      </c>
    </row>
    <row r="43" spans="1:2" x14ac:dyDescent="0.2">
      <c r="B43" s="31"/>
    </row>
    <row r="44" spans="1:2" x14ac:dyDescent="0.2">
      <c r="B44" s="63" t="s">
        <v>55</v>
      </c>
    </row>
    <row r="45" spans="1:2" ht="38.25" x14ac:dyDescent="0.2">
      <c r="B45" s="54" t="s">
        <v>91</v>
      </c>
    </row>
    <row r="46" spans="1:2" s="27" customFormat="1" x14ac:dyDescent="0.2"/>
    <row r="47" spans="1:2" ht="15.75" x14ac:dyDescent="0.25">
      <c r="A47" s="142" t="s">
        <v>17</v>
      </c>
      <c r="B47" s="142"/>
    </row>
    <row r="48" spans="1:2" ht="25.5" x14ac:dyDescent="0.2">
      <c r="B48" s="54" t="s">
        <v>56</v>
      </c>
    </row>
    <row r="49" spans="1:2" x14ac:dyDescent="0.2">
      <c r="B49" s="31"/>
    </row>
    <row r="50" spans="1:2" x14ac:dyDescent="0.2">
      <c r="A50" s="56" t="s">
        <v>57</v>
      </c>
      <c r="B50" s="53" t="s">
        <v>58</v>
      </c>
    </row>
    <row r="51" spans="1:2" x14ac:dyDescent="0.2">
      <c r="A51" s="56" t="s">
        <v>59</v>
      </c>
      <c r="B51" s="53" t="s">
        <v>60</v>
      </c>
    </row>
    <row r="52" spans="1:2" x14ac:dyDescent="0.2">
      <c r="A52" s="56" t="s">
        <v>61</v>
      </c>
      <c r="B52" s="53" t="s">
        <v>62</v>
      </c>
    </row>
    <row r="53" spans="1:2" ht="25.5" x14ac:dyDescent="0.2">
      <c r="A53" s="55"/>
      <c r="B53" s="57" t="s">
        <v>71</v>
      </c>
    </row>
    <row r="54" spans="1:2" ht="25.5" x14ac:dyDescent="0.2">
      <c r="A54" s="55"/>
      <c r="B54" s="57" t="s">
        <v>63</v>
      </c>
    </row>
    <row r="55" spans="1:2" x14ac:dyDescent="0.2">
      <c r="A55" s="56" t="s">
        <v>64</v>
      </c>
      <c r="B55" s="53" t="s">
        <v>65</v>
      </c>
    </row>
    <row r="56" spans="1:2" x14ac:dyDescent="0.2">
      <c r="A56" s="55"/>
      <c r="B56" s="57" t="s">
        <v>66</v>
      </c>
    </row>
    <row r="57" spans="1:2" x14ac:dyDescent="0.2">
      <c r="A57" s="55"/>
      <c r="B57" s="57" t="s">
        <v>67</v>
      </c>
    </row>
    <row r="58" spans="1:2" x14ac:dyDescent="0.2">
      <c r="A58" s="56" t="s">
        <v>68</v>
      </c>
      <c r="B58" s="53" t="s">
        <v>69</v>
      </c>
    </row>
    <row r="59" spans="1:2" ht="25.5" x14ac:dyDescent="0.2">
      <c r="A59" s="55"/>
      <c r="B59" s="57" t="s">
        <v>70</v>
      </c>
    </row>
    <row r="60" spans="1:2" x14ac:dyDescent="0.2">
      <c r="A60" s="56" t="s">
        <v>68</v>
      </c>
      <c r="B60" s="53" t="s">
        <v>72</v>
      </c>
    </row>
    <row r="61" spans="1:2" x14ac:dyDescent="0.2">
      <c r="B61" s="117" t="s">
        <v>102</v>
      </c>
    </row>
    <row r="62" spans="1:2" s="48" customFormat="1" x14ac:dyDescent="0.2">
      <c r="B62" s="32"/>
    </row>
    <row r="63" spans="1:2" s="48" customFormat="1" ht="15.75" x14ac:dyDescent="0.25">
      <c r="A63" s="142" t="s">
        <v>92</v>
      </c>
      <c r="B63" s="142"/>
    </row>
    <row r="64" spans="1:2" s="48" customFormat="1" ht="25.5" x14ac:dyDescent="0.2">
      <c r="B64" s="117" t="s">
        <v>103</v>
      </c>
    </row>
    <row r="65" spans="1:2" x14ac:dyDescent="0.2">
      <c r="B65" s="32"/>
    </row>
    <row r="66" spans="1:2" s="48" customFormat="1" ht="15.75" x14ac:dyDescent="0.25">
      <c r="A66" s="142" t="s">
        <v>33</v>
      </c>
      <c r="B66" s="142"/>
    </row>
    <row r="67" spans="1:2" s="48" customFormat="1" x14ac:dyDescent="0.2">
      <c r="B67" s="117" t="s">
        <v>104</v>
      </c>
    </row>
    <row r="68" spans="1:2" s="48" customFormat="1" x14ac:dyDescent="0.2">
      <c r="B68" s="36"/>
    </row>
    <row r="69" spans="1:2" s="27" customFormat="1" ht="15.75" x14ac:dyDescent="0.25">
      <c r="A69" s="142" t="s">
        <v>15</v>
      </c>
      <c r="B69" s="142"/>
    </row>
    <row r="70" spans="1:2" s="48" customFormat="1" x14ac:dyDescent="0.2">
      <c r="A70" s="13" t="s">
        <v>16</v>
      </c>
      <c r="B70" s="27" t="s">
        <v>126</v>
      </c>
    </row>
    <row r="71" spans="1:2" s="27" customFormat="1" ht="38.25" x14ac:dyDescent="0.2">
      <c r="B71" s="32" t="s">
        <v>127</v>
      </c>
    </row>
    <row r="72" spans="1:2" s="27" customFormat="1" x14ac:dyDescent="0.2">
      <c r="B72" s="29"/>
    </row>
    <row r="73" spans="1:2" x14ac:dyDescent="0.2">
      <c r="A73" s="13" t="s">
        <v>16</v>
      </c>
      <c r="B73" s="59" t="s">
        <v>76</v>
      </c>
    </row>
    <row r="74" spans="1:2" s="27" customFormat="1" ht="38.25" x14ac:dyDescent="0.2">
      <c r="B74" s="32" t="s">
        <v>73</v>
      </c>
    </row>
    <row r="75" spans="1:2" s="27" customFormat="1" x14ac:dyDescent="0.2">
      <c r="B75" s="37" t="s">
        <v>75</v>
      </c>
    </row>
    <row r="76" spans="1:2" s="27" customFormat="1" x14ac:dyDescent="0.2">
      <c r="B76" s="37" t="s">
        <v>74</v>
      </c>
    </row>
    <row r="77" spans="1:2" s="27" customFormat="1" ht="38.25" x14ac:dyDescent="0.2">
      <c r="B77" s="37" t="s">
        <v>77</v>
      </c>
    </row>
    <row r="79" spans="1:2" x14ac:dyDescent="0.2">
      <c r="A79" s="13" t="s">
        <v>16</v>
      </c>
      <c r="B79" s="27" t="s">
        <v>78</v>
      </c>
    </row>
    <row r="80" spans="1:2" s="27" customFormat="1" x14ac:dyDescent="0.2">
      <c r="B80" s="29" t="s">
        <v>18</v>
      </c>
    </row>
    <row r="81" spans="1:2" s="27" customFormat="1" x14ac:dyDescent="0.2">
      <c r="B81" s="29" t="s">
        <v>19</v>
      </c>
    </row>
    <row r="82" spans="1:2" s="27" customFormat="1" x14ac:dyDescent="0.2">
      <c r="B82" s="29" t="s">
        <v>20</v>
      </c>
    </row>
    <row r="84" spans="1:2" x14ac:dyDescent="0.2">
      <c r="A84" s="13" t="s">
        <v>16</v>
      </c>
      <c r="B84" s="27" t="s">
        <v>79</v>
      </c>
    </row>
    <row r="85" spans="1:2" s="27" customFormat="1" ht="38.25" x14ac:dyDescent="0.2">
      <c r="B85" s="60" t="s">
        <v>80</v>
      </c>
    </row>
    <row r="86" spans="1:2" s="27" customFormat="1" x14ac:dyDescent="0.2">
      <c r="B86" s="29" t="s">
        <v>81</v>
      </c>
    </row>
    <row r="87" spans="1:2" s="27" customFormat="1" x14ac:dyDescent="0.2">
      <c r="B87" s="29"/>
    </row>
    <row r="88" spans="1:2" x14ac:dyDescent="0.2">
      <c r="B88" s="38"/>
    </row>
    <row r="98" spans="1:2" x14ac:dyDescent="0.2">
      <c r="A98" s="61" t="s">
        <v>16</v>
      </c>
      <c r="B98" s="53" t="s">
        <v>82</v>
      </c>
    </row>
    <row r="99" spans="1:2" ht="25.5" x14ac:dyDescent="0.2">
      <c r="A99" s="55"/>
      <c r="B99" s="57" t="s">
        <v>83</v>
      </c>
    </row>
    <row r="101" spans="1:2" x14ac:dyDescent="0.2">
      <c r="A101" s="124" t="s">
        <v>94</v>
      </c>
    </row>
  </sheetData>
  <mergeCells count="7">
    <mergeCell ref="A27:B27"/>
    <mergeCell ref="A47:B47"/>
    <mergeCell ref="A69:B69"/>
    <mergeCell ref="A4:B4"/>
    <mergeCell ref="A16:B16"/>
    <mergeCell ref="A66:B66"/>
    <mergeCell ref="A63:B63"/>
  </mergeCells>
  <phoneticPr fontId="3" type="noConversion"/>
  <hyperlinks>
    <hyperlink ref="B12" r:id="rId1" display="http://www.vertex42.com/ExcelTemplates/excel-gantt-chart.html"/>
  </hyperlinks>
  <pageMargins left="0.5" right="0.5" top="0.25" bottom="0.25" header="0.5" footer="0.5"/>
  <pageSetup orientation="portrait"/>
  <headerFooter alignWithMargins="0"/>
  <drawing r:id="rId2"/>
  <legacyDrawing r:id="rId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election activeCell="A2" sqref="A2"/>
    </sheetView>
  </sheetViews>
  <sheetFormatPr defaultColWidth="8.85546875" defaultRowHeight="12.75" x14ac:dyDescent="0.2"/>
  <cols>
    <col min="1" max="1" width="7.42578125" style="48" customWidth="1"/>
    <col min="2" max="2" width="73.85546875" style="48" customWidth="1"/>
    <col min="3" max="16384" width="8.85546875" style="42"/>
  </cols>
  <sheetData>
    <row r="1" spans="1:3" ht="30" customHeight="1" x14ac:dyDescent="0.2">
      <c r="A1" s="67" t="s">
        <v>6</v>
      </c>
      <c r="B1" s="67"/>
      <c r="C1" s="41"/>
    </row>
    <row r="2" spans="1:3" ht="15" x14ac:dyDescent="0.2">
      <c r="A2" s="40"/>
      <c r="B2" s="44"/>
      <c r="C2" s="41"/>
    </row>
    <row r="3" spans="1:3" x14ac:dyDescent="0.2">
      <c r="A3" s="40"/>
      <c r="B3" s="126" t="s">
        <v>109</v>
      </c>
      <c r="C3" s="41"/>
    </row>
    <row r="4" spans="1:3" ht="14.25" x14ac:dyDescent="0.2">
      <c r="A4" s="40"/>
      <c r="B4" s="43" t="s">
        <v>34</v>
      </c>
      <c r="C4" s="41"/>
    </row>
    <row r="5" spans="1:3" ht="15" x14ac:dyDescent="0.2">
      <c r="A5" s="40"/>
      <c r="B5" s="44"/>
      <c r="C5" s="41"/>
    </row>
    <row r="6" spans="1:3" ht="15.75" x14ac:dyDescent="0.25">
      <c r="A6" s="40"/>
      <c r="B6" s="45" t="s">
        <v>93</v>
      </c>
      <c r="C6" s="41"/>
    </row>
    <row r="7" spans="1:3" ht="15" x14ac:dyDescent="0.2">
      <c r="A7" s="40"/>
      <c r="B7" s="44"/>
      <c r="C7" s="41"/>
    </row>
    <row r="8" spans="1:3" ht="30" x14ac:dyDescent="0.2">
      <c r="A8" s="40"/>
      <c r="B8" s="44" t="s">
        <v>35</v>
      </c>
      <c r="C8" s="41"/>
    </row>
    <row r="9" spans="1:3" ht="15" x14ac:dyDescent="0.2">
      <c r="A9" s="40"/>
      <c r="B9" s="44"/>
      <c r="C9" s="41"/>
    </row>
    <row r="10" spans="1:3" ht="30" x14ac:dyDescent="0.2">
      <c r="A10" s="40"/>
      <c r="B10" s="44" t="s">
        <v>36</v>
      </c>
      <c r="C10" s="41"/>
    </row>
    <row r="11" spans="1:3" ht="15" x14ac:dyDescent="0.2">
      <c r="A11" s="40"/>
      <c r="B11" s="44"/>
      <c r="C11" s="41"/>
    </row>
    <row r="12" spans="1:3" ht="30" x14ac:dyDescent="0.2">
      <c r="A12" s="40"/>
      <c r="B12" s="44" t="s">
        <v>37</v>
      </c>
      <c r="C12" s="41"/>
    </row>
    <row r="13" spans="1:3" ht="15" x14ac:dyDescent="0.2">
      <c r="A13" s="40"/>
      <c r="B13" s="44"/>
      <c r="C13" s="41"/>
    </row>
    <row r="14" spans="1:3" ht="15" x14ac:dyDescent="0.2">
      <c r="A14" s="40"/>
      <c r="B14" s="46" t="s">
        <v>38</v>
      </c>
      <c r="C14" s="41"/>
    </row>
    <row r="15" spans="1:3" ht="15" x14ac:dyDescent="0.2">
      <c r="A15" s="40"/>
      <c r="B15" s="44" t="s">
        <v>21</v>
      </c>
      <c r="C15" s="41"/>
    </row>
    <row r="16" spans="1:3" ht="15" x14ac:dyDescent="0.2">
      <c r="A16" s="40"/>
      <c r="B16" s="47"/>
      <c r="C16" s="41"/>
    </row>
    <row r="17" spans="1:3" ht="30.75" x14ac:dyDescent="0.2">
      <c r="A17" s="40"/>
      <c r="B17" s="44" t="s">
        <v>39</v>
      </c>
      <c r="C17" s="41"/>
    </row>
    <row r="18" spans="1:3" x14ac:dyDescent="0.2">
      <c r="A18" s="40"/>
      <c r="B18" s="40"/>
      <c r="C18" s="41"/>
    </row>
    <row r="19" spans="1:3" x14ac:dyDescent="0.2">
      <c r="A19" s="40"/>
      <c r="B19" s="40"/>
      <c r="C19" s="41"/>
    </row>
    <row r="20" spans="1:3" x14ac:dyDescent="0.2">
      <c r="A20" s="40"/>
      <c r="B20" s="40"/>
      <c r="C20" s="41"/>
    </row>
    <row r="21" spans="1:3" x14ac:dyDescent="0.2">
      <c r="A21" s="40"/>
      <c r="B21" s="40"/>
      <c r="C21" s="41"/>
    </row>
    <row r="22" spans="1:3" x14ac:dyDescent="0.2">
      <c r="A22" s="40"/>
      <c r="B22" s="40"/>
      <c r="C22" s="41"/>
    </row>
    <row r="23" spans="1:3" x14ac:dyDescent="0.2">
      <c r="A23" s="40"/>
      <c r="B23" s="40"/>
      <c r="C23" s="41"/>
    </row>
    <row r="24" spans="1:3" x14ac:dyDescent="0.2">
      <c r="A24" s="40"/>
      <c r="B24" s="40"/>
      <c r="C24" s="41"/>
    </row>
    <row r="25" spans="1:3" x14ac:dyDescent="0.2">
      <c r="A25" s="40"/>
      <c r="B25" s="40"/>
      <c r="C25" s="41"/>
    </row>
    <row r="26" spans="1:3" x14ac:dyDescent="0.2">
      <c r="A26" s="40"/>
      <c r="B26" s="40"/>
      <c r="C26" s="41"/>
    </row>
    <row r="27" spans="1:3" x14ac:dyDescent="0.2">
      <c r="A27" s="40"/>
      <c r="B27" s="40"/>
      <c r="C27" s="41"/>
    </row>
    <row r="28" spans="1:3" x14ac:dyDescent="0.2">
      <c r="A28" s="40"/>
      <c r="B28" s="40"/>
      <c r="C28" s="41"/>
    </row>
    <row r="29" spans="1:3" x14ac:dyDescent="0.2">
      <c r="A29" s="40"/>
      <c r="B29" s="40"/>
      <c r="C29" s="41"/>
    </row>
  </sheetData>
  <hyperlinks>
    <hyperlink ref="B14" r:id="rId1" display="http://www.vertex42.com/licensing/EULA_privateuse.html"/>
    <hyperlink ref="B3" r:id="rId2"/>
  </hyperlinks>
  <pageMargins left="0.7" right="0.7" top="0.75" bottom="0.75" header="0.3" footer="0.3"/>
  <drawing r:id="rId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GanttChart</vt:lpstr>
      <vt:lpstr>GanttChartPro</vt:lpstr>
      <vt:lpstr>Help</vt:lpstr>
      <vt:lpstr>TermsOfUse</vt:lpstr>
      <vt:lpstr>GanttChart!Print_Area</vt:lpstr>
      <vt:lpstr>GanttChart!Print_Titles</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2006-2015 Vertex42 LLC. All Rights Reserved.</dc:description>
  <cp:lastModifiedBy>Animesh Das</cp:lastModifiedBy>
  <cp:lastPrinted>2015-04-13T15:13:11Z</cp:lastPrinted>
  <dcterms:created xsi:type="dcterms:W3CDTF">2010-06-09T16:05:03Z</dcterms:created>
  <dcterms:modified xsi:type="dcterms:W3CDTF">2015-04-29T11:30:45Z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2015 Vertex42 LLC</vt:lpwstr>
  </property>
  <property fmtid="{D5CDD505-2E9C-101B-9397-08002B2CF9AE}" pid="3" name="Version">
    <vt:lpwstr>3.0.2</vt:lpwstr>
  </property>
</Properties>
</file>