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410" activeTab="3"/>
  </bookViews>
  <sheets>
    <sheet name="九月总计" sheetId="15" r:id="rId1"/>
    <sheet name="11.16" sheetId="18" r:id="rId2"/>
    <sheet name="11.17" sheetId="19" r:id="rId3"/>
    <sheet name="11.18" sheetId="21" r:id="rId4"/>
    <sheet name="整理sheet" sheetId="16" r:id="rId5"/>
  </sheets>
  <externalReferences>
    <externalReference r:id="rId6"/>
  </externalReferences>
  <definedNames>
    <definedName name="_xlnm._FilterDatabase" localSheetId="1" hidden="1">'11.16'!$B$1:$E$40</definedName>
    <definedName name="_xlnm._FilterDatabase" localSheetId="2" hidden="1">'11.17'!$B$1:$E$40</definedName>
    <definedName name="_xlnm._FilterDatabase" localSheetId="3" hidden="1">'11.18'!$B$1:$E$40</definedName>
    <definedName name="_xlnm._FilterDatabase" localSheetId="4" hidden="1">整理sheet!$A$1:$D$63</definedName>
  </definedNames>
  <calcPr calcId="144525"/>
</workbook>
</file>

<file path=xl/sharedStrings.xml><?xml version="1.0" encoding="utf-8"?>
<sst xmlns="http://schemas.openxmlformats.org/spreadsheetml/2006/main" count="179" uniqueCount="89">
  <si>
    <t>9月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</si>
  <si>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</si>
  <si>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</si>
  <si>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</si>
  <si>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</si>
  <si>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</si>
  <si>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</si>
  <si>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</si>
  <si>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</si>
  <si>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</si>
  <si>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</si>
  <si>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</si>
  <si>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</si>
  <si>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</si>
  <si>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</si>
  <si>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</si>
  <si>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</si>
  <si>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</si>
  <si>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</si>
  <si>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</si>
  <si>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</si>
  <si>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</si>
  <si>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</si>
  <si>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</si>
  <si>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</si>
  <si>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</si>
  <si>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</si>
  <si>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</si>
  <si>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</si>
  <si>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</si>
  <si>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</si>
  <si>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恰饭时间</t>
  </si>
  <si>
    <t>睡眠时间</t>
  </si>
  <si>
    <t>恰饭状态</t>
  </si>
  <si>
    <t>类型</t>
  </si>
  <si>
    <t>起始时间</t>
  </si>
  <si>
    <t>结束时间</t>
  </si>
  <si>
    <t>事件与状态</t>
  </si>
  <si>
    <t>评分</t>
  </si>
  <si>
    <t>数据源</t>
  </si>
  <si>
    <t>耗费时间</t>
  </si>
  <si>
    <t>学习状态平均分</t>
  </si>
  <si>
    <t>总计</t>
  </si>
  <si>
    <t>生活</t>
  </si>
  <si>
    <t>睡不着</t>
  </si>
  <si>
    <t>睡眠</t>
  </si>
  <si>
    <t>醒了赖床</t>
  </si>
  <si>
    <t>文艺</t>
  </si>
  <si>
    <t>学习</t>
  </si>
  <si>
    <t>起床了&gt;o&lt;</t>
  </si>
  <si>
    <t>休闲</t>
  </si>
  <si>
    <t>恰饭</t>
  </si>
  <si>
    <t>到教室咯</t>
  </si>
  <si>
    <t>时间复盘并整理</t>
  </si>
  <si>
    <t>今日任务安排</t>
  </si>
  <si>
    <t>做了个艾宾浩斯记忆表</t>
  </si>
  <si>
    <t>完善艾宾浩斯表</t>
  </si>
  <si>
    <t>发了个朋友圈，嘚瑟了下</t>
  </si>
  <si>
    <t>整理git准备出去看电影</t>
  </si>
  <si>
    <t>柳岩电影结束</t>
  </si>
  <si>
    <t>晓洁花与剑还有灵域</t>
  </si>
  <si>
    <t>七点看完电影了</t>
  </si>
  <si>
    <t>吃烤肉</t>
  </si>
  <si>
    <t>烤肉吃完回到教室了</t>
  </si>
  <si>
    <t>在教室玩</t>
  </si>
  <si>
    <t>十二点半才睡</t>
  </si>
  <si>
    <t>醒了，很疼</t>
  </si>
  <si>
    <t>很困但必须起床了</t>
  </si>
  <si>
    <t>洗漱到教室了</t>
  </si>
  <si>
    <t>整理一日一记没整理完开始上课</t>
  </si>
  <si>
    <t>上课拦截请求Servlet</t>
  </si>
  <si>
    <t>老师讲课结束</t>
  </si>
  <si>
    <t>十二点二十吃完饭</t>
  </si>
  <si>
    <t>看了电影写了短评</t>
  </si>
  <si>
    <t>追了新番好好看没睡午觉</t>
  </si>
  <si>
    <t>因为没睡午觉有点儿犯困@73</t>
  </si>
  <si>
    <t>喝了咖啡听课效果好很多了</t>
  </si>
  <si>
    <t>改简历课</t>
  </si>
  <si>
    <t>吃饭刷B站</t>
  </si>
  <si>
    <t>写了一个关于GC的小故事和晓洁聊天</t>
  </si>
  <si>
    <t>和晓洁争执了好久好久</t>
  </si>
  <si>
    <t>在面试题中入眠</t>
  </si>
  <si>
    <t>不想起床但发现了有趣的事情起床</t>
  </si>
  <si>
    <t>聊天记录数据源（分列:空格与</t>
  </si>
  <si>
    <t>RuictQuan</t>
  </si>
  <si>
    <t>到教室了</t>
  </si>
  <si>
    <t>todo</t>
  </si>
  <si>
    <t>下课了</t>
  </si>
  <si>
    <t>到教室买了早饭有豆腐脑诶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</si>
</sst>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h:mm:ss;@"/>
    <numFmt numFmtId="178" formatCode="0.0_ "/>
    <numFmt numFmtId="179" formatCode="0_ "/>
    <numFmt numFmtId="180" formatCode="h:mm;@"/>
  </numFmts>
  <fonts count="22">
    <font>
      <sz val="11"/>
      <color theme="1"/>
      <name val="等线"/>
      <charset val="134"/>
      <scheme val="minor"/>
    </font>
    <font>
      <sz val="9"/>
      <color rgb="FF000000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7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11">
      <alignment vertical="center"/>
    </xf>
    <xf numFmtId="0" fontId="0" fillId="0" borderId="2" xfId="0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目标：学得好，睡得好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409598948060487"/>
          <c:y val="0.02609026852028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九月总计!$A$2</c:f>
              <c:strCache>
                <c:ptCount val="1"/>
                <c:pt idx="0">
                  <c:v>恰饭时间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九月总计!$S$2:$AE$2</c:f>
              <c:numCache>
                <c:formatCode>h:mm;@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九月总计!$A$3</c:f>
              <c:strCache>
                <c:ptCount val="1"/>
                <c:pt idx="0">
                  <c:v>睡眠时间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九月总计!$S$3:$AE$3</c:f>
              <c:numCache>
                <c:formatCode>h:mm;@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89935420"/>
        <c:axId val="397973233"/>
      </c:barChart>
      <c:lineChart>
        <c:grouping val="standard"/>
        <c:varyColors val="0"/>
        <c:ser>
          <c:idx val="2"/>
          <c:order val="2"/>
          <c:tx>
            <c:strRef>
              <c:f>九月总计!$A$4</c:f>
              <c:strCache>
                <c:ptCount val="1"/>
                <c:pt idx="0">
                  <c:v>恰饭状态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九月总计!$S$4:$AE$4</c:f>
              <c:numCache>
                <c:formatCode>0_ </c:formatCode>
                <c:ptCount val="13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960801"/>
        <c:axId val="385572666"/>
      </c:lineChart>
      <c:catAx>
        <c:axId val="289935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973233"/>
        <c:crosses val="autoZero"/>
        <c:auto val="1"/>
        <c:lblAlgn val="ctr"/>
        <c:lblOffset val="100"/>
        <c:noMultiLvlLbl val="0"/>
      </c:catAx>
      <c:valAx>
        <c:axId val="397973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935420"/>
        <c:crosses val="autoZero"/>
        <c:crossBetween val="between"/>
      </c:valAx>
      <c:catAx>
        <c:axId val="969608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572666"/>
        <c:crosses val="autoZero"/>
        <c:auto val="1"/>
        <c:lblAlgn val="ctr"/>
        <c:lblOffset val="100"/>
        <c:noMultiLvlLbl val="0"/>
      </c:catAx>
      <c:valAx>
        <c:axId val="385572666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608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88888888888889"/>
          <c:y val="0.920396115025709"/>
          <c:w val="0.222715318869165"/>
          <c:h val="0.05598933536469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时间分配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802039775088"/>
          <c:y val="0.185252679535459"/>
          <c:w val="0.443262588168463"/>
          <c:h val="0.739759302662418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05C5FC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34CF6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E57AB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01D0B7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EB5D2D">
                  <a:alpha val="70000"/>
                </a:srgbClr>
              </a:solidFill>
              <a:ln w="19050"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'11.16'!$K$2:$L$6</c:f>
              <c:multiLvlStrCache>
                <c:ptCount val="5"/>
                <c:lvl>
                  <c:pt idx="0" c:formatCode="h:mm:ss;@">
                    <c:v>8:34:08</c:v>
                  </c:pt>
                  <c:pt idx="1" c:formatCode="h:mm:ss;@">
                    <c:v>0:00:00</c:v>
                  </c:pt>
                  <c:pt idx="2" c:formatCode="h:mm:ss;@">
                    <c:v>0:00:00</c:v>
                  </c:pt>
                  <c:pt idx="3" c:formatCode="h:mm:ss;@">
                    <c:v>1:30:43</c:v>
                  </c:pt>
                  <c:pt idx="4" c:formatCode="h:mm:ss;@">
                    <c:v>23:38:43</c:v>
                  </c:pt>
                </c:lvl>
                <c:lvl>
                  <c:pt idx="0">
                    <c:v>睡眠</c:v>
                  </c:pt>
                  <c:pt idx="1">
                    <c:v>文艺</c:v>
                  </c:pt>
                  <c:pt idx="2">
                    <c:v>休闲</c:v>
                  </c:pt>
                  <c:pt idx="3">
                    <c:v>学习</c:v>
                  </c:pt>
                  <c:pt idx="4">
                    <c:v>生活</c:v>
                  </c:pt>
                </c:lvl>
              </c:multiLvlStrCache>
            </c:multiLvlStrRef>
          </c:cat>
          <c:val>
            <c:numRef>
              <c:f>'11.16'!$M$2:$M$6</c:f>
              <c:numCache>
                <c:formatCode>0%</c:formatCode>
                <c:ptCount val="5"/>
                <c:pt idx="0">
                  <c:v>0.254072841682178</c:v>
                </c:pt>
                <c:pt idx="1">
                  <c:v>0</c:v>
                </c:pt>
                <c:pt idx="2">
                  <c:v>0</c:v>
                </c:pt>
                <c:pt idx="3">
                  <c:v>0.044830085492612</c:v>
                </c:pt>
                <c:pt idx="4">
                  <c:v>0.70109707282521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22303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时间分配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794402093526"/>
          <c:y val="0.233255190890824"/>
          <c:w val="0.448401410854477"/>
          <c:h val="0.65991292699263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General" sourceLinked="1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'11.17'!$K$2:$L$6</c:f>
              <c:multiLvlStrCache>
                <c:ptCount val="5"/>
                <c:lvl>
                  <c:pt idx="0" c:formatCode="h:mm:ss;@">
                    <c:v>7:00:08</c:v>
                  </c:pt>
                  <c:pt idx="1" c:formatCode="h:mm:ss;@">
                    <c:v>5:06:33</c:v>
                  </c:pt>
                  <c:pt idx="2" c:formatCode="h:mm:ss;@">
                    <c:v>5:41:35</c:v>
                  </c:pt>
                  <c:pt idx="3" c:formatCode="h:mm:ss;@">
                    <c:v>13:07:35</c:v>
                  </c:pt>
                  <c:pt idx="4" c:formatCode="h:mm:ss;@">
                    <c:v>1:47:17</c:v>
                  </c:pt>
                </c:lvl>
                <c:lvl>
                  <c:pt idx="0">
                    <c:v>睡眠</c:v>
                  </c:pt>
                  <c:pt idx="1">
                    <c:v>文艺</c:v>
                  </c:pt>
                  <c:pt idx="2">
                    <c:v>休闲</c:v>
                  </c:pt>
                  <c:pt idx="3">
                    <c:v>学习</c:v>
                  </c:pt>
                  <c:pt idx="4">
                    <c:v>生活</c:v>
                  </c:pt>
                </c:lvl>
              </c:multiLvlStrCache>
            </c:multiLvlStrRef>
          </c:cat>
          <c:val>
            <c:numRef>
              <c:f>'11.17'!$M$2:$M$6</c:f>
              <c:numCache>
                <c:formatCode>0%</c:formatCode>
                <c:ptCount val="5"/>
                <c:pt idx="0">
                  <c:v>0.214011614086325</c:v>
                </c:pt>
                <c:pt idx="1">
                  <c:v>0.156153428193025</c:v>
                </c:pt>
                <c:pt idx="2">
                  <c:v>0.173999049139131</c:v>
                </c:pt>
                <c:pt idx="3">
                  <c:v>0.401186878120012</c:v>
                </c:pt>
                <c:pt idx="4">
                  <c:v>0.0546490304615071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时间分配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794402093526"/>
          <c:y val="0.233255190890824"/>
          <c:w val="0.448401410854477"/>
          <c:h val="0.65991292699263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General" sourceLinked="1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'11.18'!$K$2:$L$6</c:f>
              <c:multiLvlStrCache>
                <c:ptCount val="5"/>
                <c:lvl>
                  <c:pt idx="0" c:formatCode="h:mm:ss;@">
                    <c:v>8:10:29</c:v>
                  </c:pt>
                  <c:pt idx="1" c:formatCode="h:mm:ss;@">
                    <c:v>2:08:26</c:v>
                  </c:pt>
                  <c:pt idx="2" c:formatCode="h:mm:ss;@">
                    <c:v>4:04:29</c:v>
                  </c:pt>
                  <c:pt idx="3" c:formatCode="h:mm:ss;@">
                    <c:v>7:16:56</c:v>
                  </c:pt>
                  <c:pt idx="4" c:formatCode="h:mm:ss;@">
                    <c:v>1:30:23</c:v>
                  </c:pt>
                </c:lvl>
                <c:lvl>
                  <c:pt idx="0">
                    <c:v>睡眠</c:v>
                  </c:pt>
                  <c:pt idx="1">
                    <c:v>文艺</c:v>
                  </c:pt>
                  <c:pt idx="2">
                    <c:v>休闲</c:v>
                  </c:pt>
                  <c:pt idx="3">
                    <c:v>学习</c:v>
                  </c:pt>
                  <c:pt idx="4">
                    <c:v>生活</c:v>
                  </c:pt>
                </c:lvl>
              </c:multiLvlStrCache>
            </c:multiLvlStrRef>
          </c:cat>
          <c:val>
            <c:numRef>
              <c:f>'11.18'!$M$2:$M$6</c:f>
              <c:numCache>
                <c:formatCode>0%</c:formatCode>
                <c:ptCount val="5"/>
                <c:pt idx="0">
                  <c:v>0.352683868029673</c:v>
                </c:pt>
                <c:pt idx="1">
                  <c:v>0.09235046678571</c:v>
                </c:pt>
                <c:pt idx="2">
                  <c:v>0.175796651606486</c:v>
                </c:pt>
                <c:pt idx="3">
                  <c:v>0.314178541039991</c:v>
                </c:pt>
                <c:pt idx="4">
                  <c:v>0.0649904725381399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473710</xdr:colOff>
      <xdr:row>6</xdr:row>
      <xdr:rowOff>26035</xdr:rowOff>
    </xdr:from>
    <xdr:to>
      <xdr:col>27</xdr:col>
      <xdr:colOff>219075</xdr:colOff>
      <xdr:row>24</xdr:row>
      <xdr:rowOff>133350</xdr:rowOff>
    </xdr:to>
    <xdr:graphicFrame>
      <xdr:nvGraphicFramePr>
        <xdr:cNvPr id="2" name="图表 1"/>
        <xdr:cNvGraphicFramePr/>
      </xdr:nvGraphicFramePr>
      <xdr:xfrm>
        <a:off x="473710" y="1111885"/>
        <a:ext cx="11546840" cy="336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222250</xdr:colOff>
      <xdr:row>6</xdr:row>
      <xdr:rowOff>117475</xdr:rowOff>
    </xdr:from>
    <xdr:to>
      <xdr:col>13</xdr:col>
      <xdr:colOff>450850</xdr:colOff>
      <xdr:row>21</xdr:row>
      <xdr:rowOff>95250</xdr:rowOff>
    </xdr:to>
    <xdr:graphicFrame>
      <xdr:nvGraphicFramePr>
        <xdr:cNvPr id="2" name="图表 1"/>
        <xdr:cNvGraphicFramePr/>
      </xdr:nvGraphicFramePr>
      <xdr:xfrm>
        <a:off x="6705600" y="1565275"/>
        <a:ext cx="443865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222250</xdr:colOff>
      <xdr:row>6</xdr:row>
      <xdr:rowOff>117475</xdr:rowOff>
    </xdr:from>
    <xdr:to>
      <xdr:col>13</xdr:col>
      <xdr:colOff>450850</xdr:colOff>
      <xdr:row>21</xdr:row>
      <xdr:rowOff>95250</xdr:rowOff>
    </xdr:to>
    <xdr:graphicFrame>
      <xdr:nvGraphicFramePr>
        <xdr:cNvPr id="2" name="图表 1"/>
        <xdr:cNvGraphicFramePr/>
      </xdr:nvGraphicFramePr>
      <xdr:xfrm>
        <a:off x="6705600" y="1565275"/>
        <a:ext cx="443865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222250</xdr:colOff>
      <xdr:row>6</xdr:row>
      <xdr:rowOff>117475</xdr:rowOff>
    </xdr:from>
    <xdr:to>
      <xdr:col>13</xdr:col>
      <xdr:colOff>450850</xdr:colOff>
      <xdr:row>21</xdr:row>
      <xdr:rowOff>95250</xdr:rowOff>
    </xdr:to>
    <xdr:graphicFrame>
      <xdr:nvGraphicFramePr>
        <xdr:cNvPr id="2" name="图表 1"/>
        <xdr:cNvGraphicFramePr/>
      </xdr:nvGraphicFramePr>
      <xdr:xfrm>
        <a:off x="6705600" y="1565275"/>
        <a:ext cx="443865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9.18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9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表1_3" displayName="表1_3" ref="A1:AE4" totalsRowShown="0">
  <tableColumns count="31">
    <tableColumn id="1" name="9月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4">
    <a:dk1>
      <a:sysClr val="windowText" lastClr="000000"/>
    </a:dk1>
    <a:lt1>
      <a:sysClr val="window" lastClr="FFFFFF"/>
    </a:lt1>
    <a:dk2>
      <a:srgbClr val="DDDDDD"/>
    </a:dk2>
    <a:lt2>
      <a:srgbClr val="080808"/>
    </a:lt2>
    <a:accent1>
      <a:srgbClr val="6EEDFF"/>
    </a:accent1>
    <a:accent2>
      <a:srgbClr val="7FC5FD"/>
    </a:accent2>
    <a:accent3>
      <a:srgbClr val="8BA5FF"/>
    </a:accent3>
    <a:accent4>
      <a:srgbClr val="A399FF"/>
    </a:accent4>
    <a:accent5>
      <a:srgbClr val="A976FF"/>
    </a:accent5>
    <a:accent6>
      <a:srgbClr val="BB5EFF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zoomScale="85" zoomScaleNormal="85" workbookViewId="0">
      <selection activeCell="AC5" sqref="AC5"/>
    </sheetView>
  </sheetViews>
  <sheetFormatPr defaultColWidth="9" defaultRowHeight="14.25" outlineLevelRow="3"/>
  <cols>
    <col min="1" max="1" width="8.875" style="10" customWidth="1"/>
    <col min="2" max="2" width="5.25" style="10" customWidth="1"/>
    <col min="3" max="11" width="5.25" customWidth="1"/>
    <col min="12" max="16" width="7.25" customWidth="1"/>
    <col min="17" max="17" width="4.75" style="10" customWidth="1"/>
    <col min="18" max="31" width="5.25" style="10" customWidth="1"/>
  </cols>
  <sheetData>
    <row r="1" spans="1:3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</row>
    <row r="2" spans="1:31">
      <c r="A2" s="15" t="s">
        <v>31</v>
      </c>
      <c r="B2" s="15">
        <v>0.285671296296296</v>
      </c>
      <c r="C2" s="15">
        <v>0.285671296296296</v>
      </c>
      <c r="D2" s="15">
        <v>0.285671296296296</v>
      </c>
      <c r="E2" s="15">
        <v>0.285671296296296</v>
      </c>
      <c r="F2" s="15">
        <v>0.285671296296296</v>
      </c>
      <c r="G2" s="15">
        <v>0.285671296296296</v>
      </c>
      <c r="H2" s="15">
        <v>0.285671296296296</v>
      </c>
      <c r="I2" s="15">
        <v>0.285671296296296</v>
      </c>
      <c r="J2" s="15">
        <v>0.285671296296296</v>
      </c>
      <c r="K2" s="15">
        <v>0.285671296296296</v>
      </c>
      <c r="L2" s="15">
        <v>0.285671296296296</v>
      </c>
      <c r="M2" s="15">
        <v>0.285671296296296</v>
      </c>
      <c r="N2" s="15">
        <v>0.285671296296296</v>
      </c>
      <c r="O2" s="15">
        <v>0.410671296296296</v>
      </c>
      <c r="P2" s="15">
        <v>0.285671296296296</v>
      </c>
      <c r="Q2" s="15">
        <v>0.285671296296296</v>
      </c>
      <c r="R2" s="15">
        <f>IFERROR(#REF!,)</f>
        <v>0</v>
      </c>
      <c r="S2" s="15">
        <f>IFERROR('[1]09'!$L$5,)</f>
        <v>0</v>
      </c>
      <c r="T2" s="15">
        <f>IFERROR(#REF!,)</f>
        <v>0</v>
      </c>
      <c r="U2" s="15">
        <f>IFERROR(#REF!,)</f>
        <v>0</v>
      </c>
      <c r="V2" s="15">
        <f>IFERROR(#REF!,)</f>
        <v>0</v>
      </c>
      <c r="W2" s="15">
        <f>IFERROR(#REF!,)</f>
        <v>0</v>
      </c>
      <c r="X2" s="15">
        <f>IFERROR(#REF!,)</f>
        <v>0</v>
      </c>
      <c r="Y2" s="15">
        <f>IFERROR(#REF!,)</f>
        <v>0</v>
      </c>
      <c r="Z2" s="15">
        <f>IFERROR(#REF!,)</f>
        <v>0</v>
      </c>
      <c r="AA2" s="15">
        <f>IFERROR(#REF!,)</f>
        <v>0</v>
      </c>
      <c r="AB2" s="15">
        <f>IFERROR(#REF!,)</f>
        <v>0</v>
      </c>
      <c r="AC2" s="15">
        <f>IFERROR(#REF!,)</f>
        <v>0</v>
      </c>
      <c r="AD2" s="15">
        <f>IFERROR(#REF!,)</f>
        <v>0</v>
      </c>
      <c r="AE2" s="15">
        <f>IFERROR(#REF!,)</f>
        <v>0</v>
      </c>
    </row>
    <row r="3" spans="1:16384">
      <c r="A3" s="15" t="s">
        <v>32</v>
      </c>
      <c r="B3" s="15">
        <v>0.285671296296296</v>
      </c>
      <c r="C3" s="15">
        <v>0.285671296296296</v>
      </c>
      <c r="D3" s="15">
        <v>0.285671296296296</v>
      </c>
      <c r="E3" s="15">
        <v>0.285671296296296</v>
      </c>
      <c r="F3" s="15">
        <v>0.285671296296296</v>
      </c>
      <c r="G3" s="15">
        <v>0.285671296296296</v>
      </c>
      <c r="H3" s="15">
        <v>0.285671296296296</v>
      </c>
      <c r="I3" s="15">
        <v>0.285671296296296</v>
      </c>
      <c r="J3" s="15">
        <v>0.285671296296296</v>
      </c>
      <c r="K3" s="15">
        <v>0.285671296296296</v>
      </c>
      <c r="L3" s="15">
        <v>0.285671296296296</v>
      </c>
      <c r="M3" s="15">
        <v>0.285671296296296</v>
      </c>
      <c r="N3" s="15">
        <v>0.285671296296296</v>
      </c>
      <c r="O3" s="15">
        <v>0.36900462962963</v>
      </c>
      <c r="P3" s="15">
        <v>0.285671296296296</v>
      </c>
      <c r="Q3" s="15">
        <v>0.327337962962963</v>
      </c>
      <c r="R3" s="15">
        <f>IFERROR(#REF!,)</f>
        <v>0</v>
      </c>
      <c r="S3" s="15">
        <f>IFERROR(#REF!,)</f>
        <v>0</v>
      </c>
      <c r="T3" s="15">
        <f>IFERROR(#REF!,)</f>
        <v>0</v>
      </c>
      <c r="U3" s="15">
        <f>IFERROR(#REF!,)</f>
        <v>0</v>
      </c>
      <c r="V3" s="15">
        <f>IFERROR(#REF!,)</f>
        <v>0</v>
      </c>
      <c r="W3" s="15">
        <f>IFERROR(#REF!,)</f>
        <v>0</v>
      </c>
      <c r="X3" s="15">
        <f>IFERROR(#REF!,)</f>
        <v>0</v>
      </c>
      <c r="Y3" s="15">
        <f>IFERROR(#REF!,)</f>
        <v>0</v>
      </c>
      <c r="Z3" s="15">
        <f>IFERROR(#REF!,)</f>
        <v>0</v>
      </c>
      <c r="AA3" s="15">
        <f>IFERROR(#REF!,)</f>
        <v>0</v>
      </c>
      <c r="AB3" s="15">
        <f>IFERROR(#REF!,)</f>
        <v>0</v>
      </c>
      <c r="AC3" s="15">
        <f>IFERROR(#REF!,)</f>
        <v>0</v>
      </c>
      <c r="AD3" s="15">
        <f>IFERROR(#REF!,)</f>
        <v>0</v>
      </c>
      <c r="AE3" s="15">
        <f>IFERROR(#REF!,)</f>
        <v>0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 s="15"/>
      <c r="XDQ3" s="15"/>
      <c r="XDR3" s="15"/>
      <c r="XDS3" s="15"/>
      <c r="XDT3" s="15"/>
      <c r="XDU3" s="15"/>
      <c r="XDV3" s="15"/>
      <c r="XDW3" s="15"/>
      <c r="XDX3" s="15"/>
      <c r="XDY3" s="15"/>
      <c r="XDZ3" s="15"/>
      <c r="XEA3" s="15"/>
      <c r="XEB3" s="15"/>
      <c r="XEC3" s="15"/>
      <c r="XED3" s="15"/>
      <c r="XEE3" s="15"/>
      <c r="XEF3" s="15"/>
      <c r="XEG3" s="15"/>
      <c r="XEH3" s="15"/>
      <c r="XEI3" s="15"/>
      <c r="XEJ3" s="15"/>
      <c r="XEK3" s="15"/>
      <c r="XEL3" s="15"/>
      <c r="XEM3" s="15"/>
      <c r="XEN3" s="15"/>
      <c r="XEO3" s="15"/>
      <c r="XEP3" s="15"/>
      <c r="XEQ3" s="15"/>
      <c r="XER3" s="15"/>
      <c r="XES3" s="15"/>
      <c r="XET3" s="15"/>
      <c r="XEU3" s="15"/>
      <c r="XEV3" s="15"/>
      <c r="XEW3" s="15"/>
      <c r="XEX3" s="15"/>
      <c r="XEY3" s="15"/>
      <c r="XEZ3" s="15"/>
      <c r="XFA3" s="15"/>
      <c r="XFB3" s="15"/>
      <c r="XFC3" s="15"/>
      <c r="XFD3" s="15"/>
    </row>
    <row r="4" s="14" customFormat="1" spans="1:16384">
      <c r="A4" s="16" t="s">
        <v>33</v>
      </c>
      <c r="B4" s="16">
        <v>70</v>
      </c>
      <c r="C4" s="16">
        <v>80</v>
      </c>
      <c r="D4" s="16">
        <v>90</v>
      </c>
      <c r="E4" s="16">
        <v>100</v>
      </c>
      <c r="F4" s="16">
        <v>70</v>
      </c>
      <c r="G4" s="16">
        <v>40</v>
      </c>
      <c r="H4" s="16">
        <v>50</v>
      </c>
      <c r="I4" s="16">
        <v>90</v>
      </c>
      <c r="J4" s="16">
        <v>50</v>
      </c>
      <c r="K4" s="16">
        <v>80</v>
      </c>
      <c r="L4" s="16">
        <v>90</v>
      </c>
      <c r="M4" s="16">
        <v>99</v>
      </c>
      <c r="N4" s="16">
        <v>80</v>
      </c>
      <c r="O4" s="16">
        <v>70</v>
      </c>
      <c r="P4" s="16">
        <v>60</v>
      </c>
      <c r="Q4" s="16">
        <v>140</v>
      </c>
      <c r="R4" s="16" t="str">
        <f>IFERROR(#REF!,"")</f>
        <v/>
      </c>
      <c r="S4" s="16">
        <v>70</v>
      </c>
      <c r="T4" s="16" t="str">
        <f>IFERROR(#REF!,"")</f>
        <v/>
      </c>
      <c r="U4" s="16" t="str">
        <f>IFERROR(#REF!,"")</f>
        <v/>
      </c>
      <c r="V4" s="16" t="str">
        <f>IFERROR(#REF!,"")</f>
        <v/>
      </c>
      <c r="W4" s="16" t="str">
        <f>IFERROR(#REF!,"")</f>
        <v/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IFERROR(#REF!,"")</f>
        <v/>
      </c>
      <c r="AC4" s="16" t="str">
        <f>IFERROR(#REF!,"")</f>
        <v/>
      </c>
      <c r="AD4" s="16" t="str">
        <f>IFERROR(#REF!,"")</f>
        <v/>
      </c>
      <c r="AE4" s="16" t="str">
        <f>IFERROR(#REF!,"")</f>
        <v/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16"/>
      <c r="XEZ4" s="16"/>
      <c r="XFA4" s="16"/>
      <c r="XFB4" s="16"/>
      <c r="XFC4" s="16"/>
      <c r="XFD4" s="16"/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E8" sqref="E8"/>
    </sheetView>
  </sheetViews>
  <sheetFormatPr defaultColWidth="9" defaultRowHeight="14.25"/>
  <cols>
    <col min="1" max="1" width="5.25" style="5" customWidth="1"/>
    <col min="2" max="3" width="9" style="6" customWidth="1"/>
    <col min="4" max="4" width="34.0083333333333" style="5" customWidth="1"/>
    <col min="5" max="5" width="6" style="5" customWidth="1"/>
    <col min="6" max="6" width="6.95" style="5" customWidth="1"/>
    <col min="7" max="7" width="10.5" style="6" customWidth="1"/>
    <col min="8" max="8" width="4.375" style="5" customWidth="1"/>
    <col min="9" max="9" width="8.25" customWidth="1"/>
    <col min="10" max="11" width="12.625"/>
    <col min="12" max="46" width="10.875"/>
    <col min="47" max="47" width="5.125"/>
  </cols>
  <sheetData>
    <row r="1" ht="28.5" spans="1:13">
      <c r="A1" s="7" t="s">
        <v>34</v>
      </c>
      <c r="B1" s="8" t="s">
        <v>35</v>
      </c>
      <c r="C1" s="8" t="s">
        <v>36</v>
      </c>
      <c r="D1" s="7" t="s">
        <v>37</v>
      </c>
      <c r="E1" s="7" t="s">
        <v>38</v>
      </c>
      <c r="F1" s="7" t="s">
        <v>39</v>
      </c>
      <c r="G1" s="8" t="s">
        <v>40</v>
      </c>
      <c r="I1" s="5" t="s">
        <v>41</v>
      </c>
      <c r="J1" s="9">
        <f>SUMIF(A:A,K5,E:E)/COUNTIF(A:A,K5)</f>
        <v>0</v>
      </c>
      <c r="K1" s="10" t="s">
        <v>42</v>
      </c>
      <c r="L1" s="11">
        <f>SUM(L2:L6)</f>
        <v>1.40525462962963</v>
      </c>
      <c r="M1" s="12">
        <f>L1/$L$1</f>
        <v>1</v>
      </c>
    </row>
    <row r="2" ht="21" customHeight="1" spans="1:13">
      <c r="A2" s="7" t="s">
        <v>43</v>
      </c>
      <c r="B2" s="8">
        <v>0</v>
      </c>
      <c r="C2" s="8">
        <v>0.985219907407407</v>
      </c>
      <c r="D2" s="7" t="s">
        <v>44</v>
      </c>
      <c r="E2" s="7">
        <v>0</v>
      </c>
      <c r="F2" s="7">
        <v>0</v>
      </c>
      <c r="G2" s="8">
        <f>IF(HOUR(B2)=23,"23:59:59"-B2+C2,C2-B2)</f>
        <v>0.985219907407407</v>
      </c>
      <c r="I2" s="10"/>
      <c r="J2" s="10"/>
      <c r="K2" s="10" t="s">
        <v>45</v>
      </c>
      <c r="L2" s="11">
        <f>SUMIF(A:A,K2,G:G)</f>
        <v>0.357037037037037</v>
      </c>
      <c r="M2" s="12">
        <f>L2/$L$1</f>
        <v>0.254072841682178</v>
      </c>
    </row>
    <row r="3" ht="18" customHeight="1" spans="1:13">
      <c r="A3" s="7" t="s">
        <v>45</v>
      </c>
      <c r="B3" s="8">
        <f t="shared" ref="B3:B40" si="0">C2</f>
        <v>0.985219907407407</v>
      </c>
      <c r="C3" s="8">
        <v>0.342268518518519</v>
      </c>
      <c r="D3" s="7" t="s">
        <v>46</v>
      </c>
      <c r="E3" s="7">
        <v>0</v>
      </c>
      <c r="F3" s="7">
        <v>0</v>
      </c>
      <c r="G3" s="8">
        <f>IF(HOUR(B3)=23,"23:59:59"-B3+C3,C3-B3)</f>
        <v>0.357037037037037</v>
      </c>
      <c r="K3" s="10" t="s">
        <v>47</v>
      </c>
      <c r="L3" s="11">
        <f>SUMIF(A:A,K3,G:G)</f>
        <v>0</v>
      </c>
      <c r="M3" s="12">
        <f>L3/$L$1</f>
        <v>0</v>
      </c>
    </row>
    <row r="4" ht="18" customHeight="1" spans="1:13">
      <c r="A4" s="7" t="s">
        <v>48</v>
      </c>
      <c r="B4" s="8">
        <f t="shared" si="0"/>
        <v>0.342268518518519</v>
      </c>
      <c r="C4" s="8">
        <v>0.405266203703704</v>
      </c>
      <c r="D4" s="7" t="s">
        <v>49</v>
      </c>
      <c r="E4" s="7">
        <v>0</v>
      </c>
      <c r="F4" s="7">
        <v>0</v>
      </c>
      <c r="G4" s="8">
        <f>IF(HOUR(B4)=23,"23:59:59"-B4+C4,C4-B4)</f>
        <v>0.0629976851851852</v>
      </c>
      <c r="K4" s="10" t="s">
        <v>50</v>
      </c>
      <c r="L4" s="11">
        <f>SUMIF(A:A,K4,G:G)</f>
        <v>0</v>
      </c>
      <c r="M4" s="12">
        <f>L4/$L$1</f>
        <v>0</v>
      </c>
    </row>
    <row r="5" spans="1:13">
      <c r="A5" s="7" t="s">
        <v>51</v>
      </c>
      <c r="B5" s="8">
        <f t="shared" si="0"/>
        <v>0.405266203703704</v>
      </c>
      <c r="C5" s="8">
        <v>0.412094907407407</v>
      </c>
      <c r="D5" s="7" t="s">
        <v>52</v>
      </c>
      <c r="E5" s="7">
        <v>0</v>
      </c>
      <c r="F5" s="7">
        <v>0</v>
      </c>
      <c r="G5" s="8">
        <f>IF(HOUR(B5)=23,"23:59:59"-B5+C5,C5-B5)</f>
        <v>0.0068287037037037</v>
      </c>
      <c r="K5" s="10" t="s">
        <v>48</v>
      </c>
      <c r="L5" s="11">
        <f>SUMIF(A:A,K5,G:G)</f>
        <v>0.0629976851851852</v>
      </c>
      <c r="M5" s="12">
        <f>L5/$L$1</f>
        <v>0.044830085492612</v>
      </c>
    </row>
    <row r="6" spans="1:13">
      <c r="A6" s="7"/>
      <c r="B6" s="8">
        <f t="shared" si="0"/>
        <v>0.412094907407407</v>
      </c>
      <c r="C6" s="8"/>
      <c r="D6" s="7"/>
      <c r="E6" s="7"/>
      <c r="F6" s="7"/>
      <c r="G6" s="8">
        <f>IF(HOUR(B6)=23,"23:59:59"-B6+C6,C6-B6)</f>
        <v>-0.412094907407407</v>
      </c>
      <c r="K6" s="13" t="s">
        <v>43</v>
      </c>
      <c r="L6" s="11">
        <f>SUMIF(A:A,K6,G:G)</f>
        <v>0.985219907407407</v>
      </c>
      <c r="M6" s="12">
        <f>L6/$L$1</f>
        <v>0.70109707282521</v>
      </c>
    </row>
    <row r="7" spans="1:7">
      <c r="A7" s="7"/>
      <c r="B7" s="8">
        <f t="shared" si="0"/>
        <v>0</v>
      </c>
      <c r="C7" s="8"/>
      <c r="D7" s="7"/>
      <c r="E7" s="7"/>
      <c r="F7" s="7"/>
      <c r="G7" s="8">
        <f t="shared" ref="G3:G40" si="1">C7-C6</f>
        <v>0</v>
      </c>
    </row>
    <row r="8" spans="1:7">
      <c r="A8" s="7"/>
      <c r="B8" s="8">
        <f t="shared" si="0"/>
        <v>0</v>
      </c>
      <c r="C8" s="8"/>
      <c r="D8" s="7"/>
      <c r="E8" s="7"/>
      <c r="F8" s="7"/>
      <c r="G8" s="8">
        <f t="shared" si="1"/>
        <v>0</v>
      </c>
    </row>
    <row r="9" spans="1:7">
      <c r="A9" s="7"/>
      <c r="B9" s="8">
        <f t="shared" si="0"/>
        <v>0</v>
      </c>
      <c r="C9" s="8"/>
      <c r="D9" s="7"/>
      <c r="E9" s="7"/>
      <c r="F9" s="7"/>
      <c r="G9" s="8">
        <f t="shared" si="1"/>
        <v>0</v>
      </c>
    </row>
    <row r="10" spans="1:7">
      <c r="A10" s="7"/>
      <c r="B10" s="8">
        <f t="shared" si="0"/>
        <v>0</v>
      </c>
      <c r="C10" s="8"/>
      <c r="D10" s="7"/>
      <c r="E10" s="7"/>
      <c r="F10" s="7"/>
      <c r="G10" s="8">
        <f t="shared" si="1"/>
        <v>0</v>
      </c>
    </row>
    <row r="11" spans="1:7">
      <c r="A11" s="7"/>
      <c r="B11" s="8">
        <f t="shared" si="0"/>
        <v>0</v>
      </c>
      <c r="C11" s="8"/>
      <c r="D11" s="7"/>
      <c r="E11" s="7"/>
      <c r="F11" s="7"/>
      <c r="G11" s="8">
        <f t="shared" si="1"/>
        <v>0</v>
      </c>
    </row>
    <row r="12" spans="1:7">
      <c r="A12" s="7"/>
      <c r="B12" s="8">
        <f t="shared" si="0"/>
        <v>0</v>
      </c>
      <c r="C12" s="8"/>
      <c r="D12" s="7"/>
      <c r="E12" s="7"/>
      <c r="F12" s="7"/>
      <c r="G12" s="8">
        <f t="shared" si="1"/>
        <v>0</v>
      </c>
    </row>
    <row r="13" spans="1:7">
      <c r="A13" s="7"/>
      <c r="B13" s="8">
        <f t="shared" si="0"/>
        <v>0</v>
      </c>
      <c r="C13" s="8"/>
      <c r="D13" s="7"/>
      <c r="E13" s="7"/>
      <c r="F13" s="7"/>
      <c r="G13" s="8">
        <f t="shared" si="1"/>
        <v>0</v>
      </c>
    </row>
    <row r="14" spans="1:7">
      <c r="A14" s="7"/>
      <c r="B14" s="8">
        <f t="shared" si="0"/>
        <v>0</v>
      </c>
      <c r="C14" s="8"/>
      <c r="D14" s="7"/>
      <c r="E14" s="7"/>
      <c r="F14" s="7"/>
      <c r="G14" s="8">
        <f t="shared" si="1"/>
        <v>0</v>
      </c>
    </row>
    <row r="15" spans="1:7">
      <c r="A15" s="7"/>
      <c r="B15" s="8">
        <f t="shared" si="0"/>
        <v>0</v>
      </c>
      <c r="C15" s="8"/>
      <c r="D15" s="7"/>
      <c r="E15" s="7"/>
      <c r="F15" s="7"/>
      <c r="G15" s="8">
        <f t="shared" si="1"/>
        <v>0</v>
      </c>
    </row>
    <row r="16" spans="1:7">
      <c r="A16" s="7"/>
      <c r="B16" s="8">
        <f t="shared" si="0"/>
        <v>0</v>
      </c>
      <c r="C16" s="8"/>
      <c r="D16" s="7"/>
      <c r="E16" s="7"/>
      <c r="F16" s="7"/>
      <c r="G16" s="8">
        <f t="shared" si="1"/>
        <v>0</v>
      </c>
    </row>
    <row r="17" spans="1:7">
      <c r="A17" s="7"/>
      <c r="B17" s="8">
        <f t="shared" si="0"/>
        <v>0</v>
      </c>
      <c r="C17" s="8"/>
      <c r="D17" s="7"/>
      <c r="E17" s="7"/>
      <c r="F17" s="7"/>
      <c r="G17" s="8">
        <f t="shared" si="1"/>
        <v>0</v>
      </c>
    </row>
    <row r="18" spans="1:7">
      <c r="A18" s="7"/>
      <c r="B18" s="8">
        <f t="shared" si="0"/>
        <v>0</v>
      </c>
      <c r="C18" s="8"/>
      <c r="D18" s="7"/>
      <c r="E18" s="7"/>
      <c r="F18" s="7"/>
      <c r="G18" s="8">
        <f t="shared" si="1"/>
        <v>0</v>
      </c>
    </row>
    <row r="19" spans="1:7">
      <c r="A19" s="7"/>
      <c r="B19" s="8">
        <f t="shared" si="0"/>
        <v>0</v>
      </c>
      <c r="C19" s="8"/>
      <c r="D19" s="7"/>
      <c r="E19" s="7"/>
      <c r="F19" s="7"/>
      <c r="G19" s="8">
        <f t="shared" si="1"/>
        <v>0</v>
      </c>
    </row>
    <row r="20" spans="1:7">
      <c r="A20" s="7"/>
      <c r="B20" s="8">
        <f t="shared" si="0"/>
        <v>0</v>
      </c>
      <c r="C20" s="8"/>
      <c r="D20" s="7"/>
      <c r="E20" s="7"/>
      <c r="F20" s="7"/>
      <c r="G20" s="8">
        <f t="shared" si="1"/>
        <v>0</v>
      </c>
    </row>
    <row r="21" spans="1:7">
      <c r="A21" s="7"/>
      <c r="B21" s="8">
        <f t="shared" si="0"/>
        <v>0</v>
      </c>
      <c r="C21" s="8"/>
      <c r="D21" s="7"/>
      <c r="E21" s="7"/>
      <c r="F21" s="7"/>
      <c r="G21" s="8">
        <f t="shared" si="1"/>
        <v>0</v>
      </c>
    </row>
    <row r="22" spans="1:7">
      <c r="A22" s="7"/>
      <c r="B22" s="8">
        <f t="shared" si="0"/>
        <v>0</v>
      </c>
      <c r="C22" s="8"/>
      <c r="D22" s="7"/>
      <c r="E22" s="7"/>
      <c r="F22" s="7"/>
      <c r="G22" s="8">
        <f t="shared" si="1"/>
        <v>0</v>
      </c>
    </row>
    <row r="23" spans="1:7">
      <c r="A23" s="7"/>
      <c r="B23" s="8">
        <f t="shared" si="0"/>
        <v>0</v>
      </c>
      <c r="C23" s="8"/>
      <c r="D23" s="7"/>
      <c r="E23" s="7"/>
      <c r="F23" s="7"/>
      <c r="G23" s="8">
        <f t="shared" si="1"/>
        <v>0</v>
      </c>
    </row>
    <row r="24" spans="1:7">
      <c r="A24" s="7"/>
      <c r="B24" s="8">
        <f t="shared" si="0"/>
        <v>0</v>
      </c>
      <c r="C24" s="8"/>
      <c r="D24" s="7"/>
      <c r="E24" s="7"/>
      <c r="F24" s="7"/>
      <c r="G24" s="8">
        <f t="shared" si="1"/>
        <v>0</v>
      </c>
    </row>
    <row r="25" spans="1:7">
      <c r="A25" s="7"/>
      <c r="B25" s="8">
        <f t="shared" si="0"/>
        <v>0</v>
      </c>
      <c r="C25" s="8"/>
      <c r="D25" s="7"/>
      <c r="E25" s="7"/>
      <c r="F25" s="7"/>
      <c r="G25" s="8">
        <f t="shared" si="1"/>
        <v>0</v>
      </c>
    </row>
    <row r="26" spans="1:7">
      <c r="A26" s="7"/>
      <c r="B26" s="8">
        <f t="shared" si="0"/>
        <v>0</v>
      </c>
      <c r="C26" s="8"/>
      <c r="D26" s="7"/>
      <c r="E26" s="7"/>
      <c r="F26" s="7"/>
      <c r="G26" s="8">
        <f t="shared" si="1"/>
        <v>0</v>
      </c>
    </row>
    <row r="27" spans="1:7">
      <c r="A27" s="7"/>
      <c r="B27" s="8">
        <f t="shared" si="0"/>
        <v>0</v>
      </c>
      <c r="C27" s="8"/>
      <c r="D27" s="7"/>
      <c r="E27" s="7"/>
      <c r="F27" s="7"/>
      <c r="G27" s="8">
        <f t="shared" si="1"/>
        <v>0</v>
      </c>
    </row>
    <row r="28" spans="1:7">
      <c r="A28" s="7"/>
      <c r="B28" s="8">
        <f t="shared" si="0"/>
        <v>0</v>
      </c>
      <c r="C28" s="8"/>
      <c r="D28" s="7"/>
      <c r="E28" s="7"/>
      <c r="F28" s="7"/>
      <c r="G28" s="8">
        <f t="shared" si="1"/>
        <v>0</v>
      </c>
    </row>
    <row r="29" spans="1:7">
      <c r="A29" s="7"/>
      <c r="B29" s="8">
        <f t="shared" si="0"/>
        <v>0</v>
      </c>
      <c r="C29" s="8"/>
      <c r="D29" s="7"/>
      <c r="E29" s="7"/>
      <c r="F29" s="7"/>
      <c r="G29" s="8">
        <f t="shared" si="1"/>
        <v>0</v>
      </c>
    </row>
    <row r="30" spans="1:7">
      <c r="A30" s="7"/>
      <c r="B30" s="8">
        <f t="shared" si="0"/>
        <v>0</v>
      </c>
      <c r="C30" s="8"/>
      <c r="D30" s="7"/>
      <c r="E30" s="7"/>
      <c r="F30" s="7"/>
      <c r="G30" s="8">
        <f t="shared" si="1"/>
        <v>0</v>
      </c>
    </row>
    <row r="31" spans="1:7">
      <c r="A31" s="7"/>
      <c r="B31" s="8">
        <f t="shared" si="0"/>
        <v>0</v>
      </c>
      <c r="C31" s="8"/>
      <c r="D31" s="7"/>
      <c r="E31" s="7"/>
      <c r="F31" s="7"/>
      <c r="G31" s="8">
        <f t="shared" si="1"/>
        <v>0</v>
      </c>
    </row>
    <row r="32" spans="1:7">
      <c r="A32" s="7"/>
      <c r="B32" s="8">
        <f t="shared" si="0"/>
        <v>0</v>
      </c>
      <c r="C32" s="8"/>
      <c r="D32" s="7"/>
      <c r="E32" s="7"/>
      <c r="F32" s="7"/>
      <c r="G32" s="8">
        <f t="shared" si="1"/>
        <v>0</v>
      </c>
    </row>
    <row r="33" spans="1:7">
      <c r="A33" s="7"/>
      <c r="B33" s="8">
        <f t="shared" si="0"/>
        <v>0</v>
      </c>
      <c r="C33" s="8"/>
      <c r="D33" s="7"/>
      <c r="E33" s="7"/>
      <c r="F33" s="7"/>
      <c r="G33" s="8">
        <f t="shared" si="1"/>
        <v>0</v>
      </c>
    </row>
    <row r="34" spans="1:7">
      <c r="A34" s="7"/>
      <c r="B34" s="8">
        <f t="shared" si="0"/>
        <v>0</v>
      </c>
      <c r="C34" s="8"/>
      <c r="D34" s="7"/>
      <c r="E34" s="7"/>
      <c r="F34" s="7"/>
      <c r="G34" s="8">
        <f t="shared" si="1"/>
        <v>0</v>
      </c>
    </row>
    <row r="35" spans="1:7">
      <c r="A35" s="7"/>
      <c r="B35" s="8">
        <f t="shared" si="0"/>
        <v>0</v>
      </c>
      <c r="C35" s="8"/>
      <c r="D35" s="7"/>
      <c r="E35" s="7"/>
      <c r="F35" s="7"/>
      <c r="G35" s="8">
        <f t="shared" si="1"/>
        <v>0</v>
      </c>
    </row>
    <row r="36" spans="1:7">
      <c r="A36" s="7"/>
      <c r="B36" s="8">
        <f t="shared" si="0"/>
        <v>0</v>
      </c>
      <c r="C36" s="8"/>
      <c r="D36" s="7"/>
      <c r="E36" s="7"/>
      <c r="F36" s="7"/>
      <c r="G36" s="8">
        <f t="shared" si="1"/>
        <v>0</v>
      </c>
    </row>
    <row r="37" spans="1:7">
      <c r="A37" s="7"/>
      <c r="B37" s="8">
        <f t="shared" si="0"/>
        <v>0</v>
      </c>
      <c r="C37" s="8"/>
      <c r="D37" s="7"/>
      <c r="E37" s="7"/>
      <c r="F37" s="7"/>
      <c r="G37" s="8">
        <f t="shared" si="1"/>
        <v>0</v>
      </c>
    </row>
    <row r="38" spans="1:7">
      <c r="A38" s="7"/>
      <c r="B38" s="8">
        <f t="shared" si="0"/>
        <v>0</v>
      </c>
      <c r="C38" s="8"/>
      <c r="D38" s="7"/>
      <c r="E38" s="7"/>
      <c r="F38" s="7"/>
      <c r="G38" s="8">
        <f t="shared" si="1"/>
        <v>0</v>
      </c>
    </row>
    <row r="39" spans="1:7">
      <c r="A39" s="7"/>
      <c r="B39" s="8">
        <f t="shared" si="0"/>
        <v>0</v>
      </c>
      <c r="C39" s="8"/>
      <c r="D39" s="7"/>
      <c r="E39" s="7"/>
      <c r="F39" s="7"/>
      <c r="G39" s="8">
        <f t="shared" si="1"/>
        <v>0</v>
      </c>
    </row>
    <row r="40" spans="1:7">
      <c r="A40" s="7"/>
      <c r="B40" s="8">
        <f t="shared" si="0"/>
        <v>0</v>
      </c>
      <c r="C40" s="8"/>
      <c r="D40" s="7"/>
      <c r="E40" s="7"/>
      <c r="F40" s="7"/>
      <c r="G40" s="8">
        <f t="shared" si="1"/>
        <v>0</v>
      </c>
    </row>
  </sheetData>
  <autoFilter ref="B1:E40">
    <extLst/>
  </autoFilter>
  <dataValidations count="2">
    <dataValidation allowBlank="1" showInputMessage="1" showErrorMessage="1" sqref="A1"/>
    <dataValidation type="list" allowBlank="1" showInputMessage="1" showErrorMessage="1" sqref="A2:A1048576">
      <formula1>$K$2:$K$6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B18" sqref="B18"/>
    </sheetView>
  </sheetViews>
  <sheetFormatPr defaultColWidth="9" defaultRowHeight="14.25"/>
  <cols>
    <col min="1" max="1" width="5.25" style="5" customWidth="1"/>
    <col min="2" max="3" width="9" style="6" customWidth="1"/>
    <col min="4" max="4" width="34.0083333333333" style="5" customWidth="1"/>
    <col min="5" max="5" width="6" style="5" customWidth="1"/>
    <col min="6" max="6" width="6.95" style="5" customWidth="1"/>
    <col min="7" max="7" width="10.5" style="6" customWidth="1"/>
    <col min="8" max="8" width="4.375" style="5" customWidth="1"/>
    <col min="9" max="9" width="8.25" customWidth="1"/>
    <col min="10" max="11" width="12.625"/>
    <col min="12" max="46" width="10.875"/>
    <col min="47" max="47" width="5.125"/>
  </cols>
  <sheetData>
    <row r="1" ht="28.5" spans="1:13">
      <c r="A1" s="7" t="s">
        <v>34</v>
      </c>
      <c r="B1" s="8" t="s">
        <v>35</v>
      </c>
      <c r="C1" s="8" t="s">
        <v>36</v>
      </c>
      <c r="D1" s="7" t="s">
        <v>37</v>
      </c>
      <c r="E1" s="7" t="s">
        <v>38</v>
      </c>
      <c r="F1" s="7" t="s">
        <v>39</v>
      </c>
      <c r="G1" s="8" t="s">
        <v>40</v>
      </c>
      <c r="I1" s="5" t="s">
        <v>41</v>
      </c>
      <c r="J1" s="9">
        <f>SUMIF(A:A,K5,E:E)/(COUNTIF(E:E,"&lt;&gt;0")-COUNTBLANK(E:E)-1)</f>
        <v>88</v>
      </c>
      <c r="K1" s="10" t="s">
        <v>42</v>
      </c>
      <c r="L1" s="11">
        <f>SUM(L2:L6)</f>
        <v>1.36328703703704</v>
      </c>
      <c r="M1" s="12">
        <f>L1/$L$1</f>
        <v>1</v>
      </c>
    </row>
    <row r="2" ht="21" customHeight="1" spans="1:13">
      <c r="A2" s="7" t="s">
        <v>48</v>
      </c>
      <c r="B2" s="8">
        <v>0</v>
      </c>
      <c r="C2" s="8">
        <v>0.436863425925926</v>
      </c>
      <c r="D2" s="7" t="s">
        <v>53</v>
      </c>
      <c r="E2" s="7">
        <v>0</v>
      </c>
      <c r="F2" s="7"/>
      <c r="G2" s="8">
        <f>IF(HOUR(B2)=23,"23:59:59"-B2+C2,C2-B2)</f>
        <v>0.436863425925926</v>
      </c>
      <c r="I2" s="10"/>
      <c r="J2" s="10"/>
      <c r="K2" s="10" t="s">
        <v>45</v>
      </c>
      <c r="L2" s="11">
        <f>SUMIF(A:A,K2,G:G)</f>
        <v>0.291759259259259</v>
      </c>
      <c r="M2" s="12">
        <f>L2/$L$1</f>
        <v>0.214011614086325</v>
      </c>
    </row>
    <row r="3" ht="18" customHeight="1" spans="1:13">
      <c r="A3" s="7" t="s">
        <v>48</v>
      </c>
      <c r="B3" s="8">
        <f t="shared" ref="B3:B40" si="0">C2</f>
        <v>0.436863425925926</v>
      </c>
      <c r="C3" s="8">
        <v>0.440208333333333</v>
      </c>
      <c r="D3" s="7" t="s">
        <v>54</v>
      </c>
      <c r="E3" s="7">
        <v>0</v>
      </c>
      <c r="F3" s="7"/>
      <c r="G3" s="8">
        <f t="shared" ref="G3:G17" si="1">IF(HOUR(B3)=23,"23:59:59"-B3+C3,C3-B3)</f>
        <v>0.00334490740740739</v>
      </c>
      <c r="K3" s="10" t="s">
        <v>47</v>
      </c>
      <c r="L3" s="11">
        <f>SUMIF(A:A,K3,G:G)</f>
        <v>0.212881944444444</v>
      </c>
      <c r="M3" s="12">
        <f>L3/$L$1</f>
        <v>0.156153428193025</v>
      </c>
    </row>
    <row r="4" ht="18" customHeight="1" spans="1:13">
      <c r="A4" s="7" t="s">
        <v>48</v>
      </c>
      <c r="B4" s="8">
        <f t="shared" si="0"/>
        <v>0.440208333333333</v>
      </c>
      <c r="C4" s="8">
        <v>0.481111111111111</v>
      </c>
      <c r="D4" s="7" t="s">
        <v>55</v>
      </c>
      <c r="E4" s="7">
        <v>88</v>
      </c>
      <c r="F4" s="7"/>
      <c r="G4" s="8">
        <f t="shared" si="1"/>
        <v>0.0409027777777778</v>
      </c>
      <c r="K4" s="10" t="s">
        <v>50</v>
      </c>
      <c r="L4" s="11">
        <f>SUMIF(A:A,K4,G:G)</f>
        <v>0.237210648148148</v>
      </c>
      <c r="M4" s="12">
        <f>L4/$L$1</f>
        <v>0.173999049139131</v>
      </c>
    </row>
    <row r="5" spans="1:13">
      <c r="A5" s="7" t="s">
        <v>48</v>
      </c>
      <c r="B5" s="8">
        <f t="shared" si="0"/>
        <v>0.481111111111111</v>
      </c>
      <c r="C5" s="8">
        <v>0.487037037037037</v>
      </c>
      <c r="D5" s="7" t="s">
        <v>56</v>
      </c>
      <c r="E5" s="7">
        <v>0</v>
      </c>
      <c r="F5" s="7"/>
      <c r="G5" s="8">
        <f t="shared" si="1"/>
        <v>0.00592592592592595</v>
      </c>
      <c r="K5" s="10" t="s">
        <v>48</v>
      </c>
      <c r="L5" s="11">
        <f>SUMIF(A:A,K5,G:G)</f>
        <v>0.54693287037037</v>
      </c>
      <c r="M5" s="12">
        <f>L5/$L$1</f>
        <v>0.401186878120012</v>
      </c>
    </row>
    <row r="6" spans="1:13">
      <c r="A6" s="7" t="s">
        <v>50</v>
      </c>
      <c r="B6" s="8">
        <f t="shared" si="0"/>
        <v>0.487037037037037</v>
      </c>
      <c r="C6" s="8">
        <v>0.496875</v>
      </c>
      <c r="D6" s="7" t="s">
        <v>57</v>
      </c>
      <c r="E6" s="7">
        <v>0</v>
      </c>
      <c r="F6" s="7"/>
      <c r="G6" s="8">
        <f t="shared" si="1"/>
        <v>0.00983796296296296</v>
      </c>
      <c r="K6" s="13" t="s">
        <v>43</v>
      </c>
      <c r="L6" s="11">
        <f>SUMIF(A:A,K6,G:G)</f>
        <v>0.0745023148148148</v>
      </c>
      <c r="M6" s="12">
        <f>L6/$L$1</f>
        <v>0.0546490304615071</v>
      </c>
    </row>
    <row r="7" spans="1:7">
      <c r="A7" s="7" t="s">
        <v>48</v>
      </c>
      <c r="B7" s="8">
        <f t="shared" si="0"/>
        <v>0.496875</v>
      </c>
      <c r="C7" s="8">
        <v>0.556770833333333</v>
      </c>
      <c r="D7" s="7" t="s">
        <v>58</v>
      </c>
      <c r="E7" s="7">
        <v>0</v>
      </c>
      <c r="F7" s="7"/>
      <c r="G7" s="8">
        <f t="shared" si="1"/>
        <v>0.0598958333333333</v>
      </c>
    </row>
    <row r="8" spans="1:7">
      <c r="A8" s="7" t="s">
        <v>47</v>
      </c>
      <c r="B8" s="8">
        <f t="shared" si="0"/>
        <v>0.556770833333333</v>
      </c>
      <c r="C8" s="8">
        <v>0.659039351851852</v>
      </c>
      <c r="D8" s="7" t="s">
        <v>59</v>
      </c>
      <c r="E8" s="7">
        <v>0</v>
      </c>
      <c r="F8" s="7"/>
      <c r="G8" s="8">
        <f t="shared" si="1"/>
        <v>0.102268518518518</v>
      </c>
    </row>
    <row r="9" spans="1:7">
      <c r="A9" s="7" t="s">
        <v>50</v>
      </c>
      <c r="B9" s="8">
        <f t="shared" si="0"/>
        <v>0.659039351851852</v>
      </c>
      <c r="C9" s="8">
        <v>0.681331018518519</v>
      </c>
      <c r="D9" s="7" t="s">
        <v>60</v>
      </c>
      <c r="E9" s="7">
        <v>0</v>
      </c>
      <c r="F9" s="7"/>
      <c r="G9" s="8">
        <f t="shared" si="1"/>
        <v>0.0222916666666667</v>
      </c>
    </row>
    <row r="10" spans="1:7">
      <c r="A10" s="7" t="s">
        <v>47</v>
      </c>
      <c r="B10" s="8">
        <f t="shared" si="0"/>
        <v>0.681331018518519</v>
      </c>
      <c r="C10" s="8">
        <v>0.791944444444444</v>
      </c>
      <c r="D10" s="7" t="s">
        <v>61</v>
      </c>
      <c r="E10" s="7">
        <v>0</v>
      </c>
      <c r="F10" s="7"/>
      <c r="G10" s="8">
        <f t="shared" si="1"/>
        <v>0.110613425925926</v>
      </c>
    </row>
    <row r="11" spans="1:7">
      <c r="A11" s="7" t="s">
        <v>43</v>
      </c>
      <c r="B11" s="8">
        <f t="shared" si="0"/>
        <v>0.791944444444444</v>
      </c>
      <c r="C11" s="8">
        <v>0.826006944444444</v>
      </c>
      <c r="D11" s="7" t="s">
        <v>62</v>
      </c>
      <c r="E11" s="7">
        <v>0</v>
      </c>
      <c r="F11" s="7"/>
      <c r="G11" s="8">
        <f t="shared" si="1"/>
        <v>0.0340625</v>
      </c>
    </row>
    <row r="12" spans="1:7">
      <c r="A12" s="7" t="s">
        <v>43</v>
      </c>
      <c r="B12" s="8">
        <f t="shared" si="0"/>
        <v>0.826006944444444</v>
      </c>
      <c r="C12" s="8">
        <v>0.845115740740741</v>
      </c>
      <c r="D12" s="7" t="s">
        <v>63</v>
      </c>
      <c r="E12" s="7">
        <v>0</v>
      </c>
      <c r="F12" s="7"/>
      <c r="G12" s="8">
        <f t="shared" si="1"/>
        <v>0.0191087962962962</v>
      </c>
    </row>
    <row r="13" spans="1:7">
      <c r="A13" s="7" t="s">
        <v>50</v>
      </c>
      <c r="B13" s="8">
        <f t="shared" si="0"/>
        <v>0.845115740740741</v>
      </c>
      <c r="C13" s="8">
        <v>0.938171296296296</v>
      </c>
      <c r="D13" s="7" t="s">
        <v>64</v>
      </c>
      <c r="E13" s="7">
        <v>0</v>
      </c>
      <c r="F13" s="7"/>
      <c r="G13" s="8">
        <f t="shared" si="1"/>
        <v>0.0930555555555556</v>
      </c>
    </row>
    <row r="14" spans="1:7">
      <c r="A14" s="7" t="s">
        <v>50</v>
      </c>
      <c r="B14" s="8">
        <f t="shared" si="0"/>
        <v>0.938171296296296</v>
      </c>
      <c r="C14" s="8">
        <v>0.0211226851851852</v>
      </c>
      <c r="D14" s="7" t="s">
        <v>65</v>
      </c>
      <c r="E14" s="7">
        <v>0</v>
      </c>
      <c r="F14" s="7"/>
      <c r="G14" s="8">
        <f>IF(HOUR(B14)=22,"23:59:59"-B14+C14,C14-B14)</f>
        <v>0.0829398148148149</v>
      </c>
    </row>
    <row r="15" spans="1:7">
      <c r="A15" s="7" t="s">
        <v>45</v>
      </c>
      <c r="B15" s="8">
        <f t="shared" si="0"/>
        <v>0.0211226851851852</v>
      </c>
      <c r="C15" s="8">
        <v>0.312881944444444</v>
      </c>
      <c r="D15" s="7" t="s">
        <v>66</v>
      </c>
      <c r="E15" s="7">
        <v>0</v>
      </c>
      <c r="F15" s="7"/>
      <c r="G15" s="8">
        <f t="shared" si="1"/>
        <v>0.291759259259259</v>
      </c>
    </row>
    <row r="16" spans="1:7">
      <c r="A16" s="7" t="s">
        <v>50</v>
      </c>
      <c r="B16" s="8">
        <f t="shared" si="0"/>
        <v>0.312881944444444</v>
      </c>
      <c r="C16" s="8">
        <v>0.341967592592593</v>
      </c>
      <c r="D16" s="7" t="s">
        <v>67</v>
      </c>
      <c r="E16" s="7">
        <v>0</v>
      </c>
      <c r="F16" s="7"/>
      <c r="G16" s="8">
        <f t="shared" si="1"/>
        <v>0.0290856481481481</v>
      </c>
    </row>
    <row r="17" spans="1:7">
      <c r="A17" s="7" t="s">
        <v>43</v>
      </c>
      <c r="B17" s="8">
        <f t="shared" si="0"/>
        <v>0.341967592592593</v>
      </c>
      <c r="C17" s="8">
        <v>0.363298611111111</v>
      </c>
      <c r="D17" s="7" t="s">
        <v>68</v>
      </c>
      <c r="E17" s="7">
        <v>0</v>
      </c>
      <c r="F17" s="7"/>
      <c r="G17" s="8">
        <f t="shared" si="1"/>
        <v>0.0213310185185185</v>
      </c>
    </row>
    <row r="18" spans="1:7">
      <c r="A18" s="7"/>
      <c r="B18" s="8">
        <f t="shared" si="0"/>
        <v>0.363298611111111</v>
      </c>
      <c r="C18" s="8"/>
      <c r="D18" s="7"/>
      <c r="E18" s="7"/>
      <c r="F18" s="7"/>
      <c r="G18" s="8">
        <f t="shared" ref="G7:G40" si="2">C18-C17</f>
        <v>-0.363298611111111</v>
      </c>
    </row>
    <row r="19" spans="1:7">
      <c r="A19" s="7"/>
      <c r="B19" s="8">
        <f t="shared" si="0"/>
        <v>0</v>
      </c>
      <c r="C19" s="8"/>
      <c r="D19" s="7"/>
      <c r="E19" s="7"/>
      <c r="F19" s="7"/>
      <c r="G19" s="8">
        <f t="shared" si="2"/>
        <v>0</v>
      </c>
    </row>
    <row r="20" spans="1:7">
      <c r="A20" s="7"/>
      <c r="B20" s="8">
        <f t="shared" si="0"/>
        <v>0</v>
      </c>
      <c r="C20" s="8"/>
      <c r="D20" s="7"/>
      <c r="E20" s="7"/>
      <c r="F20" s="7"/>
      <c r="G20" s="8">
        <f t="shared" si="2"/>
        <v>0</v>
      </c>
    </row>
    <row r="21" spans="1:7">
      <c r="A21" s="7"/>
      <c r="B21" s="8">
        <f t="shared" si="0"/>
        <v>0</v>
      </c>
      <c r="C21" s="8"/>
      <c r="D21" s="7"/>
      <c r="E21" s="7"/>
      <c r="F21" s="7"/>
      <c r="G21" s="8">
        <f t="shared" si="2"/>
        <v>0</v>
      </c>
    </row>
    <row r="22" spans="1:7">
      <c r="A22" s="7"/>
      <c r="B22" s="8">
        <f t="shared" si="0"/>
        <v>0</v>
      </c>
      <c r="C22" s="8"/>
      <c r="D22" s="7"/>
      <c r="E22" s="7"/>
      <c r="F22" s="7"/>
      <c r="G22" s="8">
        <f t="shared" si="2"/>
        <v>0</v>
      </c>
    </row>
    <row r="23" spans="1:7">
      <c r="A23" s="7"/>
      <c r="B23" s="8">
        <f t="shared" si="0"/>
        <v>0</v>
      </c>
      <c r="C23" s="8"/>
      <c r="D23" s="7"/>
      <c r="E23" s="7"/>
      <c r="F23" s="7"/>
      <c r="G23" s="8">
        <f t="shared" si="2"/>
        <v>0</v>
      </c>
    </row>
    <row r="24" spans="1:7">
      <c r="A24" s="7"/>
      <c r="B24" s="8">
        <f t="shared" si="0"/>
        <v>0</v>
      </c>
      <c r="C24" s="8"/>
      <c r="D24" s="7"/>
      <c r="E24" s="7"/>
      <c r="F24" s="7"/>
      <c r="G24" s="8">
        <f t="shared" si="2"/>
        <v>0</v>
      </c>
    </row>
    <row r="25" spans="1:7">
      <c r="A25" s="7"/>
      <c r="B25" s="8">
        <f t="shared" si="0"/>
        <v>0</v>
      </c>
      <c r="C25" s="8"/>
      <c r="D25" s="7"/>
      <c r="E25" s="7"/>
      <c r="F25" s="7"/>
      <c r="G25" s="8">
        <f t="shared" si="2"/>
        <v>0</v>
      </c>
    </row>
    <row r="26" spans="1:7">
      <c r="A26" s="7"/>
      <c r="B26" s="8">
        <f t="shared" si="0"/>
        <v>0</v>
      </c>
      <c r="C26" s="8"/>
      <c r="D26" s="7"/>
      <c r="E26" s="7"/>
      <c r="F26" s="7"/>
      <c r="G26" s="8">
        <f t="shared" si="2"/>
        <v>0</v>
      </c>
    </row>
    <row r="27" spans="1:7">
      <c r="A27" s="7"/>
      <c r="B27" s="8">
        <f t="shared" si="0"/>
        <v>0</v>
      </c>
      <c r="C27" s="8"/>
      <c r="D27" s="7"/>
      <c r="E27" s="7"/>
      <c r="F27" s="7"/>
      <c r="G27" s="8">
        <f t="shared" si="2"/>
        <v>0</v>
      </c>
    </row>
    <row r="28" spans="1:7">
      <c r="A28" s="7"/>
      <c r="B28" s="8">
        <f t="shared" si="0"/>
        <v>0</v>
      </c>
      <c r="C28" s="8"/>
      <c r="D28" s="7"/>
      <c r="E28" s="7"/>
      <c r="F28" s="7"/>
      <c r="G28" s="8">
        <f t="shared" si="2"/>
        <v>0</v>
      </c>
    </row>
    <row r="29" spans="1:7">
      <c r="A29" s="7"/>
      <c r="B29" s="8">
        <f t="shared" si="0"/>
        <v>0</v>
      </c>
      <c r="C29" s="8"/>
      <c r="D29" s="7"/>
      <c r="E29" s="7"/>
      <c r="F29" s="7"/>
      <c r="G29" s="8">
        <f t="shared" si="2"/>
        <v>0</v>
      </c>
    </row>
    <row r="30" spans="1:7">
      <c r="A30" s="7"/>
      <c r="B30" s="8">
        <f t="shared" si="0"/>
        <v>0</v>
      </c>
      <c r="C30" s="8"/>
      <c r="D30" s="7"/>
      <c r="E30" s="7"/>
      <c r="F30" s="7"/>
      <c r="G30" s="8">
        <f t="shared" si="2"/>
        <v>0</v>
      </c>
    </row>
    <row r="31" spans="1:7">
      <c r="A31" s="7"/>
      <c r="B31" s="8">
        <f t="shared" si="0"/>
        <v>0</v>
      </c>
      <c r="C31" s="8"/>
      <c r="D31" s="7"/>
      <c r="E31" s="7"/>
      <c r="F31" s="7"/>
      <c r="G31" s="8">
        <f t="shared" si="2"/>
        <v>0</v>
      </c>
    </row>
    <row r="32" spans="1:7">
      <c r="A32" s="7"/>
      <c r="B32" s="8">
        <f t="shared" si="0"/>
        <v>0</v>
      </c>
      <c r="C32" s="8"/>
      <c r="D32" s="7"/>
      <c r="E32" s="7"/>
      <c r="F32" s="7"/>
      <c r="G32" s="8">
        <f t="shared" si="2"/>
        <v>0</v>
      </c>
    </row>
    <row r="33" spans="1:7">
      <c r="A33" s="7"/>
      <c r="B33" s="8">
        <f t="shared" si="0"/>
        <v>0</v>
      </c>
      <c r="C33" s="8"/>
      <c r="D33" s="7"/>
      <c r="E33" s="7"/>
      <c r="F33" s="7"/>
      <c r="G33" s="8">
        <f t="shared" si="2"/>
        <v>0</v>
      </c>
    </row>
    <row r="34" spans="1:7">
      <c r="A34" s="7"/>
      <c r="B34" s="8">
        <f t="shared" si="0"/>
        <v>0</v>
      </c>
      <c r="C34" s="8"/>
      <c r="D34" s="7"/>
      <c r="E34" s="7"/>
      <c r="F34" s="7"/>
      <c r="G34" s="8">
        <f t="shared" si="2"/>
        <v>0</v>
      </c>
    </row>
    <row r="35" spans="1:7">
      <c r="A35" s="7"/>
      <c r="B35" s="8">
        <f t="shared" si="0"/>
        <v>0</v>
      </c>
      <c r="C35" s="8"/>
      <c r="D35" s="7"/>
      <c r="E35" s="7"/>
      <c r="F35" s="7"/>
      <c r="G35" s="8">
        <f t="shared" si="2"/>
        <v>0</v>
      </c>
    </row>
    <row r="36" spans="1:7">
      <c r="A36" s="7"/>
      <c r="B36" s="8">
        <f t="shared" si="0"/>
        <v>0</v>
      </c>
      <c r="C36" s="8"/>
      <c r="D36" s="7"/>
      <c r="E36" s="7"/>
      <c r="F36" s="7"/>
      <c r="G36" s="8">
        <f t="shared" si="2"/>
        <v>0</v>
      </c>
    </row>
    <row r="37" spans="1:7">
      <c r="A37" s="7"/>
      <c r="B37" s="8">
        <f t="shared" si="0"/>
        <v>0</v>
      </c>
      <c r="C37" s="8"/>
      <c r="D37" s="7"/>
      <c r="E37" s="7"/>
      <c r="F37" s="7"/>
      <c r="G37" s="8">
        <f t="shared" si="2"/>
        <v>0</v>
      </c>
    </row>
    <row r="38" spans="1:7">
      <c r="A38" s="7"/>
      <c r="B38" s="8">
        <f t="shared" si="0"/>
        <v>0</v>
      </c>
      <c r="C38" s="8"/>
      <c r="D38" s="7"/>
      <c r="E38" s="7"/>
      <c r="F38" s="7"/>
      <c r="G38" s="8">
        <f t="shared" si="2"/>
        <v>0</v>
      </c>
    </row>
    <row r="39" spans="1:7">
      <c r="A39" s="7"/>
      <c r="B39" s="8">
        <f t="shared" si="0"/>
        <v>0</v>
      </c>
      <c r="C39" s="8"/>
      <c r="D39" s="7"/>
      <c r="E39" s="7"/>
      <c r="F39" s="7"/>
      <c r="G39" s="8">
        <f t="shared" si="2"/>
        <v>0</v>
      </c>
    </row>
    <row r="40" spans="1:7">
      <c r="A40" s="7"/>
      <c r="B40" s="8">
        <f t="shared" si="0"/>
        <v>0</v>
      </c>
      <c r="C40" s="8"/>
      <c r="D40" s="7"/>
      <c r="E40" s="7"/>
      <c r="F40" s="7"/>
      <c r="G40" s="8">
        <f t="shared" si="2"/>
        <v>0</v>
      </c>
    </row>
  </sheetData>
  <autoFilter ref="B1:E40">
    <extLst/>
  </autoFilter>
  <dataValidations count="2">
    <dataValidation allowBlank="1" showInputMessage="1" showErrorMessage="1" sqref="A1"/>
    <dataValidation type="list" allowBlank="1" showInputMessage="1" showErrorMessage="1" sqref="A2:A1048576">
      <formula1>$K$2:$K$6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A12" sqref="A12"/>
    </sheetView>
  </sheetViews>
  <sheetFormatPr defaultColWidth="9" defaultRowHeight="14.25"/>
  <cols>
    <col min="1" max="1" width="5.25" style="5" customWidth="1"/>
    <col min="2" max="3" width="9" style="6" customWidth="1"/>
    <col min="4" max="4" width="34.0083333333333" style="5" customWidth="1"/>
    <col min="5" max="5" width="6" style="5" customWidth="1"/>
    <col min="6" max="6" width="6.95" style="5" customWidth="1"/>
    <col min="7" max="7" width="10.5" style="6" customWidth="1"/>
    <col min="8" max="8" width="4.375" style="5" customWidth="1"/>
    <col min="9" max="9" width="8.25" customWidth="1"/>
    <col min="10" max="11" width="12.625"/>
    <col min="12" max="46" width="10.875"/>
    <col min="47" max="47" width="5.125"/>
  </cols>
  <sheetData>
    <row r="1" ht="28.5" spans="1:13">
      <c r="A1" s="7" t="s">
        <v>34</v>
      </c>
      <c r="B1" s="8" t="s">
        <v>35</v>
      </c>
      <c r="C1" s="8" t="s">
        <v>36</v>
      </c>
      <c r="D1" s="7" t="s">
        <v>37</v>
      </c>
      <c r="E1" s="7" t="s">
        <v>38</v>
      </c>
      <c r="F1" s="7" t="s">
        <v>39</v>
      </c>
      <c r="G1" s="8" t="s">
        <v>40</v>
      </c>
      <c r="I1" s="5" t="s">
        <v>41</v>
      </c>
      <c r="J1" s="9" t="e">
        <f>SUMIF(A:A,K5,E:E)/(COUNTIF(E:E,"&lt;&gt;0")-COUNTBLANK(E:E)-1)</f>
        <v>#DIV/0!</v>
      </c>
      <c r="K1" s="10" t="s">
        <v>42</v>
      </c>
      <c r="L1" s="11">
        <f>SUM(L2:L6)</f>
        <v>0.965775462962963</v>
      </c>
      <c r="M1" s="12">
        <f>L1/$L$1</f>
        <v>1</v>
      </c>
    </row>
    <row r="2" ht="21" customHeight="1" spans="1:13">
      <c r="A2" s="7" t="s">
        <v>48</v>
      </c>
      <c r="B2" s="8">
        <v>0.363298611111111</v>
      </c>
      <c r="C2" s="8">
        <v>0.378865740740741</v>
      </c>
      <c r="D2" s="7" t="s">
        <v>69</v>
      </c>
      <c r="E2" s="7"/>
      <c r="F2" s="7"/>
      <c r="G2" s="8">
        <f t="shared" ref="G2:G14" si="0">IF(HOUR(B2)=23,"23:59:59"-B2+C2,C2-B2)</f>
        <v>0.0155671296296296</v>
      </c>
      <c r="I2" s="10"/>
      <c r="J2" s="10"/>
      <c r="K2" s="10" t="s">
        <v>45</v>
      </c>
      <c r="L2" s="11">
        <f>SUMIF(A:A,K2,G:G)</f>
        <v>0.340613425925926</v>
      </c>
      <c r="M2" s="12">
        <f>L2/$L$1</f>
        <v>0.352683868029673</v>
      </c>
    </row>
    <row r="3" ht="18" customHeight="1" spans="1:13">
      <c r="A3" s="7" t="s">
        <v>48</v>
      </c>
      <c r="B3" s="8">
        <f t="shared" ref="B3:B40" si="1">C2</f>
        <v>0.378865740740741</v>
      </c>
      <c r="C3" s="8">
        <v>0.425509259259259</v>
      </c>
      <c r="D3" s="7" t="s">
        <v>70</v>
      </c>
      <c r="E3" s="7"/>
      <c r="F3" s="7"/>
      <c r="G3" s="8">
        <f t="shared" si="0"/>
        <v>0.0466435185185185</v>
      </c>
      <c r="K3" s="10" t="s">
        <v>47</v>
      </c>
      <c r="L3" s="11">
        <f>SUMIF(A:A,K3,G:G)</f>
        <v>0.0891898148148148</v>
      </c>
      <c r="M3" s="12">
        <f>L3/$L$1</f>
        <v>0.09235046678571</v>
      </c>
    </row>
    <row r="4" ht="18" customHeight="1" spans="1:13">
      <c r="A4" s="7" t="s">
        <v>48</v>
      </c>
      <c r="B4" s="8">
        <f t="shared" si="1"/>
        <v>0.425509259259259</v>
      </c>
      <c r="C4" s="8">
        <v>0.484189814814815</v>
      </c>
      <c r="D4" s="7" t="s">
        <v>71</v>
      </c>
      <c r="E4" s="7"/>
      <c r="F4" s="7"/>
      <c r="G4" s="8">
        <f t="shared" si="0"/>
        <v>0.0586805555555556</v>
      </c>
      <c r="K4" s="10" t="s">
        <v>50</v>
      </c>
      <c r="L4" s="11">
        <f>SUMIF(A:A,K4,G:G)</f>
        <v>0.169780092592593</v>
      </c>
      <c r="M4" s="12">
        <f>L4/$L$1</f>
        <v>0.175796651606486</v>
      </c>
    </row>
    <row r="5" spans="1:13">
      <c r="A5" s="7" t="s">
        <v>48</v>
      </c>
      <c r="B5" s="8">
        <f t="shared" si="1"/>
        <v>0.484189814814815</v>
      </c>
      <c r="C5" s="8">
        <v>0.516909722222222</v>
      </c>
      <c r="D5" s="7" t="s">
        <v>72</v>
      </c>
      <c r="E5" s="7"/>
      <c r="F5" s="7"/>
      <c r="G5" s="8">
        <f t="shared" si="0"/>
        <v>0.0327199074074074</v>
      </c>
      <c r="K5" s="10" t="s">
        <v>48</v>
      </c>
      <c r="L5" s="11">
        <f>SUMIF(A:A,K5,G:G)</f>
        <v>0.303425925925926</v>
      </c>
      <c r="M5" s="12">
        <f>L5/$L$1</f>
        <v>0.314178541039991</v>
      </c>
    </row>
    <row r="6" spans="1:13">
      <c r="A6" s="7" t="s">
        <v>43</v>
      </c>
      <c r="B6" s="8">
        <f t="shared" si="1"/>
        <v>0.516909722222222</v>
      </c>
      <c r="C6" s="8">
        <v>0.558842592592593</v>
      </c>
      <c r="D6" s="7" t="s">
        <v>73</v>
      </c>
      <c r="E6" s="7"/>
      <c r="F6" s="7"/>
      <c r="G6" s="8">
        <f t="shared" si="0"/>
        <v>0.0419328703703704</v>
      </c>
      <c r="K6" s="13" t="s">
        <v>43</v>
      </c>
      <c r="L6" s="11">
        <f>SUMIF(A:A,K6,G:G)</f>
        <v>0.0627662037037038</v>
      </c>
      <c r="M6" s="12">
        <f>L6/$L$1</f>
        <v>0.0649904725381399</v>
      </c>
    </row>
    <row r="7" spans="1:7">
      <c r="A7" s="7" t="s">
        <v>47</v>
      </c>
      <c r="B7" s="8">
        <f t="shared" si="1"/>
        <v>0.558842592592593</v>
      </c>
      <c r="C7" s="8">
        <v>0.585509259259259</v>
      </c>
      <c r="D7" s="7" t="s">
        <v>74</v>
      </c>
      <c r="E7" s="7"/>
      <c r="F7" s="7"/>
      <c r="G7" s="8">
        <f t="shared" si="0"/>
        <v>0.0266666666666666</v>
      </c>
    </row>
    <row r="8" spans="1:7">
      <c r="A8" s="7" t="s">
        <v>47</v>
      </c>
      <c r="B8" s="8">
        <f t="shared" si="1"/>
        <v>0.585509259259259</v>
      </c>
      <c r="C8" s="8">
        <v>0.648032407407407</v>
      </c>
      <c r="D8" s="7" t="s">
        <v>75</v>
      </c>
      <c r="E8" s="7"/>
      <c r="F8" s="7"/>
      <c r="G8" s="8">
        <f t="shared" si="0"/>
        <v>0.0625231481481482</v>
      </c>
    </row>
    <row r="9" spans="1:7">
      <c r="A9" s="7" t="s">
        <v>48</v>
      </c>
      <c r="B9" s="8">
        <f t="shared" si="1"/>
        <v>0.648032407407407</v>
      </c>
      <c r="C9" s="8">
        <v>0.71724537037037</v>
      </c>
      <c r="D9" s="7" t="s">
        <v>76</v>
      </c>
      <c r="E9" s="7"/>
      <c r="F9" s="7"/>
      <c r="G9" s="8">
        <f t="shared" si="0"/>
        <v>0.069212962962963</v>
      </c>
    </row>
    <row r="10" spans="1:7">
      <c r="A10" s="7" t="s">
        <v>48</v>
      </c>
      <c r="B10" s="8">
        <f t="shared" si="1"/>
        <v>0.71724537037037</v>
      </c>
      <c r="C10" s="8">
        <v>0.756180555555556</v>
      </c>
      <c r="D10" s="7" t="s">
        <v>77</v>
      </c>
      <c r="E10" s="7"/>
      <c r="F10" s="7"/>
      <c r="G10" s="8">
        <f t="shared" si="0"/>
        <v>0.0389351851851851</v>
      </c>
    </row>
    <row r="11" spans="1:7">
      <c r="A11" s="7" t="s">
        <v>43</v>
      </c>
      <c r="B11" s="8">
        <f t="shared" si="1"/>
        <v>0.756180555555556</v>
      </c>
      <c r="C11" s="8">
        <v>0.777013888888889</v>
      </c>
      <c r="D11" s="7" t="s">
        <v>78</v>
      </c>
      <c r="E11" s="7"/>
      <c r="F11" s="7"/>
      <c r="G11" s="8">
        <f t="shared" si="0"/>
        <v>0.0208333333333334</v>
      </c>
    </row>
    <row r="12" spans="1:7">
      <c r="A12" s="7" t="s">
        <v>50</v>
      </c>
      <c r="B12" s="8">
        <f t="shared" si="1"/>
        <v>0.777013888888889</v>
      </c>
      <c r="C12" s="8">
        <v>0.849293981481481</v>
      </c>
      <c r="D12" s="7" t="s">
        <v>79</v>
      </c>
      <c r="E12" s="7"/>
      <c r="F12" s="7"/>
      <c r="G12" s="8">
        <f t="shared" si="0"/>
        <v>0.0722800925925926</v>
      </c>
    </row>
    <row r="13" spans="1:7">
      <c r="A13" s="7" t="s">
        <v>50</v>
      </c>
      <c r="B13" s="8">
        <f t="shared" si="1"/>
        <v>0.849293981481481</v>
      </c>
      <c r="C13" s="8">
        <v>0.946793981481482</v>
      </c>
      <c r="D13" s="7" t="s">
        <v>80</v>
      </c>
      <c r="E13" s="7"/>
      <c r="F13" s="7"/>
      <c r="G13" s="8">
        <f t="shared" si="0"/>
        <v>0.0975</v>
      </c>
    </row>
    <row r="14" spans="1:7">
      <c r="A14" s="7" t="s">
        <v>48</v>
      </c>
      <c r="B14" s="8">
        <f t="shared" si="1"/>
        <v>0.946793981481482</v>
      </c>
      <c r="C14" s="8">
        <v>0.988460648148148</v>
      </c>
      <c r="D14" s="7" t="s">
        <v>81</v>
      </c>
      <c r="E14" s="7"/>
      <c r="F14" s="7"/>
      <c r="G14" s="8">
        <f t="shared" si="0"/>
        <v>0.0416666666666666</v>
      </c>
    </row>
    <row r="15" spans="1:7">
      <c r="A15" s="7" t="s">
        <v>45</v>
      </c>
      <c r="B15" s="8">
        <f t="shared" si="1"/>
        <v>0.988460648148148</v>
      </c>
      <c r="C15" s="8">
        <v>0.329085648148148</v>
      </c>
      <c r="D15" s="7" t="s">
        <v>82</v>
      </c>
      <c r="E15" s="7"/>
      <c r="F15" s="7"/>
      <c r="G15" s="8">
        <f t="shared" ref="G15:G17" si="2">IF(HOUR(B15)=23,"23:59:59"-B15+C15,C15-B15)</f>
        <v>0.340613425925926</v>
      </c>
    </row>
    <row r="16" spans="1:7">
      <c r="A16" s="7"/>
      <c r="B16" s="8">
        <f t="shared" si="1"/>
        <v>0.329085648148148</v>
      </c>
      <c r="C16" s="8"/>
      <c r="D16" s="7"/>
      <c r="E16" s="7"/>
      <c r="F16" s="7"/>
      <c r="G16" s="8"/>
    </row>
    <row r="17" spans="1:7">
      <c r="A17" s="7"/>
      <c r="B17" s="8">
        <f t="shared" si="1"/>
        <v>0</v>
      </c>
      <c r="C17" s="8"/>
      <c r="D17" s="7"/>
      <c r="E17" s="7"/>
      <c r="F17" s="7"/>
      <c r="G17" s="8"/>
    </row>
    <row r="18" spans="1:7">
      <c r="A18" s="7"/>
      <c r="B18" s="8">
        <f t="shared" si="1"/>
        <v>0</v>
      </c>
      <c r="C18" s="8"/>
      <c r="D18" s="7"/>
      <c r="E18" s="7"/>
      <c r="F18" s="7"/>
      <c r="G18" s="8">
        <f t="shared" ref="G18:G40" si="3">C18-C17</f>
        <v>0</v>
      </c>
    </row>
    <row r="19" spans="1:7">
      <c r="A19" s="7"/>
      <c r="B19" s="8">
        <f t="shared" si="1"/>
        <v>0</v>
      </c>
      <c r="C19" s="8"/>
      <c r="D19" s="7"/>
      <c r="E19" s="7"/>
      <c r="F19" s="7"/>
      <c r="G19" s="8">
        <f t="shared" si="3"/>
        <v>0</v>
      </c>
    </row>
    <row r="20" spans="1:7">
      <c r="A20" s="7"/>
      <c r="B20" s="8">
        <f t="shared" si="1"/>
        <v>0</v>
      </c>
      <c r="C20" s="8"/>
      <c r="D20" s="7"/>
      <c r="E20" s="7"/>
      <c r="F20" s="7"/>
      <c r="G20" s="8">
        <f t="shared" si="3"/>
        <v>0</v>
      </c>
    </row>
    <row r="21" spans="1:7">
      <c r="A21" s="7"/>
      <c r="B21" s="8">
        <f t="shared" si="1"/>
        <v>0</v>
      </c>
      <c r="C21" s="8"/>
      <c r="D21" s="7"/>
      <c r="E21" s="7"/>
      <c r="F21" s="7"/>
      <c r="G21" s="8">
        <f t="shared" si="3"/>
        <v>0</v>
      </c>
    </row>
    <row r="22" spans="1:7">
      <c r="A22" s="7"/>
      <c r="B22" s="8">
        <f t="shared" si="1"/>
        <v>0</v>
      </c>
      <c r="C22" s="8"/>
      <c r="D22" s="7"/>
      <c r="E22" s="7"/>
      <c r="F22" s="7"/>
      <c r="G22" s="8">
        <f t="shared" si="3"/>
        <v>0</v>
      </c>
    </row>
    <row r="23" spans="1:7">
      <c r="A23" s="7"/>
      <c r="B23" s="8">
        <f t="shared" si="1"/>
        <v>0</v>
      </c>
      <c r="C23" s="8"/>
      <c r="D23" s="7"/>
      <c r="E23" s="7"/>
      <c r="F23" s="7"/>
      <c r="G23" s="8">
        <f t="shared" si="3"/>
        <v>0</v>
      </c>
    </row>
    <row r="24" spans="1:7">
      <c r="A24" s="7"/>
      <c r="B24" s="8">
        <f t="shared" si="1"/>
        <v>0</v>
      </c>
      <c r="C24" s="8"/>
      <c r="D24" s="7"/>
      <c r="E24" s="7"/>
      <c r="F24" s="7"/>
      <c r="G24" s="8">
        <f t="shared" si="3"/>
        <v>0</v>
      </c>
    </row>
    <row r="25" spans="1:7">
      <c r="A25" s="7"/>
      <c r="B25" s="8">
        <f t="shared" si="1"/>
        <v>0</v>
      </c>
      <c r="C25" s="8"/>
      <c r="D25" s="7"/>
      <c r="E25" s="7"/>
      <c r="F25" s="7"/>
      <c r="G25" s="8">
        <f t="shared" si="3"/>
        <v>0</v>
      </c>
    </row>
    <row r="26" spans="1:7">
      <c r="A26" s="7"/>
      <c r="B26" s="8">
        <f t="shared" si="1"/>
        <v>0</v>
      </c>
      <c r="C26" s="8"/>
      <c r="D26" s="7"/>
      <c r="E26" s="7"/>
      <c r="F26" s="7"/>
      <c r="G26" s="8">
        <f t="shared" si="3"/>
        <v>0</v>
      </c>
    </row>
    <row r="27" spans="1:7">
      <c r="A27" s="7"/>
      <c r="B27" s="8">
        <f t="shared" si="1"/>
        <v>0</v>
      </c>
      <c r="C27" s="8"/>
      <c r="D27" s="7"/>
      <c r="E27" s="7"/>
      <c r="F27" s="7"/>
      <c r="G27" s="8">
        <f t="shared" si="3"/>
        <v>0</v>
      </c>
    </row>
    <row r="28" spans="1:7">
      <c r="A28" s="7"/>
      <c r="B28" s="8">
        <f t="shared" si="1"/>
        <v>0</v>
      </c>
      <c r="C28" s="8"/>
      <c r="D28" s="7"/>
      <c r="E28" s="7"/>
      <c r="F28" s="7"/>
      <c r="G28" s="8">
        <f t="shared" si="3"/>
        <v>0</v>
      </c>
    </row>
    <row r="29" spans="1:7">
      <c r="A29" s="7"/>
      <c r="B29" s="8">
        <f t="shared" si="1"/>
        <v>0</v>
      </c>
      <c r="C29" s="8"/>
      <c r="D29" s="7"/>
      <c r="E29" s="7"/>
      <c r="F29" s="7"/>
      <c r="G29" s="8">
        <f t="shared" si="3"/>
        <v>0</v>
      </c>
    </row>
    <row r="30" spans="1:7">
      <c r="A30" s="7"/>
      <c r="B30" s="8">
        <f t="shared" si="1"/>
        <v>0</v>
      </c>
      <c r="C30" s="8"/>
      <c r="D30" s="7"/>
      <c r="E30" s="7"/>
      <c r="F30" s="7"/>
      <c r="G30" s="8">
        <f t="shared" si="3"/>
        <v>0</v>
      </c>
    </row>
    <row r="31" spans="1:7">
      <c r="A31" s="7"/>
      <c r="B31" s="8">
        <f t="shared" si="1"/>
        <v>0</v>
      </c>
      <c r="C31" s="8"/>
      <c r="D31" s="7"/>
      <c r="E31" s="7"/>
      <c r="F31" s="7"/>
      <c r="G31" s="8">
        <f t="shared" si="3"/>
        <v>0</v>
      </c>
    </row>
    <row r="32" spans="1:7">
      <c r="A32" s="7"/>
      <c r="B32" s="8">
        <f t="shared" si="1"/>
        <v>0</v>
      </c>
      <c r="C32" s="8"/>
      <c r="D32" s="7"/>
      <c r="E32" s="7"/>
      <c r="F32" s="7"/>
      <c r="G32" s="8">
        <f t="shared" si="3"/>
        <v>0</v>
      </c>
    </row>
    <row r="33" spans="1:7">
      <c r="A33" s="7"/>
      <c r="B33" s="8">
        <f t="shared" si="1"/>
        <v>0</v>
      </c>
      <c r="C33" s="8"/>
      <c r="D33" s="7"/>
      <c r="E33" s="7"/>
      <c r="F33" s="7"/>
      <c r="G33" s="8">
        <f t="shared" si="3"/>
        <v>0</v>
      </c>
    </row>
    <row r="34" spans="1:7">
      <c r="A34" s="7"/>
      <c r="B34" s="8">
        <f t="shared" si="1"/>
        <v>0</v>
      </c>
      <c r="C34" s="8"/>
      <c r="D34" s="7"/>
      <c r="E34" s="7"/>
      <c r="F34" s="7"/>
      <c r="G34" s="8">
        <f t="shared" si="3"/>
        <v>0</v>
      </c>
    </row>
    <row r="35" spans="1:7">
      <c r="A35" s="7"/>
      <c r="B35" s="8">
        <f t="shared" si="1"/>
        <v>0</v>
      </c>
      <c r="C35" s="8"/>
      <c r="D35" s="7"/>
      <c r="E35" s="7"/>
      <c r="F35" s="7"/>
      <c r="G35" s="8">
        <f t="shared" si="3"/>
        <v>0</v>
      </c>
    </row>
    <row r="36" spans="1:7">
      <c r="A36" s="7"/>
      <c r="B36" s="8">
        <f t="shared" si="1"/>
        <v>0</v>
      </c>
      <c r="C36" s="8"/>
      <c r="D36" s="7"/>
      <c r="E36" s="7"/>
      <c r="F36" s="7"/>
      <c r="G36" s="8">
        <f t="shared" si="3"/>
        <v>0</v>
      </c>
    </row>
    <row r="37" spans="1:7">
      <c r="A37" s="7"/>
      <c r="B37" s="8">
        <f t="shared" si="1"/>
        <v>0</v>
      </c>
      <c r="C37" s="8"/>
      <c r="D37" s="7"/>
      <c r="E37" s="7"/>
      <c r="F37" s="7"/>
      <c r="G37" s="8">
        <f t="shared" si="3"/>
        <v>0</v>
      </c>
    </row>
    <row r="38" spans="1:7">
      <c r="A38" s="7"/>
      <c r="B38" s="8">
        <f t="shared" si="1"/>
        <v>0</v>
      </c>
      <c r="C38" s="8"/>
      <c r="D38" s="7"/>
      <c r="E38" s="7"/>
      <c r="F38" s="7"/>
      <c r="G38" s="8">
        <f t="shared" si="3"/>
        <v>0</v>
      </c>
    </row>
    <row r="39" spans="1:7">
      <c r="A39" s="7"/>
      <c r="B39" s="8">
        <f t="shared" si="1"/>
        <v>0</v>
      </c>
      <c r="C39" s="8"/>
      <c r="D39" s="7"/>
      <c r="E39" s="7"/>
      <c r="F39" s="7"/>
      <c r="G39" s="8">
        <f t="shared" si="3"/>
        <v>0</v>
      </c>
    </row>
    <row r="40" spans="1:7">
      <c r="A40" s="7"/>
      <c r="B40" s="8">
        <f t="shared" si="1"/>
        <v>0</v>
      </c>
      <c r="C40" s="8"/>
      <c r="D40" s="7"/>
      <c r="E40" s="7"/>
      <c r="F40" s="7"/>
      <c r="G40" s="8">
        <f t="shared" si="3"/>
        <v>0</v>
      </c>
    </row>
  </sheetData>
  <autoFilter ref="B1:E40">
    <extLst/>
  </autoFilter>
  <dataValidations count="2">
    <dataValidation allowBlank="1" showInputMessage="1" showErrorMessage="1" sqref="A1"/>
    <dataValidation type="list" allowBlank="1" showInputMessage="1" showErrorMessage="1" sqref="A2 A9 A12 A3:A6 A7:A8 A10:A11 A13:A16 A17:A1048576">
      <formula1>$K$2:$K$6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3"/>
  <sheetViews>
    <sheetView workbookViewId="0">
      <selection activeCell="G8" sqref="G8"/>
    </sheetView>
  </sheetViews>
  <sheetFormatPr defaultColWidth="9" defaultRowHeight="14.25" outlineLevelCol="6"/>
  <cols>
    <col min="1" max="1" width="9" style="1"/>
    <col min="2" max="2" width="9" style="2"/>
    <col min="3" max="3" width="11.125" style="2"/>
    <col min="4" max="4" width="7.875" style="2" customWidth="1"/>
    <col min="5" max="5" width="4.75" customWidth="1"/>
    <col min="6" max="6" width="30" customWidth="1"/>
  </cols>
  <sheetData>
    <row r="1" spans="1:6">
      <c r="A1" s="1" t="s">
        <v>36</v>
      </c>
      <c r="B1" s="2" t="s">
        <v>37</v>
      </c>
      <c r="C1" s="2" t="s">
        <v>38</v>
      </c>
      <c r="D1" s="2" t="s">
        <v>39</v>
      </c>
      <c r="F1" s="3" t="s">
        <v>83</v>
      </c>
    </row>
    <row r="2" spans="1:7">
      <c r="A2" s="1">
        <f>G2</f>
        <v>0.363298611111111</v>
      </c>
      <c r="B2" s="2" t="str">
        <f>IF(A2=0,"",F3)</f>
        <v>到教室了</v>
      </c>
      <c r="C2" s="2">
        <f>IF(A2=0,"",G3)</f>
        <v>0</v>
      </c>
      <c r="D2" s="2">
        <f>IF(A2=0,"",H3)</f>
        <v>0</v>
      </c>
      <c r="F2" t="s">
        <v>84</v>
      </c>
      <c r="G2" s="4">
        <v>0.363298611111111</v>
      </c>
    </row>
    <row r="3" hidden="1" spans="1:6">
      <c r="A3" s="1">
        <f t="shared" ref="A3:A34" si="0">G3</f>
        <v>0</v>
      </c>
      <c r="B3" s="2" t="str">
        <f t="shared" ref="B3:B34" si="1">IF(A3=0,"",F4)</f>
        <v/>
      </c>
      <c r="C3" s="2" t="str">
        <f t="shared" ref="C3:C34" si="2">IF(A3=0,"",G4)</f>
        <v/>
      </c>
      <c r="D3" s="2" t="str">
        <f t="shared" ref="D3:D8" si="3">IF(A3=0,"",H4)</f>
        <v/>
      </c>
      <c r="F3" t="s">
        <v>85</v>
      </c>
    </row>
    <row r="4" ht="42.75" spans="1:7">
      <c r="A4" s="1">
        <f t="shared" si="0"/>
        <v>0.378865740740741</v>
      </c>
      <c r="B4" s="2" t="str">
        <f t="shared" si="1"/>
        <v>整理一日一记没整理完开始上课</v>
      </c>
      <c r="C4" s="2">
        <f t="shared" si="2"/>
        <v>0</v>
      </c>
      <c r="D4" s="2">
        <f t="shared" si="3"/>
        <v>0</v>
      </c>
      <c r="F4" t="s">
        <v>84</v>
      </c>
      <c r="G4" s="4">
        <v>0.378865740740741</v>
      </c>
    </row>
    <row r="5" hidden="1" spans="1:6">
      <c r="A5" s="1">
        <f t="shared" si="0"/>
        <v>0</v>
      </c>
      <c r="B5" s="2" t="str">
        <f t="shared" si="1"/>
        <v/>
      </c>
      <c r="C5" s="2" t="str">
        <f t="shared" si="2"/>
        <v/>
      </c>
      <c r="D5" s="2" t="str">
        <f t="shared" si="3"/>
        <v/>
      </c>
      <c r="F5" t="s">
        <v>69</v>
      </c>
    </row>
    <row r="6" ht="28.5" spans="1:7">
      <c r="A6" s="1">
        <f t="shared" si="0"/>
        <v>0.425509259259259</v>
      </c>
      <c r="B6" s="2" t="str">
        <f t="shared" si="1"/>
        <v>上课拦截请求Servlet</v>
      </c>
      <c r="C6" s="2">
        <f t="shared" si="2"/>
        <v>0</v>
      </c>
      <c r="D6" s="2">
        <f t="shared" si="3"/>
        <v>0</v>
      </c>
      <c r="F6" t="s">
        <v>84</v>
      </c>
      <c r="G6" s="4">
        <v>0.425509259259259</v>
      </c>
    </row>
    <row r="7" hidden="1" spans="1:6">
      <c r="A7" s="1">
        <f t="shared" si="0"/>
        <v>0</v>
      </c>
      <c r="B7" s="2" t="str">
        <f t="shared" si="1"/>
        <v/>
      </c>
      <c r="C7" s="2" t="str">
        <f t="shared" si="2"/>
        <v/>
      </c>
      <c r="D7" s="2" t="str">
        <f t="shared" si="3"/>
        <v/>
      </c>
      <c r="F7" t="s">
        <v>70</v>
      </c>
    </row>
    <row r="8" ht="28.5" spans="1:7">
      <c r="A8" s="1">
        <f t="shared" si="0"/>
        <v>0.484189814814815</v>
      </c>
      <c r="B8" s="2" t="str">
        <f t="shared" si="1"/>
        <v>老师讲课结束</v>
      </c>
      <c r="C8" s="2">
        <f t="shared" si="2"/>
        <v>0</v>
      </c>
      <c r="D8" s="2">
        <f t="shared" si="3"/>
        <v>0</v>
      </c>
      <c r="F8" t="s">
        <v>84</v>
      </c>
      <c r="G8" s="4">
        <v>0.484189814814815</v>
      </c>
    </row>
    <row r="9" hidden="1" spans="1:6">
      <c r="A9" s="1">
        <f t="shared" si="0"/>
        <v>0</v>
      </c>
      <c r="B9" s="2" t="str">
        <f t="shared" si="1"/>
        <v/>
      </c>
      <c r="C9" s="2" t="str">
        <f t="shared" si="2"/>
        <v/>
      </c>
      <c r="F9" t="s">
        <v>71</v>
      </c>
    </row>
    <row r="10" ht="28.5" spans="1:7">
      <c r="A10" s="1">
        <f t="shared" si="0"/>
        <v>0.558576388888889</v>
      </c>
      <c r="B10" s="2" t="str">
        <f t="shared" si="1"/>
        <v>十二点二十吃完饭</v>
      </c>
      <c r="C10" s="2">
        <f t="shared" si="2"/>
        <v>0</v>
      </c>
      <c r="F10" t="s">
        <v>84</v>
      </c>
      <c r="G10" s="4">
        <v>0.558576388888889</v>
      </c>
    </row>
    <row r="11" hidden="1" spans="1:6">
      <c r="A11" s="1">
        <f t="shared" si="0"/>
        <v>0</v>
      </c>
      <c r="B11" s="2" t="str">
        <f t="shared" si="1"/>
        <v/>
      </c>
      <c r="C11" s="2" t="str">
        <f t="shared" si="2"/>
        <v/>
      </c>
      <c r="F11" t="s">
        <v>72</v>
      </c>
    </row>
    <row r="12" ht="28.5" spans="1:7">
      <c r="A12" s="1">
        <f t="shared" si="0"/>
        <v>0.558842592592593</v>
      </c>
      <c r="B12" s="2" t="str">
        <f t="shared" si="1"/>
        <v>看了电影写了短评</v>
      </c>
      <c r="C12" s="2">
        <f t="shared" si="2"/>
        <v>0</v>
      </c>
      <c r="F12" t="s">
        <v>84</v>
      </c>
      <c r="G12" s="4">
        <v>0.558842592592593</v>
      </c>
    </row>
    <row r="13" hidden="1" spans="1:6">
      <c r="A13" s="1">
        <f t="shared" si="0"/>
        <v>0</v>
      </c>
      <c r="B13" s="2" t="str">
        <f t="shared" si="1"/>
        <v/>
      </c>
      <c r="C13" s="2" t="str">
        <f t="shared" si="2"/>
        <v/>
      </c>
      <c r="F13" t="s">
        <v>73</v>
      </c>
    </row>
    <row r="14" ht="42.75" spans="1:7">
      <c r="A14" s="1">
        <f t="shared" si="0"/>
        <v>0.585509259259259</v>
      </c>
      <c r="B14" s="2" t="str">
        <f t="shared" si="1"/>
        <v>追了新番好好看没睡午觉</v>
      </c>
      <c r="C14" s="2">
        <f t="shared" si="2"/>
        <v>0</v>
      </c>
      <c r="F14" t="s">
        <v>84</v>
      </c>
      <c r="G14" s="4">
        <v>0.585509259259259</v>
      </c>
    </row>
    <row r="15" hidden="1" spans="1:6">
      <c r="A15" s="1">
        <f t="shared" si="0"/>
        <v>0</v>
      </c>
      <c r="B15" s="2" t="str">
        <f t="shared" si="1"/>
        <v/>
      </c>
      <c r="C15" s="2" t="str">
        <f t="shared" si="2"/>
        <v/>
      </c>
      <c r="F15" t="s">
        <v>74</v>
      </c>
    </row>
    <row r="16" ht="42.75" spans="1:7">
      <c r="A16" s="1">
        <f t="shared" si="0"/>
        <v>0.648032407407407</v>
      </c>
      <c r="B16" s="2" t="str">
        <f t="shared" si="1"/>
        <v>因为没睡午觉有点儿犯困@73</v>
      </c>
      <c r="C16" s="2">
        <f t="shared" si="2"/>
        <v>0</v>
      </c>
      <c r="F16" t="s">
        <v>86</v>
      </c>
      <c r="G16" s="4">
        <v>0.648032407407407</v>
      </c>
    </row>
    <row r="17" hidden="1" spans="1:6">
      <c r="A17" s="1">
        <f t="shared" si="0"/>
        <v>0</v>
      </c>
      <c r="B17" s="2" t="str">
        <f t="shared" si="1"/>
        <v/>
      </c>
      <c r="C17" s="2" t="str">
        <f t="shared" si="2"/>
        <v/>
      </c>
      <c r="F17" t="s">
        <v>75</v>
      </c>
    </row>
    <row r="18" ht="42.75" spans="1:7">
      <c r="A18" s="1">
        <f t="shared" si="0"/>
        <v>0.71724537037037</v>
      </c>
      <c r="B18" s="2" t="str">
        <f t="shared" si="1"/>
        <v>喝了咖啡听课效果好很多了</v>
      </c>
      <c r="C18" s="2">
        <f t="shared" si="2"/>
        <v>0</v>
      </c>
      <c r="F18" t="s">
        <v>84</v>
      </c>
      <c r="G18" s="4">
        <v>0.71724537037037</v>
      </c>
    </row>
    <row r="19" hidden="1" spans="1:6">
      <c r="A19" s="1">
        <f t="shared" si="0"/>
        <v>0</v>
      </c>
      <c r="B19" s="2" t="str">
        <f t="shared" si="1"/>
        <v/>
      </c>
      <c r="C19" s="2" t="str">
        <f t="shared" si="2"/>
        <v/>
      </c>
      <c r="F19" t="s">
        <v>76</v>
      </c>
    </row>
    <row r="20" spans="1:7">
      <c r="A20" s="1">
        <f t="shared" si="0"/>
        <v>0.756180555555556</v>
      </c>
      <c r="B20" s="2" t="str">
        <f t="shared" si="1"/>
        <v>下课了</v>
      </c>
      <c r="C20" s="2">
        <f t="shared" si="2"/>
        <v>0</v>
      </c>
      <c r="F20" t="s">
        <v>86</v>
      </c>
      <c r="G20" s="4">
        <v>0.756180555555556</v>
      </c>
    </row>
    <row r="21" hidden="1" spans="1:6">
      <c r="A21" s="1">
        <f t="shared" si="0"/>
        <v>0</v>
      </c>
      <c r="B21" s="2" t="str">
        <f t="shared" si="1"/>
        <v/>
      </c>
      <c r="C21" s="2" t="str">
        <f t="shared" si="2"/>
        <v/>
      </c>
      <c r="F21" t="s">
        <v>87</v>
      </c>
    </row>
    <row r="22" ht="57" spans="1:7">
      <c r="A22" s="1">
        <f t="shared" si="0"/>
        <v>0.849293981481481</v>
      </c>
      <c r="B22" s="2" t="str">
        <f t="shared" si="1"/>
        <v>写了一个关于GC的小故事和晓洁聊天</v>
      </c>
      <c r="C22" s="2">
        <f t="shared" si="2"/>
        <v>0</v>
      </c>
      <c r="F22" t="s">
        <v>84</v>
      </c>
      <c r="G22" s="4">
        <v>0.849293981481481</v>
      </c>
    </row>
    <row r="23" hidden="1" spans="1:6">
      <c r="A23" s="1">
        <f t="shared" si="0"/>
        <v>0</v>
      </c>
      <c r="B23" s="2" t="str">
        <f t="shared" si="1"/>
        <v/>
      </c>
      <c r="C23" s="2" t="str">
        <f t="shared" si="2"/>
        <v/>
      </c>
      <c r="F23" t="s">
        <v>79</v>
      </c>
    </row>
    <row r="24" ht="28.5" spans="1:7">
      <c r="A24" s="1">
        <f t="shared" si="0"/>
        <v>0.946793981481482</v>
      </c>
      <c r="B24" s="2" t="str">
        <f t="shared" si="1"/>
        <v>和晓洁争执了好久好久</v>
      </c>
      <c r="C24" s="2">
        <f t="shared" si="2"/>
        <v>0</v>
      </c>
      <c r="F24" t="s">
        <v>86</v>
      </c>
      <c r="G24" s="4">
        <v>0.946793981481482</v>
      </c>
    </row>
    <row r="25" hidden="1" spans="1:6">
      <c r="A25" s="1">
        <f t="shared" si="0"/>
        <v>0</v>
      </c>
      <c r="B25" s="2" t="str">
        <f t="shared" si="1"/>
        <v/>
      </c>
      <c r="C25" s="2" t="str">
        <f t="shared" si="2"/>
        <v/>
      </c>
      <c r="F25" t="s">
        <v>80</v>
      </c>
    </row>
    <row r="26" ht="28.5" spans="1:7">
      <c r="A26" s="1">
        <f t="shared" si="0"/>
        <v>0.328877314814815</v>
      </c>
      <c r="B26" s="2" t="str">
        <f t="shared" si="1"/>
        <v>在面试题中入眠</v>
      </c>
      <c r="C26" s="2">
        <f t="shared" si="2"/>
        <v>0</v>
      </c>
      <c r="F26" t="s">
        <v>86</v>
      </c>
      <c r="G26" s="4">
        <v>0.328877314814815</v>
      </c>
    </row>
    <row r="27" hidden="1" spans="1:6">
      <c r="A27" s="1">
        <f t="shared" si="0"/>
        <v>0</v>
      </c>
      <c r="B27" s="2" t="str">
        <f t="shared" si="1"/>
        <v/>
      </c>
      <c r="C27" s="2" t="str">
        <f t="shared" si="2"/>
        <v/>
      </c>
      <c r="F27" t="s">
        <v>81</v>
      </c>
    </row>
    <row r="28" ht="42.75" spans="1:7">
      <c r="A28" s="1">
        <f t="shared" si="0"/>
        <v>0.329085648148148</v>
      </c>
      <c r="B28" s="2" t="str">
        <f t="shared" si="1"/>
        <v>不想起床但发现了有趣的事情起床</v>
      </c>
      <c r="C28" s="2">
        <f t="shared" si="2"/>
        <v>0</v>
      </c>
      <c r="F28" t="s">
        <v>86</v>
      </c>
      <c r="G28" s="4">
        <v>0.329085648148148</v>
      </c>
    </row>
    <row r="29" hidden="1" spans="1:6">
      <c r="A29" s="1">
        <f t="shared" si="0"/>
        <v>0</v>
      </c>
      <c r="B29" s="2" t="str">
        <f t="shared" si="1"/>
        <v/>
      </c>
      <c r="C29" s="2" t="str">
        <f t="shared" si="2"/>
        <v/>
      </c>
      <c r="F29" t="s">
        <v>82</v>
      </c>
    </row>
    <row r="30" ht="42.75" spans="1:7">
      <c r="A30" s="1">
        <f t="shared" si="0"/>
        <v>0.343611111111111</v>
      </c>
      <c r="B30" s="2" t="str">
        <f t="shared" si="1"/>
        <v>到教室买了早饭有豆腐脑诶</v>
      </c>
      <c r="C30" s="2">
        <f t="shared" si="2"/>
        <v>0</v>
      </c>
      <c r="F30" t="s">
        <v>86</v>
      </c>
      <c r="G30" s="4">
        <v>0.343611111111111</v>
      </c>
    </row>
    <row r="31" hidden="1" spans="1:6">
      <c r="A31" s="1">
        <f t="shared" si="0"/>
        <v>0</v>
      </c>
      <c r="B31" s="2" t="str">
        <f t="shared" si="1"/>
        <v/>
      </c>
      <c r="C31" s="2" t="str">
        <f t="shared" si="2"/>
        <v/>
      </c>
      <c r="F31" t="s">
        <v>88</v>
      </c>
    </row>
    <row r="32" hidden="1" spans="1:7">
      <c r="A32" s="1">
        <f t="shared" si="0"/>
        <v>0</v>
      </c>
      <c r="B32" s="2" t="str">
        <f t="shared" si="1"/>
        <v/>
      </c>
      <c r="C32" s="2" t="str">
        <f t="shared" si="2"/>
        <v/>
      </c>
      <c r="G32" s="4"/>
    </row>
    <row r="33" hidden="1" spans="1:3">
      <c r="A33" s="1">
        <f t="shared" si="0"/>
        <v>0</v>
      </c>
      <c r="B33" s="2" t="str">
        <f t="shared" si="1"/>
        <v/>
      </c>
      <c r="C33" s="2" t="str">
        <f t="shared" si="2"/>
        <v/>
      </c>
    </row>
    <row r="34" hidden="1" spans="1:7">
      <c r="A34" s="1">
        <f t="shared" si="0"/>
        <v>0</v>
      </c>
      <c r="B34" s="2" t="str">
        <f t="shared" si="1"/>
        <v/>
      </c>
      <c r="C34" s="2" t="str">
        <f t="shared" si="2"/>
        <v/>
      </c>
      <c r="G34" s="4"/>
    </row>
    <row r="35" hidden="1" spans="1:3">
      <c r="A35" s="1">
        <f t="shared" ref="A35:A63" si="4">G35</f>
        <v>0</v>
      </c>
      <c r="B35" s="2" t="str">
        <f t="shared" ref="B35:B63" si="5">IF(A35=0,"",F36)</f>
        <v/>
      </c>
      <c r="C35" s="2" t="str">
        <f t="shared" ref="C35:C63" si="6">IF(A35=0,"",G36)</f>
        <v/>
      </c>
    </row>
    <row r="36" hidden="1" spans="1:3">
      <c r="A36" s="1">
        <f t="shared" si="4"/>
        <v>0</v>
      </c>
      <c r="B36" s="2" t="str">
        <f t="shared" si="5"/>
        <v/>
      </c>
      <c r="C36" s="2" t="str">
        <f t="shared" si="6"/>
        <v/>
      </c>
    </row>
    <row r="37" hidden="1" spans="1:3">
      <c r="A37" s="1">
        <f t="shared" si="4"/>
        <v>0</v>
      </c>
      <c r="B37" s="2" t="str">
        <f t="shared" si="5"/>
        <v/>
      </c>
      <c r="C37" s="2" t="str">
        <f t="shared" si="6"/>
        <v/>
      </c>
    </row>
    <row r="38" hidden="1" spans="1:3">
      <c r="A38" s="1">
        <f t="shared" si="4"/>
        <v>0</v>
      </c>
      <c r="B38" s="2" t="str">
        <f t="shared" si="5"/>
        <v/>
      </c>
      <c r="C38" s="2" t="str">
        <f t="shared" si="6"/>
        <v/>
      </c>
    </row>
    <row r="39" hidden="1" spans="1:3">
      <c r="A39" s="1">
        <f t="shared" si="4"/>
        <v>0</v>
      </c>
      <c r="B39" s="2" t="str">
        <f t="shared" si="5"/>
        <v/>
      </c>
      <c r="C39" s="2" t="str">
        <f t="shared" si="6"/>
        <v/>
      </c>
    </row>
    <row r="40" hidden="1" spans="1:3">
      <c r="A40" s="1">
        <f t="shared" si="4"/>
        <v>0</v>
      </c>
      <c r="B40" s="2" t="str">
        <f t="shared" si="5"/>
        <v/>
      </c>
      <c r="C40" s="2" t="str">
        <f t="shared" si="6"/>
        <v/>
      </c>
    </row>
    <row r="41" hidden="1" spans="1:3">
      <c r="A41" s="1">
        <f t="shared" si="4"/>
        <v>0</v>
      </c>
      <c r="B41" s="2" t="str">
        <f t="shared" si="5"/>
        <v/>
      </c>
      <c r="C41" s="2" t="str">
        <f t="shared" si="6"/>
        <v/>
      </c>
    </row>
    <row r="42" hidden="1" spans="1:3">
      <c r="A42" s="1">
        <f t="shared" si="4"/>
        <v>0</v>
      </c>
      <c r="B42" s="2" t="str">
        <f t="shared" si="5"/>
        <v/>
      </c>
      <c r="C42" s="2" t="str">
        <f t="shared" si="6"/>
        <v/>
      </c>
    </row>
    <row r="43" hidden="1" spans="1:3">
      <c r="A43" s="1">
        <f t="shared" si="4"/>
        <v>0</v>
      </c>
      <c r="B43" s="2" t="str">
        <f t="shared" si="5"/>
        <v/>
      </c>
      <c r="C43" s="2" t="str">
        <f t="shared" si="6"/>
        <v/>
      </c>
    </row>
    <row r="44" hidden="1" spans="1:3">
      <c r="A44" s="1">
        <f t="shared" si="4"/>
        <v>0</v>
      </c>
      <c r="B44" s="2" t="str">
        <f t="shared" si="5"/>
        <v/>
      </c>
      <c r="C44" s="2" t="str">
        <f t="shared" si="6"/>
        <v/>
      </c>
    </row>
    <row r="45" hidden="1" spans="1:3">
      <c r="A45" s="1">
        <f t="shared" si="4"/>
        <v>0</v>
      </c>
      <c r="B45" s="2" t="str">
        <f t="shared" si="5"/>
        <v/>
      </c>
      <c r="C45" s="2" t="str">
        <f t="shared" si="6"/>
        <v/>
      </c>
    </row>
    <row r="46" hidden="1" spans="1:3">
      <c r="A46" s="1">
        <f t="shared" si="4"/>
        <v>0</v>
      </c>
      <c r="B46" s="2" t="str">
        <f t="shared" si="5"/>
        <v/>
      </c>
      <c r="C46" s="2" t="str">
        <f t="shared" si="6"/>
        <v/>
      </c>
    </row>
    <row r="47" hidden="1" spans="1:3">
      <c r="A47" s="1">
        <f t="shared" si="4"/>
        <v>0</v>
      </c>
      <c r="B47" s="2" t="str">
        <f t="shared" si="5"/>
        <v/>
      </c>
      <c r="C47" s="2" t="str">
        <f t="shared" si="6"/>
        <v/>
      </c>
    </row>
    <row r="48" hidden="1" spans="1:3">
      <c r="A48" s="1">
        <f t="shared" si="4"/>
        <v>0</v>
      </c>
      <c r="B48" s="2" t="str">
        <f t="shared" si="5"/>
        <v/>
      </c>
      <c r="C48" s="2" t="str">
        <f t="shared" si="6"/>
        <v/>
      </c>
    </row>
    <row r="49" hidden="1" spans="1:3">
      <c r="A49" s="1">
        <f t="shared" si="4"/>
        <v>0</v>
      </c>
      <c r="B49" s="2" t="str">
        <f t="shared" si="5"/>
        <v/>
      </c>
      <c r="C49" s="2" t="str">
        <f t="shared" si="6"/>
        <v/>
      </c>
    </row>
    <row r="50" hidden="1" spans="1:3">
      <c r="A50" s="1">
        <f t="shared" si="4"/>
        <v>0</v>
      </c>
      <c r="B50" s="2" t="str">
        <f t="shared" si="5"/>
        <v/>
      </c>
      <c r="C50" s="2" t="str">
        <f t="shared" si="6"/>
        <v/>
      </c>
    </row>
    <row r="51" hidden="1" spans="1:3">
      <c r="A51" s="1">
        <f t="shared" si="4"/>
        <v>0</v>
      </c>
      <c r="B51" s="2" t="str">
        <f t="shared" si="5"/>
        <v/>
      </c>
      <c r="C51" s="2" t="str">
        <f t="shared" si="6"/>
        <v/>
      </c>
    </row>
    <row r="52" hidden="1" spans="1:3">
      <c r="A52" s="1">
        <f t="shared" si="4"/>
        <v>0</v>
      </c>
      <c r="B52" s="2" t="str">
        <f t="shared" si="5"/>
        <v/>
      </c>
      <c r="C52" s="2" t="str">
        <f t="shared" si="6"/>
        <v/>
      </c>
    </row>
    <row r="53" hidden="1" spans="1:3">
      <c r="A53" s="1">
        <f t="shared" si="4"/>
        <v>0</v>
      </c>
      <c r="B53" s="2" t="str">
        <f t="shared" si="5"/>
        <v/>
      </c>
      <c r="C53" s="2" t="str">
        <f t="shared" si="6"/>
        <v/>
      </c>
    </row>
    <row r="54" hidden="1" spans="1:3">
      <c r="A54" s="1">
        <f t="shared" si="4"/>
        <v>0</v>
      </c>
      <c r="B54" s="2" t="str">
        <f t="shared" si="5"/>
        <v/>
      </c>
      <c r="C54" s="2" t="str">
        <f t="shared" si="6"/>
        <v/>
      </c>
    </row>
    <row r="55" hidden="1" spans="1:3">
      <c r="A55" s="1">
        <f t="shared" si="4"/>
        <v>0</v>
      </c>
      <c r="B55" s="2" t="str">
        <f t="shared" si="5"/>
        <v/>
      </c>
      <c r="C55" s="2" t="str">
        <f t="shared" si="6"/>
        <v/>
      </c>
    </row>
    <row r="56" hidden="1" spans="1:3">
      <c r="A56" s="1">
        <f t="shared" si="4"/>
        <v>0</v>
      </c>
      <c r="B56" s="2" t="str">
        <f t="shared" si="5"/>
        <v/>
      </c>
      <c r="C56" s="2" t="str">
        <f t="shared" si="6"/>
        <v/>
      </c>
    </row>
    <row r="57" hidden="1" spans="1:3">
      <c r="A57" s="1">
        <f t="shared" si="4"/>
        <v>0</v>
      </c>
      <c r="B57" s="2" t="str">
        <f t="shared" si="5"/>
        <v/>
      </c>
      <c r="C57" s="2" t="str">
        <f t="shared" si="6"/>
        <v/>
      </c>
    </row>
    <row r="58" hidden="1" spans="1:3">
      <c r="A58" s="1">
        <f t="shared" si="4"/>
        <v>0</v>
      </c>
      <c r="B58" s="2" t="str">
        <f t="shared" si="5"/>
        <v/>
      </c>
      <c r="C58" s="2" t="str">
        <f t="shared" si="6"/>
        <v/>
      </c>
    </row>
    <row r="59" hidden="1" spans="1:3">
      <c r="A59" s="1">
        <f t="shared" si="4"/>
        <v>0</v>
      </c>
      <c r="B59" s="2" t="str">
        <f t="shared" si="5"/>
        <v/>
      </c>
      <c r="C59" s="2" t="str">
        <f t="shared" si="6"/>
        <v/>
      </c>
    </row>
    <row r="60" hidden="1" spans="1:3">
      <c r="A60" s="1">
        <f t="shared" si="4"/>
        <v>0</v>
      </c>
      <c r="B60" s="2" t="str">
        <f t="shared" si="5"/>
        <v/>
      </c>
      <c r="C60" s="2" t="str">
        <f t="shared" si="6"/>
        <v/>
      </c>
    </row>
    <row r="61" hidden="1" spans="1:3">
      <c r="A61" s="1">
        <f t="shared" si="4"/>
        <v>0</v>
      </c>
      <c r="B61" s="2" t="str">
        <f t="shared" si="5"/>
        <v/>
      </c>
      <c r="C61" s="2" t="str">
        <f t="shared" si="6"/>
        <v/>
      </c>
    </row>
    <row r="62" hidden="1" spans="1:3">
      <c r="A62" s="1">
        <f t="shared" si="4"/>
        <v>0</v>
      </c>
      <c r="B62" s="2" t="str">
        <f t="shared" si="5"/>
        <v/>
      </c>
      <c r="C62" s="2" t="str">
        <f t="shared" si="6"/>
        <v/>
      </c>
    </row>
    <row r="63" hidden="1" spans="1:3">
      <c r="A63" s="1">
        <f t="shared" si="4"/>
        <v>0</v>
      </c>
      <c r="B63" s="2" t="str">
        <f t="shared" si="5"/>
        <v/>
      </c>
      <c r="C63" s="2" t="str">
        <f t="shared" si="6"/>
        <v/>
      </c>
    </row>
  </sheetData>
  <autoFilter ref="A1:D63">
    <filterColumn colId="0">
      <filters>
        <filter val="15:33:10"/>
        <filter val="17:12:50"/>
        <filter val="13:24:21"/>
        <filter val="22:43:23"/>
        <filter val="7:53:53"/>
        <filter val="10:12:44"/>
        <filter val="11:37:14"/>
        <filter val="13:24:44"/>
        <filter val="18:08:54"/>
        <filter val="9:05:34"/>
        <filter val="7:53:35"/>
        <filter val="14:03:08"/>
        <filter val="8:14:48"/>
        <filter val="20:22:59"/>
        <filter val="8:43:09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九月总计</vt:lpstr>
      <vt:lpstr>11.16</vt:lpstr>
      <vt:lpstr>11.17</vt:lpstr>
      <vt:lpstr>11.18</vt:lpstr>
      <vt:lpstr>整理sheet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RuicyQuan</dc:creator>
  <cp:lastModifiedBy>若水行兰</cp:lastModifiedBy>
  <dcterms:created xsi:type="dcterms:W3CDTF">2019-07-22T12:47:00Z</dcterms:created>
  <dcterms:modified xsi:type="dcterms:W3CDTF">2019-11-20T13:25:31Z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