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514"/>
  <workbookPr dateCompatibility="0" defaultThemeVersion="166925"/>
  <mc:AlternateContent xmlns:mc="http://schemas.openxmlformats.org/markup-compatibility/2006">
    <mc:Choice Requires="x15">
      <x15ac:absPath xmlns:x15ac="http://schemas.microsoft.com/office/spreadsheetml/2010/11/ac" url="/Users/pzito/Desktop/botany563-final/data/orthologs/green-purple-clades/"/>
    </mc:Choice>
  </mc:AlternateContent>
  <xr:revisionPtr revIDLastSave="0" documentId="13_ncr:40009_{DE45CD02-663E-404B-9F30-AFCF81E59FD1}" xr6:coauthVersionLast="47" xr6:coauthVersionMax="47" xr10:uidLastSave="{00000000-0000-0000-0000-000000000000}"/>
  <bookViews>
    <workbookView xWindow="980" yWindow="760" windowWidth="28040" windowHeight="17360" activeTab="1"/>
  </bookViews>
  <sheets>
    <sheet name="green-purple" sheetId="1" r:id="rId1"/>
    <sheet name="blast-back" sheetId="2" r:id="rId2"/>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G3" i="1" l="1"/>
  <c r="C33" i="2"/>
  <c r="B33" i="2"/>
  <c r="C32" i="2"/>
  <c r="B32" i="2"/>
  <c r="G23" i="2"/>
  <c r="G24" i="2"/>
  <c r="G25" i="2"/>
  <c r="G26" i="2"/>
  <c r="G27" i="2"/>
  <c r="G28" i="2"/>
  <c r="G22" i="2"/>
  <c r="G7" i="2"/>
  <c r="G8" i="2"/>
  <c r="G9" i="2"/>
  <c r="G10" i="2"/>
  <c r="G11" i="2"/>
  <c r="G12" i="2"/>
  <c r="G13" i="2"/>
  <c r="G14" i="2"/>
  <c r="G15" i="2"/>
  <c r="G16" i="2"/>
  <c r="G17" i="2"/>
  <c r="G6" i="2"/>
  <c r="G13" i="1"/>
  <c r="H13" i="1"/>
  <c r="G14" i="1"/>
  <c r="H14" i="1"/>
  <c r="G15" i="1"/>
  <c r="H15" i="1"/>
  <c r="G16" i="1"/>
  <c r="H16" i="1"/>
  <c r="G17" i="1"/>
  <c r="H17" i="1"/>
  <c r="G18" i="1"/>
  <c r="H18" i="1"/>
  <c r="G19" i="1"/>
  <c r="H19" i="1"/>
  <c r="G20" i="1"/>
  <c r="H20" i="1"/>
  <c r="G21" i="1"/>
  <c r="H21" i="1"/>
  <c r="G22" i="1"/>
  <c r="H22" i="1"/>
  <c r="G23" i="1"/>
  <c r="H23" i="1"/>
  <c r="G24" i="1"/>
  <c r="H24" i="1"/>
  <c r="H12" i="1"/>
  <c r="G12" i="1"/>
  <c r="H4" i="1"/>
  <c r="H5" i="1"/>
  <c r="H6" i="1"/>
  <c r="H7" i="1"/>
  <c r="H8" i="1"/>
  <c r="G4" i="1"/>
  <c r="G5" i="1"/>
  <c r="G6" i="1"/>
  <c r="G7" i="1"/>
  <c r="G8" i="1"/>
  <c r="H3" i="1"/>
</calcChain>
</file>

<file path=xl/sharedStrings.xml><?xml version="1.0" encoding="utf-8"?>
<sst xmlns="http://purl.oclc.org/ooxml/spreadsheetml/main" count="196" uniqueCount="104">
  <si>
    <t>purple blast res</t>
  </si>
  <si>
    <t>result</t>
  </si>
  <si>
    <t>scaffold</t>
  </si>
  <si>
    <t>original-start</t>
  </si>
  <si>
    <t>original-end</t>
  </si>
  <si>
    <t>length</t>
  </si>
  <si>
    <t>strand</t>
  </si>
  <si>
    <t>start-5000</t>
  </si>
  <si>
    <t>end+5000</t>
  </si>
  <si>
    <t xml:space="preserve">transcript </t>
  </si>
  <si>
    <t>comments</t>
  </si>
  <si>
    <t>res1</t>
  </si>
  <si>
    <t>HiC_scaffold_15</t>
  </si>
  <si>
    <t>MSTRG.4954.3</t>
  </si>
  <si>
    <t>res2</t>
  </si>
  <si>
    <t>res3</t>
  </si>
  <si>
    <t>MSTRG.4954.1</t>
  </si>
  <si>
    <t>res4</t>
  </si>
  <si>
    <t>MSTRG.4954.5</t>
  </si>
  <si>
    <t>res5</t>
  </si>
  <si>
    <t>MSTRG.4954.4</t>
  </si>
  <si>
    <t>res6</t>
  </si>
  <si>
    <t>green blast res</t>
  </si>
  <si>
    <t>transcript</t>
  </si>
  <si>
    <t>HiC_scaffold_2</t>
  </si>
  <si>
    <t>MSTRG.4419.3</t>
  </si>
  <si>
    <t>MSTRG.4416.1</t>
  </si>
  <si>
    <t>MSTRG.4419.2</t>
  </si>
  <si>
    <t>MSTRG.4424.2</t>
  </si>
  <si>
    <t>MSTRG.4424.3</t>
  </si>
  <si>
    <t>res7</t>
  </si>
  <si>
    <t>res8</t>
  </si>
  <si>
    <t>res9</t>
  </si>
  <si>
    <t>res10</t>
  </si>
  <si>
    <t>res11</t>
  </si>
  <si>
    <t>res12</t>
  </si>
  <si>
    <t>res13</t>
  </si>
  <si>
    <t xml:space="preserve">TO DO: </t>
  </si>
  <si>
    <t xml:space="preserve">find which ones of these have transcripts associated to them </t>
  </si>
  <si>
    <t xml:space="preserve">the ones that do, run ncbi orf finder on transcript </t>
  </si>
  <si>
    <t xml:space="preserve">save those transcripts and align them all together + nha7 </t>
  </si>
  <si>
    <t xml:space="preserve">take bad alignments out </t>
  </si>
  <si>
    <t xml:space="preserve">advice: </t>
  </si>
  <si>
    <t xml:space="preserve">try getting the complete sequences for those I can (e.g. res2, res3, etc.) </t>
  </si>
  <si>
    <t xml:space="preserve">and then blasting back individual exons. --&gt; maybe get the structure for those which the transcript is not available </t>
  </si>
  <si>
    <t xml:space="preserve">also: blast back just to be sure I have all the sequences!! </t>
  </si>
  <si>
    <t>purple</t>
  </si>
  <si>
    <t>purple:</t>
  </si>
  <si>
    <t xml:space="preserve">update: </t>
  </si>
  <si>
    <t xml:space="preserve">after blasting back: a lot more results come up. Might have to disregard these results </t>
  </si>
  <si>
    <t>query=MSTRG4954.3-cds</t>
  </si>
  <si>
    <t>probable-id</t>
  </si>
  <si>
    <t>pos-start</t>
  </si>
  <si>
    <t>post-end</t>
  </si>
  <si>
    <t>%identity</t>
  </si>
  <si>
    <t>evalue</t>
  </si>
  <si>
    <t>size</t>
  </si>
  <si>
    <t>unknown</t>
  </si>
  <si>
    <t>green:</t>
  </si>
  <si>
    <t>query=MSTRG4424.2-cds</t>
  </si>
  <si>
    <t xml:space="preserve">getting the unknowns </t>
  </si>
  <si>
    <t>pos-5000</t>
  </si>
  <si>
    <t>clade</t>
  </si>
  <si>
    <t>green</t>
  </si>
  <si>
    <t>no result</t>
  </si>
  <si>
    <t xml:space="preserve">ok I've aligned all purple and all green 10kb results (including unknowns) and it looks like shit. I think it has to be the gene or CDS sequences in order for it to work… </t>
  </si>
  <si>
    <t xml:space="preserve">objective: get all paralogs in purple and green clades </t>
  </si>
  <si>
    <t>I'm going to try to put the 10kb region of every result on the ncbi orf finder and THEN try to align them</t>
  </si>
  <si>
    <t>objective: correctly identify all paralogs</t>
  </si>
  <si>
    <t>purple-10kb</t>
  </si>
  <si>
    <t>orf-size</t>
  </si>
  <si>
    <t>orf-cds</t>
  </si>
  <si>
    <t>orf-protein</t>
  </si>
  <si>
    <t>green-10kb</t>
  </si>
  <si>
    <t>ATGATAGCAGTCGTTATCCTATTTCTGTGTGCAAGAACAGTTTTAGGAAA
ATATTCTGCTCTAGGGGGAACAATCTTTGCTGTCTTCATTCTTGTCTTCT
TTGCTCTGGTTGCAGGACAGATAGTGCTTCAAGCTGCAGCTTTACTCTCT
AAGATGGTTGGATTTGATATTCGTATTCCCCAGCTTCTTGGAATGATGGC
TGTTGGGATATTTTGTAAAAACGTTCCATACAATGCCCATGAGTTTAACA
GCCCAGAATGTCTTAACAGATCTTTGGCACATGGTAATCTTCATGAAGAA
CTGCATGGTAATGAAAGTCATTTGATTGGTCATGAAGGGTTAAATCTGCA
TTCAAATGACCCACATGTGCATGGAGTTATGATGGATGTTCATGCCTCTT
TAAACGAAGGACATTCTGCTATTGTTGATCACCTTGAAAAAACAACAGCT
AATCCAAAATTTAGCACCACAGCAAAAATATTCAATGCAAAAGCTAAAGA
ATTCAAATCACCGTCTAATGCTTCACAAGCTGCAAAGTCACATGGGGAAG
GTTTCAAGCCAATTCCAGAATCTGAAAATCATCATCATCGTGCAAGACGT
AGTGGAGGTCATGATGAACCTGCTGTATATCATGATCCTTGTGTAAAGAG
ATTTATTGGAAACGATGTTGATCCCACTGTGAAAACAATCTTAAGATCTG
CATGCTTAACATGTATTCTTCTGATGGCAGGTCTTGAATTGGATCCTCCA
CAACTGTGGAGACTTAAATGGATTGTACTCAGAACTACCTTCATCCCTTG
CATAGTAGAGGCATTTGCAGCATCCTTATTTTGTTATCTGATCCTTGGAT
TTCCCTTTCTTCCTGGACTATGCTTTGGATTTGTTCTCTGTGGAGTATCT
CCAGCTGTTATTATTCCAGGATTGGTGAATCTTAGTCAGAGAGGATACGG
AGTAAAGAAGGGAATACCAACACTAGTTATTGCAACATGTTCAGCTGATG
ATCTTGTGGCTATTGGAGGATTTGGAATAGCTGCTGGAATTACTTTTAAT
CCAGATGCATCAATATCTGATCTTGCCAGTCATGGACCTCTTGAAGTGCT
CATAGGGATTGTATTTGGAATATTCTGGGGATACATCTGCCAATGGTTTC
CGAGCAAGCAGAATGCAAACTATGTGTTCTTCAGGTGGGTCTTACTGACA
GCTGGAGGTCTGTTTGCTCTGTTTGGAGCTCATATGGTCCATTATGATGG
AGCTGGAGGTCTGGCTTGTGTGATCATGGCATTTGTTGCCTCTATTCAGT
GGAGAAGAGAAGGGTGGGGAGATCATAACCCTGTAACAGATATCTATAAC
AAGGTTTGGATTATCTTGTCTCCAGTTATCTTCTCACTCATTGGAACCAA
TATCAACGCAGAAAAGATGGACGGGGCAACTGTAGGATTGGGTGTTGCAG
TACTTTTCTGTTGCTTTGCAACCAGATCTTTCTTCACCTATTGGTCAGCT
GTTTGCGGAGGCTTAGACACAAAAGAAAAGGTGTTTCTTTCAATTTCCTG
GCTTCCTAAGGCAACTGTTCAAGCAGCATTAGGTGTGTAA</t>
  </si>
  <si>
    <t>MIAVVILFLCARTVLGKYSALGGTIFAVFILVFFALVAGQIVLQAAALLS
KMVGFDIRIPQLLGMMAVGIFCKNVPYNAHEFNSPECLNRSLAHGNLHEE
LHGNESHLIGHEGLNLHSNDPHVHGVMMDVHASLNEGHSAIVDHLEKTTA
NPKFSTTAKIFNAKAKEFKSPSNASQAAKSHGEGFKPIPESENHHHRARR
SGGHDEPAVYHDPCVKRFIGNDVDPTVKTILRSACLTCILLMAGLELDPP
QLWRLKWIVLRTTFIPCIVEAFAASLFCYLILGFPFLPGLCFGFVLCGVS
PAVIIPGLVNLSQRGYGVKKGIPTLVIATCSADDLVAIGGFGIAAGITFN
PDASISDLASHGPLEVLIGIVFGIFWGYICQWFPSKQNANYVFFRWVLLT
AGGLFALFGAHMVHYDGAGGLACVIMAFVASIQWRREGWGDHNPVTDIYN
KVWIILSPVIFSLIGTNINAEKMDGATVGLGVAVLFCCFATRSFFTYWSA
VCGGLDTKEKVFLSISWLPKATVQAALGV</t>
  </si>
  <si>
    <t>ATGATAGCAGTCATTATCATTTTCTTCTGTGCAAGAGTAGTTTTAGGAAA
ATATTCTGCTCTAGGTGGAACAATCTTTGCTGTCTTCATTCTAGTATTCT
TTGCTTTGGTAGCTGGACAGATAGTCCTGCAGTTTGCAGCACTGCTATCC
AAGCTTGCAGGGTTTGATATTCGCATCCCACAACTACTTGGAATGATGGC
TGTCGGAATCTTTTGTAAAAACGTTCCATACAATTCTCATGAATTCAACA
GCCCAGAATGTTTAAACAGATCATTGACCCAAGGTACTCTTCATGAAGCA
TTTCATGGAAATATCAGCGCTCTCACTGGACATGATGACCTAAATGCACA
TGGAGTTGTCATGAATGTCCATGATGCCTTGAAGGATGAACACGAGAGAA
TAGTTGAACACCTTGAAAAGACAACAGTTAATCCTAAATTCAGTTCAGAA
CATTTAGATGGAGAAGGTATCAAATCAATGCCAGACTCTGAAAATCATCA
TCATCGTGCAAGACGAAGTGGAGGTCATGATGAACCTGCTGAATACCATG
ATCCTTGTGTTAAGAGATTTATTGGAGGTGATGTTGATCCCACTGTTAAA
TTAATTTTGAGATCTACATGCTTAACATGTATTCTTCTGATGGCAGGTCT
TGAATTGGATCCTCCACAACTCTGGAGACTTAAATGGATTGTACTCAGAA
CTACCTTCATCCCTTGCGTAGTAGAGGCATTTGCAGCATCCTTATTTTGT
TATCTGATCCTTGGATTTCCCTTTCTTCCTGGACTATGCTTTGGTTTTGT
TCTCTGTGGAGTATCTCCAGCTGTTATTATTCCAGCATTGGTGAATCTTA
GTCAGAGAGGATACGGAGTAAAGAAGGGAATACCAACACTAGTTATTGCA
ACATGTTCAGCTGATGATCTTGTGGCTCTTGGAGGATTTGGAATAGCTGC
TGGAATTACTTTTAATCCTGATGCATCAATATCTGATCTTGCCAGTCATG
GACCTCTTGAAGTGCTCTTGGGAATTGCATTTGGAATATTCTGGGGATTC
ATTTGCCAATGGTTTCCAAGCAAGCAGAATGCAAACCATGTGTTCTTCAG
GTGGGTCTTACTGTCAGCTGGAGGTCTGTTTGCTCTGTTTGGAGCTCATA
TGGTCCATTATGATGGAGCTGGAGGTCTGGCTTGTGTGATCATGGCATTT
GTTGCCTCTATTCAGTGGAGAAGAGAAGGGTGGGGAGATCATAACCCTGT
TACAGATATCTATAACAAGGTTTGGATTATCTTGTCTCCAGTTATCTTCT
CACTCATTGGAACCAATATCAACGCAGAAAAGATGGACGGGGCAACTGTA
GGATTGGGTGTTGCAGTACTTTTCTGTTGCTTTGTAACCAGAGCTTTCTT
CACCTATTGGTCAGCTGTTTGCGGAGGATTAGACACAAAAGAAAAGTTGT
TTCTTTCAGTAACCTGGCTTCCTAAGGCAACTGTTCAAGCAGCATTAGGT
GTGTAA</t>
  </si>
  <si>
    <t>MIAVIIIFFCARVVLGKYSALGGTIFAVFILVFFALVAGQIVLQFAALLS
KLAGFDIRIPQLLGMMAVGIFCKNVPYNSHEFNSPECLNRSLTQGTLHEA
FHGNISALTGHDDLNAHGVVMNVHDALKDEHERIVEHLEKTTVNPKFSSE
HLDGEGIKSMPDSENHHHRARRSGGHDEPAEYHDPCVKRFIGGDVDPTVK
LILRSTCLTCILLMAGLELDPPQLWRLKWIVLRTTFIPCVVEAFAASLFC
YLILGFPFLPGLCFGFVLCGVSPAVIIPALVNLSQRGYGVKKGIPTLVIA
TCSADDLVALGGFGIAAGITFNPDASISDLASHGPLEVLLGIAFGIFWGF
ICQWFPSKQNANHVFFRWVLLSAGGLFALFGAHMVHYDGAGGLACVIMAF
VASIQWRREGWGDHNPVTDIYNKVWIILSPVIFSLIGTNINAEKMDGATV
GLGVAVLFCCFVTRAFFTYWSAVCGGLDTKEKLFLSVTWLPKATVQAALG
V</t>
  </si>
  <si>
    <t>ATGATAGCGGTCATTATCTTATTTCTGTGTGCAAGAACAGTTTTAGGAAA
ATATTCTGCTCTAGGGGGAACAATCTTTGCTGTCTTCATTCTAGTATTCT
TTGCTCTGGTTGCAGGACAGATAGTTCTTCAGTTTGCAGCACTGCTATCC
AAGCTTGCAGGGTTTGATATTCGTATTCCTCAACTACTTGGAATGATGGC
TGTTGGAATCTTTTGTAAAAATGTTCCATACAATTCACATGAATTCAACA
GCCCAGAATGTCTAAATAGATCTTTGACCCATGGTAATCTTCATGAAGAT
GTTAATGGAAACGAAAGTCATTTGATTCTGCATGGTGATACCGACTTACA
TCACTTAAATGTACATGGAACAATAATGGACATTCAAGTCTCTTTCAATG
AAGGACATGCTAAAATTGTTGAACACTTGAAAAATTCTACATTTAGTTCA
TTAGCTAAATCAAATCATGATGATGACCATCCAGAATCTGAAAATCATCA
TCATCGTGCAAGACGTAGTGGAGGTCATGATGAACCTGCTGTATATCATG
ATCCTTGTGTAAAGAGATTTATTGGAAATGATGTTGATCCCACTGTGAAA
ACAATCTTAAGATCTGCATGCTTAACATGTATTCTTCTGATGGCAGGTCT
TGAATTGGATCCTCCACAACTGTGGAGACTTAAATGGATTGTACTCAGAA
CTACCTTCATCCCTTGCATAGTAGAGGCATTTGCAGCATCCTTATTTTGT
TATCTGATCCTTGGATTTCCCTTTCTTCCTGGACTATGCTTTGGATTTGT
TCTCTGTGGAGTATCTCCAGCTGTTATTATTCCAGGATTGGTGAATCTTA
GTCAGAGAGGATACGGAGTAAAGAAGGGAATACCAACACTAGTTATTGCA
ACATGTTCAGCTGATGATCTTGTGGCTATTGGAGGATTTGGAATAGCTGC
TGGAATTACTTTTAATCCAGATGCATCAATATCTGATCTTGCCAGTCATG
GACCTCTTGAAGTGCTCTTGGGAATTGCATTTGGAATATTCTGGGGATAC
ATCTGCCAATGGTTTCCGAGCAAGCAGAATGCAAACTATGTGTTCTTCAG
GTGGGTCTTACTGACAGCTGGAGGTCTGTTTGCTCTGTTTGGAGCTCATA
TGGTCCATTATGATGGAGCTGGAGGTCTGGCTTGTGTGATCATGGCATTT
GTTGCCTCTATTCAGTGGAGAAGAGAAGGGTGGGGAGATCATAACCCTGT
TACAGATATCTATAACAAGGTTTGGATTATCTTGTCTCCAGTTATCTTCT
CACTCATCGGAACCAATATCAACGCAGAAAAGATGGACGGGGCAACTGTA
GGATTGGGTGTTGCTGTACTTTTCTGTTGTTTTACAACCAGAGCTTTCTT
CACCTTTTGGGCAGCTGTTTGCGGAGGATTAGACACAAAAGAAAAGTTGT
TTCTTTCAATTTCCTGGCTTCCTAAGGCAACTGTTCAAGCAGCATTAGGT
GTGTAA</t>
  </si>
  <si>
    <t>MIAVIILFLCARTVLGKYSALGGTIFAVFILVFFALVAGQIVLQFAALLS
KLAGFDIRIPQLLGMMAVGIFCKNVPYNSHEFNSPECLNRSLTHGNLHED
VNGNESHLILHGDTDLHHLNVHGTIMDIQVSFNEGHAKIVEHLKNSTFSS
LAKSNHDDDHPESENHHHRARRSGGHDEPAVYHDPCVKRFIGNDVDPTVK
TILRSACLTCILLMAGLELDPPQLWRLKWIVLRTTFIPCIVEAFAASLFC
YLILGFPFLPGLCFGFVLCGVSPAVIIPGLVNLSQRGYGVKKGIPTLVIA
TCSADDLVAIGGFGIAAGITFNPDASISDLASHGPLEVLLGIAFGIFWGY
ICQWFPSKQNANYVFFRWVLLTAGGLFALFGAHMVHYDGAGGLACVIMAF
VASIQWRREGWGDHNPVTDIYNKVWIILSPVIFSLIGTNINAEKMDGATV
GLGVAVLFCCFTTRAFFTFWAAVCGGLDTKEKLFLSISWLPKATVQAALG
V</t>
  </si>
  <si>
    <t>ATGGTCAACCTAGGGTATAAAGATGAAAACAAACCGACAGTTGTCAATGC
AAGAAAAACAAAACGTCTCAGGATTAGAAAATCCCTGAAAAAGGTGAAAC
GAAACCTCCAGGCAAATAAAGTAACCACACAATTTTTTCCACCTCAAGGC
GAGGTTGCCACCAACCTTACTCTAATTGTAGCAGTTATTATCATCTTCTT
CTGTGCCCGAGCTGTCCTGGGCACAATAGCAGCTCCTGGAGGAACTATAT
TTGCTCTTTTTATTCTCATTCTTCTCTCTCTCATAGCGGGACAAATTGTA
ATACAAGTAGCTTCTTGGATCTCGAAACTTGTGGGCATAGATATCAAGAT
ACCTCCTCTGCTAGGAATGATGGCTGTTGGGATTACTCTTAAGAATGTTC
CTTACAACTTTGGCCAGTTTGGTAGAGCTGAGTGCATTGGGAATGTTTCA
GTTGAGTTTGCAGACTCTCTTCATAACTTTGAGATAAATTCATCTGAATT
TGATGAGGAACTAATGGGATTTACAGTGAAACCTTCCATCAGACTGCATG
ACATATATGGAGCTGAAGCCCAGCATTCTCTTGATCATACTGTGTCTGAA
AACCAGCATATATCAAGCAGCATGGACCAACACAAAGTCTTTCCTCTAAA
TGATCATGAATATAATCTAAGTATGGCTGATGATAGACTGAGCAATGCTG
TTCAAAAATCTACCCCATACCAGGAACAGTTGGAGGGGATTATTCAGAAC
CATATTGACACACTGACTAAAATTAGCGAACTTCATCAAGAATTGACCAA
ACCAACTACTTCATCAGATAAAGATGTTATAGGAAGTAAGCATCCTAAAA
TGAATGTTTTTAGATCCTCCAAATGGCCAACTGACCACAGTTCAGAGGAA
AACATTTTGAACTTGATGGATTCAAGGCATAAAAGAACCTTACGAAGTGA
ACATGCTGATGAAAGTAGTTCACTGCCTGAAGATTCCTGTAAGAAAAGAT
TTATTGGGCATGAACTTGATCCCTTGCTGGCTCGAACTCTAAGATCCATA
TGTCTGACAGTTATTCTACTCATGGCTGGCCTAGAACTAGATCCTCCTGC
ACTCTGGAGACTTAAATGGATTGTTCTCAGAACAACATTTATCCCTTGCC
TTGTGGAAGCATTTGCAGCATCCTTATTTTGTTATCTGATCCTTGGATTT
CCCTTTCTTCCTGGACTATGCTTTGGTTTTGTTCTCTGTGGAGTATCTCC
AGCTGTTATTATTCCAGGATTGGTGAATCTTAGTCAGAGAGGATACGGAG
TAAAGAAGGGAATACCAACACTAGTTATTGCAACATGTTCTGCTGATGAT
CTTGTGGCTATTGGAGGATTTGGTATTGCTCTTGGTATCACTTTTAATCC
AAATGCTTCAATTACCGATCTTGCCAGCCATGGTCCAATTGAAGTCGCCA
TGGGTATTGGATTTGGAATCTTCTGGGGCTATGTATGCCAGTGGCTCCCA
AGTAGACATAATAAAGATTATATCTTGTTCAGATTTATTATACTTTTTTG
CGGAGGTCTCTTTGCCTTGTTCGGAGCCCATCTGATTCACTATGATGGTG
CAGGTGGCCTGGCTTGTGTGATTATGGCATTTGTCGCCTCTATTCAGTGG
AGAAAAGAAGGGTGGGGAGATCATAATCCCATAACTGACATTTTTGGGAA
AATGTGGATTATCCTCGCTCCCATCATATTCTCTCTGATCGGAACTAATA
TCCAGGTTGATAAGATGAACGGTGATACTGTTGGGTTAGGAGTTGCCGTT
ATAGTTTGCTGTATTCTAACAAGAAGTTTTTTTACCTACTGGTCTGCAAC
ATTTGGAGGACTGAACACTAAGGAAAAGTTATTTCTAAGCCTGACCTGGC
TTCCGAAAGCCACAGTTCAAGCTGCCTTAGGTAATAATATAATGAAACCA
TTAATTCTGCGCTAA</t>
  </si>
  <si>
    <t>MVNLGYKDENKPTVVNARKTKRLRIRKSLKKVKRNLQANKVTTQFFPPQG
EVATNLTLIVAVIIIFFCARAVLGTIAAPGGTIFALFILILLSLIAGQIV
IQVASWISKLVGIDIKIPPLLGMMAVGITLKNVPYNFGQFGRAECIGNVS
VEFADSLHNFEINSSEFDEELMGFTVKPSIRLHDIYGAEAQHSLDHTVSE
NQHISSSMDQHKVFPLNDHEYNLSMADDRLSNAVQKSTPYQEQLEGIIQN
HIDTLTKISELHQELTKPTTSSDKDVIGSKHPKMNVFRSSKWPTDHSSEE
NILNLMDSRHKRTLRSEHADESSSLPEDSCKKRFIGHELDPLLARTLRSI
CLTVILLMAGLELDPPALWRLKWIVLRTTFIPCLVEAFAASLFCYLILGF
PFLPGLCFGFVLCGVSPAVIIPGLVNLSQRGYGVKKGIPTLVIATCSADD
LVAIGGFGIALGITFNPNASITDLASHGPIEVAMGIGFGIFWGYVCQWLP
SRHNKDYILFRFIILFCGGLFALFGAHLIHYDGAGGLACVIMAFVASIQW
RKEGWGDHNPITDIFGKMWIILAPIIFSLIGTNIQVDKMNGDTVGLGVAV
IVCCILTRSFFTYWSATFGGLNTKEKLFLSLTWLPKATVQAALGNNIMKP
LILR</t>
  </si>
  <si>
    <t>ATGGGTTTACCAGGACTACCAGTGTATGAAGAGATTGATCTGCCAGATGA
TAATGATGATAAACCTTCTAGCTTCACAGAAGAAAAGAAAAAGCCTGGAA
GAGTGAAAAAGTCCTACAAAAAAATCAAAAGAGGGCTTCAGGGAAACAAG
GTCACATCCCAATTCTTCCCGCCAAAAGGTGACGTTGCAGAAAATATAAC
CCTTATAATAGCAACTATAATCTTGTTCTTGATGGCTCGAGCGGTTCTGG
GAACTCTAGCGGCACCAGGAGGAACTATCTTTGCAATCTTTATACTCATT
CTCTTCTCACTTATTGCTGGACAAATAGTTATCCAATGTGCAGCATTGAT
TACTAAACTTGTTGGAGTAGACATAAAGATACCGCAGCTTCTGGGAATGA
TGGCTGTTGGGATCGCATTAAAGAATGTTCCATACAACCAATCACAATTT
AATAGTCCTGAATGTATGAACGTATCCAAATCTATTCATGACCACAGTGA
TATCGATGTAAACTCAACCGAATTTCTCAATGAGTTGGGAGGTTTTAGAA
TAGATCCAAAATATGTTCATATAAACCATCAGAATAGTGATATTGCAAAG
AGTTTGAAAAATATTGATAATATAAACCAACATGGTGAGAATTCGGTAGA
TACTGAGAATCATCCAAACTCAGGTCCATCACAACACACAGGTGTAGAAT
CTATTTCAAACAATGAAGATCATGCAAATCAGAACATACCTGATGCATCA
AAAAAAGAACCCGATAATGAAGAAAAGCATGGTTTGAACCATGTAGTGGA
AAAAGAGGTTCCACATGACATCTTACATGACTCAAATGATAAAACTGTTC
AGCAAGAAAAGCATAACAGTGGTGATGAACAAGCAAAAGATGAAAATGGT
CATCATATTACTACAGAAGAGAAAGAAGAGGTAAAGCATATGCAGGTGTC
TATCATGAAAGATCACAATCATACCATTCAGCAAGAGGAGAATATCCATG
GGGAAAAACCATCTCATGAAGAACACAGTCATCATGAAAAGGAAGTAATG
AATATCCCAGTAAATTGGACACCTGATAACCATCATTTGATTCAGCAGGA
AGAGGATAGCAATGATAGTGAACATTCTCATGATGAACATAATCATTCTT
TAATGCATGAAAAAAAAGAAGAAGTAAAGAATCCACCAGTGCATAGCACA
CCTGATCACCACCATATGATTCAGCAGGAAGAGGATAGCAAGGATGGTGA
AAATTCTCATGATGAACGTAACCATCACAAAATGCATGAAAAGAAAGAAG
GCATAAAGAATACACCAGCTCATAGCACACCAGATCACAATCATATGGTT
CAGCAGGAAGAGCATAGTAACAACAGTGAACATTCCAATGATGAACATTA
CCATCATGAAATGCATGAAAAGAAAGAAGACATAAAGAATACACCAGTGC
ATATCACACCAGATCGCAATTATACGATTCAGCAGGAAGAGGATACCAGT
GGCAATGAATATTCCCATGATGCACAAGATGTTATTCATAAAAAGATAAA
AGAAGTAAAGCATACCACACCAGATCACAATAACAAGTATGAACAGCTTG
TTAATAATGATAACCCAATCCATGAAACTAATATTCATAGTTTGGCTAAG
GAAGTGAAAGATGAGGTAACCTATGTGATGCCACATTCTCAACAAGATCA
TAATGACAAAAAAGTAGAACATGGCAGAAGTGATGAACAAACCAAACATA
AAGATATCCAAAAGCAGAATCTAGGTGAAGAAAAAAATCCAGGACAACAT
TTGCATACAGATTGGAGAGCACAAAATCAGAATAATGAAACAGTTCAGAA
TGTAAATAATATGAATTTAAACAACAAGGAGAATGAAAACAGTCAAGTTT
CCTATATGACACCACATAGCATACTTGATCATAACGAAAAGAAAGTTACC
CATCAACATATTGATAACTTAAACAATGAACCTATCACAGAGGTATTGAA
TAGAGCCCTCAACAAAAATGAGCTTAATATTGATGTTACAGACTCACATG
ATATAAATGGGCAAGGTATAAGTCACCAAGAAAAAAAGGAGGCATCCCAA
ACCCCACAAAATGAATCAAAGAATCAGAAAGATGAAAACGGTCATGATGT
AAAGAGTGATAACATAATTCAAGATAACAAAGAACAAGCATTAGCTAACA
ATAACACAAAGATGAAAACTACTCAAGATGATGTCGTTTTTAATGGCACT
GATATCTCAGAAATAGCCCAGAGTGAAACAAAACATGATGTAGAGCCAGC
AGTCACTAAAATTTATCAACAAAATATTCTGGATAATAGCAATGAGAAAG
ATGAAAATACTACTGAAAATGCAGCAGAAGATCTAGTTGACACAAAAGTT
CATAACAGAAGCAGACGCAGCAGTGGACATGCTGAACCACAGGTTTATAT
TGATCCTTGTAAAAAGAGATTCATTGGAAATGATCTTGATCCTCTTCTAA
CTAGAACACTAAGATCCATATGTCTGACAGTTATTCTACTCATGGCAGGT
CTTGAACTAGATCCTCCTGCTCTCTGGAGACTCAAATGGATTGTGCTCAG
GACAACTTTTATTCCTTGTATCATAGAAGCATTTGCAGCATCTTTATTTT
GTTATCTGATCCTTGGTTTTCCCTTTTCTGTAGGACTTTGCTTTGGATTT
GTTCTCTGCGGAGTATCTCCAGCTGTTATTATTCCAGGATTGGTGAATCT
TAGTCAGAGAGGATACGGAGTAAAGAAGGGAATACCAACACTAGTTATTG
CAACATGTTCAGCTGATGATCTTGTGGCTATTGGAGGATTTGGTATTGCA
CTGAGTATCACATACAACCCAGATGCTCCTATTCTATCTTTAGCCTTCCA
TGGTCCTTCAGAGGTGATCATGGGTATTGCATTCGGAATTTTCTGGGGTT
ATATCTGCCAATGGTTCCCAAGCAAACAAAACCCAAATCATGTCTTGTTT
CGATTCATTATTCTCTTTAGCGGAGGGCTCTTTGCCTTGTTTGGAGCCCA
TCTGATTCATTATGATGGTGCGGGTGGTCTGGCGTGTGTGATCATGGCAT
TTGTTGCCTCAATTCAGTGGAGAAAAGAAGGATGGGGAGATCATAATCCC
ATAACTGACATCTTTGGGAAAATGTGGATTATCCTCGCTCCCATCATATT
CTCTCTGATCGGAACCAACATTGTGGTTGAGAAGATGGACGGTGAGAGTG
TGGCTCTTGGTATTGCTGTTATAGTGCTCTCTATGATTGTAAGAATGGTG
TTCACCTATTTTGCTGCTGTTTGTGGAGGAATGACTGCAAAGGAGAAAAT
ATTTCTGTCTATATCCTGGTTACCTAAGGCAACCGTTCAAGCTGCTCTGG
GTAAGTTATCATATCAATGGGACATTTTATTGTAA</t>
  </si>
  <si>
    <t>MGLPGLPVYEEIDLPDDNDDKPSSFTEEKKKPGRVKKSYKKIKRGLQGNK
VTSQFFPPKGDVAENITLIIATIILFLMARAVLGTLAAPGGTIFAIFILI
LFSLIAGQIVIQCAALITKLVGVDIKIPQLLGMMAVGIALKNVPYNQSQF
NSPECMNVSKSIHDHSDIDVNSTEFLNELGGFRIDPKYVHINHQNSDIAK
SLKNIDNINQHGENSVDTENHPNSGPSQHTGVESISNNEDHANQNIPDAS
KKEPDNEEKHGLNHVVEKEVPHDILHDSNDKTVQQEKHNSGDEQAKDENG
HHITTEEKEEVKHMQVSIMKDHNHTIQQEENIHGEKPSHEEHSHHEKEVM
NIPVNWTPDNHHLIQQEEDSNDSEHSHDEHNHSLMHEKKEEVKNPPVHST
PDHHHMIQQEEDSKDGENSHDERNHHKMHEKKEGIKNTPAHSTPDHNHMV
QQEEHSNNSEHSNDEHYHHEMHEKKEDIKNTPVHITPDRNYTIQQEEDTS
GNEYSHDAQDVIHKKIKEVKHTTPDHNNKYEQLVNNDNPIHETNIHSLAK
EVKDEVTYVMPHSQQDHNDKKVEHGRSDEQTKHKDIQKQNLGEEKNPGQH
LHTDWRAQNQNNETVQNVNNMNLNNKENENSQVSYMTPHSILDHNEKKVT
HQHIDNLNNEPITEVLNRALNKNELNIDVTDSHDINGQGISHQEKKEASQ
TPQNESKNQKDENGHDVKSDNIIQDNKEQALANNNTKMKTTQDDVVFNGT
DISEIAQSETKHDVEPAVTKIYQQNILDNSNEKDENTTENAAEDLVDTKV
HNRSRRSSGHAEPQVYIDPCKKRFIGNDLDPLLTRTLRSICLTVILLMAG
LELDPPALWRLKWIVLRTTFIPCIIEAFAASLFCYLILGFPFSVGLCFGF
VLCGVSPAVIIPGLVNLSQRGYGVKKGIPTLVIATCSADDLVAIGGFGIA
LSITYNPDAPILSLAFHGPSEVIMGIAFGIFWGYICQWFPSKQNPNHVLF
RFIILFSGGLFALFGAHLIHYDGAGGLACVIMAFVASIQWRKEGWGDHNP
ITDIFGKMWIILAPIIFSLIGTNIVVEKMDGESVALGIAVIVLSMIVRMV
FTYFAAVCGGMTAKEKIFLSISWLPKATVQAALGKLSYQWDILL</t>
  </si>
  <si>
    <t>lots of repetitive elements</t>
  </si>
  <si>
    <t>ATGAAAACTACACCTCTCTACTCTACATATATGAAAACTATACCTCTCTA
CTCTACCTCTATGAAAACTACACCTCTCTACTCTACCTCTATAAAAACTA
CAACTCTCTACTCTACATCTATAAAAACTACACCTCTCTACTCTACCTCT
ATAAAAACTACACCTCTCTACTCTACCTCTATAAAAACTACACCTCTCTA
CTCTACATCTATAAAAACTATACCTCTCTACTCTACCTCTATAAAAACTA
CACCTCTCTACTCTACCTCTATAAAAACTATACCTCTCTACTCTACCTCT
TTGAAAACTACACCTCTCTACTCTAACTCTATGAAAACTACACCTCTCTA
CTCTACCTCTATAAAAACTACACTTCTCTACTCTACCTCTATAAAAACTA
TACCTCTCTACTCTACCTCTATAAAAACTACACCTCTCTACTCTACCTCT
ATAAAAAATATACCTCTCTACTCTATAAAAACTATACATCTCTACTCAAC
CTCTTTGAAAACAACACCTCTCTACTCTACATATATAAAAACTATACCTC
TCTACTCTAACTCTATGAAAATTACACCTCTCTACTCTACCTCTATAAAA
ACTATACCTCTCTACTCTACCTCTATAAAAACTACACCTCTCTACTTTAC
CTCTATAAAAACTACACCTCTCTACTCTACCTCTATGAAAACTATACCCC
TCTACTCTACCTCTATGAAAACTACACCTCTCTACTCTACCTCTATGAAA
ACTACACCTCTCTACTCTACCTCTATAAAAACTACACCTCTCTACTCTAA
CTCTATGAGAACTATACCCCTCTACTCTACCTCTATAAAAACTACACCTC
TCTACTCTACATCTATAAAAACTACACCTCTCTACTCTACCTCTATAAAA
ACTACACCTCTCTACTCTACCTCTTTGAAAACTACACCTCTCTACTCTAA
CTCTATGAAAACTACAACTCTTTACTCTACATCTATAAAAACTACACCTC
TCTACTCTAACTCTATGAAAACTATACCTCTCTACTCTACCTCTATAAAA
ACTACACCTCTCTACTCTACCTCTATAAAAACTACACCTCTCTACTCTAC
CTCTTTGAAAACTACACCTCTCTACTCTAACTCTATGAAAATTACACCTC
TCTACTCTACCTCTATAAAAACTATACCTCTCTACTCTACCTCTATAAAA
ACTACACCTCTCTACTTTACCTCTTTGAAAACTACACCACTTTACTCTAC
CTCTATGAAAACTACACCTCTCTACTCTACATATATAAAAACTACACCTC
TCTACTCTACCTCTATGAAAACTATACCCCTCTACTCTACCTCTATGAAA
ACTACACCTCTCTACTCTACATCTATAAAAACTACACCTCTCTACTCTAC
CTCTATGAAAACTATACCCCTCTACTCTACCTCTATGAAAACTACACCTC
TCTACTCTACCTCTATAAAAACTACACCTCTCTACTCTACCTCTATAAAA
ACTACACTTCTCTACTCTACCTCTATAAAAACTACACCTCTCTACTCTAC
CTCTATGAAAACTATACCCCTCTACTCTACCTCTATGAAAACTACACCTC
TCTACTCTACATCTATAAAAACTACACCTCTCTACTCTAACTCTATGAAA
ACTACACCTCTCTACTCTACATCTATAAAAACTATACCTCTCTACTCTAC
CTCTATAAACTACACCTCTCTACTCTAA</t>
  </si>
  <si>
    <t>MKTTPLYSTYMKTIPLYSTSMKTTPLYSTSIKTTTLYSTSIKTTPLYSTS
IKTTPLYSTSIKTTPLYSTSIKTIPLYSTSIKTTPLYSTSIKTIPLYSTS
LKTTPLYSNSMKTTPLYSTSIKTTLLYSTSIKTIPLYSTSIKTTPLYSTS
IKNIPLYSIKTIHLYSTSLKTTPLYSTYIKTIPLYSNSMKITPLYSTSIK
TIPLYSTSIKTTPLYFTSIKTTPLYSTSMKTIPLYSTSMKTTPLYSTSMK
TTPLYSTSIKTTPLYSNSMRTIPLYSTSIKTTPLYSTSIKTTPLYSTSIK
TTPLYSTSLKTTPLYSNSMKTTTLYSTSIKTTPLYSNSMKTIPLYSTSIK
TTPLYSTSIKTTPLYSTSLKTTPLYSNSMKITPLYSTSIKTIPLYSTSIK
TTPLYFTSLKTTPLYSTSMKTTPLYSTYIKTTPLYSTSMKTIPLYSTSMK
TTPLYSTSIKTTPLYSTSMKTIPLYSTSMKTTPLYSTSIKTTPLYSTSIK
TTLLYSTSIKTTPLYSTSMKTIPLYSTSMKTTPLYSTSIKTTPLYSNSMK
TTPLYSTSIKTIPLYSTSINYTSLL</t>
  </si>
  <si>
    <t>ATGAAAGAAGCCCTTCAAACAAATAAGATTACCTCACACTTCTTTCCTCC
AAAAGGAGAGGTGGCAACTAACATAACTCTAATGATAGCAGTTGTTATCA
TTTTCTTCTGTGCAAGAGCAATTTTAGGTCCATACTCTGCGCTTGGGGGA
ACAATCTTTGCTGTCTTCATTCTTATCTTTTTTGCTTTAGTAGCTGGACA
GATAGTTCTTCAGCTTGCAGCACTTATATCCAAGCTTGCAGGGTTTGATA
TTCGTATCCCTCAACTTCTTGGAATGATGGCTGTTGGAATTTTTTGTAAA
AATGTTCCATACAATTCCCATGAATTCAACAGCCCAGAATGTCTAAACCG
ATCTTTGACCCATGGTGATGTTCATGAAGCATTTCATGGAAATATCAGCG
CTCTGACTGGACATGATGACCTAAATGCACATGGAGTTGTCATGGATGTT
CATGATTCCTTGAAGGATGAGCATGAGAGAATAGTCGAGCACCTTGAAAA
GACAACAGCTAATCCTAAATTCAGTTCAACAGAAAGAATATTTCACGCAA
AAGCCCAAGATTTGAAATCATCTGCTTCAAATGGTTCCCAAGCTTCACAT
TCAGAAAATTTAGACGGTAAAGGTATCCAATCAATTTTAGAGTCAGATGA
TCACCATCATAGAGCAAGACGAAGTGGAGGTCATGATGAACCTGCTGTAT
ACCGTGATCCTTGTGTTAAGAGATTTATTGGAAATGATGTTGATCCAACT
GTTAAAGTAATTTTGAGATCTACATGCTTAACATGTATTCTTCTTATGGC
AGGTCTGGAATTGGATCCTCCACAACTCTGGAGACTTAAATGGATTGTAC
TTAGAACTACCTTCATACCTTGCATAGTAGAGGCATTTGCTGCTGCCCTG
TTTTGCTATCTGATCCTTGGGTTTCCCTTTCTTCCCGGACTATGCTTTGG
ATTTGTTCTATGTGGAGTATCTCCAGCTGTTATTATTCCAAGCTTGGTGA
ATCTTAGTCAGAGAGGTTACGGAGTAAAGAAGGGAATACCAACACTGGTT
ATTGCAACATGTTCTGCTGATGATCTTGTGGCTATTGGAGGATTTGGCAT
AGCTGCTGGAATTACTTTTAACCCTGATGCTTCAATATCTGATCTTGCCA
GCCATGGACCTCTTGAAGTGATCATGGGTATTGCATTTGGAATATTCTGG
GGATACATCTGCCAATGGTTTCCAAGCAAGCAGAATGCAAACCATGTGTT
CTTCAGATGGGTGCTACTGTCAGCTGGAGGTCTGTTTGCTCTGTTTGGAG
CACATTTGATCCATTATGATGGAGCTGGAGGTCTGGCTTGTGTGATAATG
GCATTTGTTGCCTCCATCCAGTGGAGAAGAGAAGGATGGGGAGATCATAA
CCCTGTTACAGATATTTATAACAAGGTTTGGCTTATCTTGTCTCCGGTTA
TCTTCTCACTCATTGGAACCAATATCAACGCAGAAAAGATGGACGGGGCA
ACTGTAGGACTTGGTGTCGCTGTACTTTTCTGTTGCTTTGCAACTAGATC
TTTTTTCACCTATTGGTCAGCTGTTTGCGGAGGATTAGACACTAAAGAAA
AAATTTTTCTTTCCATTACCTGGCTTCCTAAGGCAACTGTTCAAGCAGCA
TTAGGTATGTAA</t>
  </si>
  <si>
    <t>ATGATAACAGTTGTAATCATATTTCTGTGTGCAAGAACAGTTTTAGGTCC
ATACTCTGCTCTTGGGGGAACAATCTTTGCTGTCTTCATTCTTATCTTCT
TTGCACTGGTTGCTGGACAAATAGTGCTTCAAGCTGCAGCTTTACTCTCT
AAGATGGTTGGATTTGATATTCGTATTCCACAGCTTCTTGGAATGATGGC
TGTTGGGATATTTTGTAAAAATGTTCCATACAATGCCCATGAATTTAACA
GCCCAGAATGTCTCAACAGATCTTTGGCACATGGTAATCTTCATGAAGAG
CTGCATGGTAATGACAGTCATTTGATTGGTCATGAAGGCTTAAGTTTGCA
TTCAAATGACCTAAATGTGCATGGAGTTATGATGGATGTTCATGCCTCTT
TAAATGAAGGACATTCTGCTATTGTTGATCACCTTGAAAAAACAACTGTT
AATCCAAAATTTATCACCACAGCAAGAATATTCCATGCACAAGCTAAAGA
ATATAAATCCCCATCTAACGCTTCACAAGCTGCAAAGTCACATGGGGAAA
GTATCAGACCGATTCCAGATTCTGAAAATCATCATCACAGAGCAAGACGA
AGTGGAGGTCATGATGAACCTGCTGTATACCGTGATCCTTGTGTTAAGAG
ATTTATTGGAAATGATGTTGATCCAACTGTTAAAACAATCTTGAGATCTG
CATGCTTAACATGTATTCTTCTTATGGCAGGTCTTGAATTGGATCCTCCA
CAACTCTGGAGACTTAAATGGATTGTACTCAGAACTACCTTCATACCTTG
CATAGTAGAGGCATTTGCTGCTGCCCTGTTTTGCTATCTGATCCTTGGGT
TTCCCTTTCTTCCTGGACTATGCTTTGGATTTGTTCTATGCGGAGTATCT
CCAGCTGTTATTATTCCAGGATTGGTGAATCTTAGTCAGAGAGGGTACGG
AGTAAAGAAGGGAATACCAACACTGGTTATAGCAACATGTTCTGCTGATG
ATCTTGTGGCTATTGGAGGATTTGGAATAGCTGCTGGAATTACTTTTAAC
CCTGATGCTTCAATATCTGATCTTGCCAGTCATGGGCCTCTTGAAGTGCT
CTTGGGGATTGCTTTTGGAATATTCTGGGGTTACATCTGCCAATGGTTTC
CAAGTAAGCAGTATGAAAACTATGTGTTCTTTAGATGGGTGTTACTGACA
GCTGGAGGTGCTTTTGCTCTGTTTGGAGCGCATATGATTCATTATGATGG
AGCTGGAGGTCTGGCTTGTGTGATCATGGCATTTGTTGCCTCCATCCAGT
GGAGAAGAGAAGGATGGGGAGATCATAACCCTGTTACAGATATCTATAAC
AAGGTTTGGATTATCTTGTCTCCGGTTATCTTCTCACTCATTGGAACCAA
TATCAACGCAGAAAAGATGGACGGGGCAACTGTAGGACTCGGAGTTTGTG
TTCTTGTCTGTTGCTTTCTAACAAGAGGATTTTTTACCTATTGGTCAGCT
GTTTGCGGAGGATTAGACACAAAAGAAAAGATATTCTTGGCCATTTCTTG
GCTTCCTAAGGCTACAGTTCAAGCAGCTTTAGGTATTTCTTATTTTTTCT
TTAATTCTTACTGA</t>
  </si>
  <si>
    <t>MITVVIIFLCARTVLGPYSALGGTIFAVFILIFFALVAGQIVLQAAALLS
KMVGFDIRIPQLLGMMAVGIFCKNVPYNAHEFNSPECLNRSLAHGNLHEE
LHGNDSHLIGHEGLSLHSNDLNVHGVMMDVHASLNEGHSAIVDHLEKTTV
NPKFITTARIFHAQAKEYKSPSNASQAAKSHGESIRPIPDSENHHHRARR
SGGHDEPAVYRDPCVKRFIGNDVDPTVKTILRSACLTCILLMAGLELDPP
QLWRLKWIVLRTTFIPCIVEAFAAALFCYLILGFPFLPGLCFGFVLCGVS
PAVIIPGLVNLSQRGYGVKKGIPTLVIATCSADDLVAIGGFGIAAGITFN
PDASISDLASHGPLEVLLGIAFGIFWGYICQWFPSKQYENYVFFRWVLLT
AGGAFALFGAHMIHYDGAGGLACVIMAFVASIQWRREGWGDHNPVTDIYN
KVWIILSPVIFSLIGTNINAEKMDGATVGLGVCVLVCCFLTRGFFTYWSA
VCGGLDTKEKIFLAISWLPKATVQAALGISYFFFNSY</t>
  </si>
  <si>
    <t>ATGGTAGCAGTTGTTATCCTATTTCTGTGTGCAAGAACAGTTTTAGGATC
ATACTCTGCGCTTGGGGGAACAATCTTTGCTGTCTTCATTCTAGTATTCT
TTGCTTTAGTAGCTGGACAGATAGTTCTTCAGCTTGCAACACTTATATCC
AAGCTTGCAGGGTTTGATATTCGTATCCCTCAACTACTTGGAATGATGGC
TGTGGGAATCTTTTGTAAAAATGTTCCATACAATTCCCATGAATTCAACA
GCCCAGAATGTCTAAACCGATCTTTGACCCATGGTGATCGTCATGAAGAT
CTTCATGGAAATGAAAGCCATTTGATTCTACATGGTGATACCAACTTACA
TCACTTAAATTTAAATGGAAAAATAATGGTCATCCATGCCTCTTTCAACG
AAGGACATGCTAAAATTGTTGAACACCTGGAAAAGACATCACTAAATTCT
ACATTCAGTTCAGCAGCTAAAATAAATCACGATGACCATGAAGAATCTAT
TGGATCAACTAATAATACACATGAAAATAAATTAGATACTCACACTAATG
GAGAAGGTTTTAAACCAATTCCAGATTCTGAAAATCATCATCACAGAGCA
AGAAGAAGTGGAGGTCATGATGAACCTGCTGTATACCGTGATCCTTGTGT
TAAGAGATTTATTGGAAATGATGTTGATCCAACCGTCAAAGTAATCTTAA
GATCTACATGCTTAACATGTATTCTTCTTATGGCAGGTCTGGAATTGGAT
CCTCCACAACTCTGGAGACTTAAATGGATTGTACTTAGAACTACCTTCAT
ACCTTGCATAGTAGAAGCATTTGCAGCATCTTTATTTTGCTATTTAATCC
TTGGATTTCCATTTCTTCCAGGACTATGCTTTGGATTTGTTCTATGCGGA
GTATCTCCAGCTGTTATTATTCCAGGATTGGTGAATCTTAGTCAGAGAGG
GTACGGAGTAAAGAAGGGAATACCAACACTGGTTATAGCAACATGTTCTG
CTGATGATCTTGTGGCTATTGGAGGATTTGGAATAGCTGCTGGAATTACT
TTTAACCCTGACGCATCAATATCTGATCTTGCCAGCCATGGGCCTCTTGA
AGTGCTCTTGGGGATTGCATTTGGAATATTCTGGGGATACATCTGCCAAT
GGTTTCCAAGCAAGCAGAATGCAAACTATGTGTTCTTCAGATGGGTCATC
CTAACCGCAGGAGGTTTGTTTGCTCTGTTTGGAGCACATATGATTCATTA
TGATGGAGCTGGAGGTCTGGCTTGTGTGATCATGGCATTTGTTGCCTCCA
TCCAGTGGAGAAGAGAAGGATGGGGAGATCATAACCCTGTTACAGATATC
TATAACAAGGTTTGGATTATCTTGTCTCCGGTTATCTTCTCACTCATTGG
AACCAATATCAACGCAGAAAAGATGGACGGGGCAACTGTAGGAATGGGTG
TTGCTGTACTTTTCTGTTGCTTTATAACCAGAGGGTTCTTTACTTTTTGG
TCGGCTGTTTGTGGAGGGTTAGACACGAAAGAAAAAATCTTTCTTGCTGT
TGCTTGGCTTCCAAAAGCAACAGTTCAAGCAGCATTAGGTAATTAA</t>
  </si>
  <si>
    <t>MVAVVILFLCARTVLGSYSALGGTIFAVFILVFFALVAGQIVLQLATLIS
KLAGFDIRIPQLLGMMAVGIFCKNVPYNSHEFNSPECLNRSLTHGDRHED
LHGNESHLILHGDTNLHHLNLNGKIMVIHASFNEGHAKIVEHLEKTSLNS
TFSSAAKINHDDHEESIGSTNNTHENKLDTHTNGEGFKPIPDSENHHHRA
RRSGGHDEPAVYRDPCVKRFIGNDVDPTVKVILRSTCLTCILLMAGLELD
PPQLWRLKWIVLRTTFIPCIVEAFAASLFCYLILGFPFLPGLCFGFVLCG
VSPAVIIPGLVNLSQRGYGVKKGIPTLVIATCSADDLVAIGGFGIAAGIT
FNPDASISDLASHGPLEVLLGIAFGIFWGYICQWFPSKQNANYVFFRWVI
LTAGGLFALFGAHMIHYDGAGGLACVIMAFVASIQWRREGWGDHNPVTDI
YNKVWIILSPVIFSLIGTNINAEKMDGATVGMGVAVLFCCFITRGFFTFW
SAVCGGLDTKEKIFLAVAWLPKATVQAALGN</t>
  </si>
  <si>
    <t>ATGAGAAAATCCCTGAAAAAGGTGAAACGAAACCTCCAGGCAAATAAAGT
AACCACACAATTTTTCCCACCACAAGGCGAGGTTGCCACCAACCTTACTC
TAATTGTAGCAGTTATTATCATCTTCTTCTGTGCCCGAGCTGTCCTGGGC
ACTATAGCAGCTCCAGGAGGAACTATATTTGCTCTTTTTATTCTTATCCT
TCTCTCACTCATAGCAGGACAAATTGTAATACAAGTAGCTTCTTGGATCT
CGAAGCTTGTGGGCATAGACATCAAGATACCTCCTCTGCTTGGAATGATG
GCTGTTGGCATTACTCTCAAGAATGTTCCTTACAACTTTGGTCAGTTTGG
TAGAGCTGAGTGCATTGGGAATGTTTCAGTTGAGTTTGCAGACTCTCTTC
ATAACTTTGAGATAAATTCATCTGAATTTAATGAGGAACTAATGGGATTC
ACAGTAAAACCTTCCATTAGGCTGCATGACATATATGGAGCTAAGGCCCA
ACATTCTTTTGATCAAAATGTGTCTGAAAACCAGCATATATCAAGCAGTG
TGGACCAACGCGAAGTCTTTCCTCTAAATGATCATGAACATATTCCAAGT
AAGGCTGATGATACTCTGAGCAATGTTGTTCAAAAATCTACCCCATACCA
GGAACGGTTGCAGGGGATTATTCAGAACCACATAGACACACTGACCAAAA
TTAGTGAACTTCATGAAGAATTGAGCAAAACAACTACTCCATCAGATGAA
GATGTTATAGGAAGTAAACATCCTAAAATGAATGTTTTAAGATCCTCCAA
ATGGCCAACTGATCACAATTCAGAGGAAAATATTTTAAACCTGATGGATT
CAAGACATAAAAGAACCTTACGTAGTGAACATGCTGAAGAAAGTAGTTCA
CTGCCTGAGGATTCATGTAAGAAAAGATTCATTGGGCATGAACTTGATCC
CTTGCTGGCTCGAACTCTAAGATCCATATGTCTGACAGTTATTCTTCTCA
TGGCAGGCCTAGAACTAGATCCTCCTGCACTCTGGAGACTCAAATGGATT
GTGCTCAGAACAACATTTATCCCTTGCCTTGTAGAGGCATTTGCAGCATC
CTTATTTTGCTATTTAATCCTTGGATTTCCCTTTCTTCCCGGACTATGCT
TTGGATTTGTTCTATGCGGAGTATCTCCAGCTGTTATTATTCCAGGATTG
GTGAATCTTGGTCAAAGAGGGTTCGGAGTTAAGAAGGGAATACCAACACT
AGTTATTGCAACATGTTCAGCTGATGATCTTGTGGCTATTGGAGGATTTG
GTATTGCACTTGGAATCACTTTTAATCCAGATGCTTCAATTACCGATCTT
GCCAGCCATGGTCCAATTGAAGTCATCATGGGTATTGGATTTGGAATCTT
CTGGGGCTATGTATGCCAGTGGCTCCCCAGTAGACATAATAAAGATTACA
TCTTCTTCAGATTTATTATACTTTTTGGCGGAGGTCTCTTTGCCTTGTTT
GGAGCCCATCTGATCCACTATGACGGTGCAGGTGGTCTGGCTTGTGTAAT
CATGGCATTTGTTGCCTCTATTCAGTGGAGAAAAGAAGGATGGGGAGATC
ATAATCCCATAACTGACATATTTGGGAAAATGTGGATTATCCTCGCTCCC
GTCATATTCTCTCTGATCGGAACCAACATCCAGGTGGATAAGATGAACGG
TGATACTGTAGGGTTGGGAGTTGCTGTTTTAGTTTGCAGTTTTCTAACAA
GAAGTTTTTTTACCTTCTGGTCTGCTACATTTGGAGGACTGAACACCAAG
GAAAAGATATTTCTAAGCATTGCATGGCTTCCAAAAGCCACAGTTCAAGC
TGCCCTAGGTAATAATGTAATTAAACCATTAATTCTGAGCAAAATTTCAT
TAAACCTTCGAAAAAAAAGCAAACGCATATTTAAACATTTTTTTTCGATT
CTTCAACGTTTTAAATGTTCAGCGGATTCTTTTCAAAAATAA</t>
  </si>
  <si>
    <t>MRKSLKKVKRNLQANKVTTQFFPPQGEVATNLTLIVAVIIIFFCARAVLG
TIAAPGGTIFALFILILLSLIAGQIVIQVASWISKLVGIDIKIPPLLGMM
AVGITLKNVPYNFGQFGRAECIGNVSVEFADSLHNFEINSSEFNEELMGF
TVKPSIRLHDIYGAKAQHSFDQNVSENQHISSSVDQREVFPLNDHEHIPS
KADDTLSNVVQKSTPYQERLQGIIQNHIDTLTKISELHEELSKTTTPSDE
DVIGSKHPKMNVLRSSKWPTDHNSEENILNLMDSRHKRTLRSEHAEESSS
LPEDSCKKRFIGHELDPLLARTLRSICLTVILLMAGLELDPPALWRLKWI
VLRTTFIPCLVEAFAASLFCYLILGFPFLPGLCFGFVLCGVSPAVIIPGL
VNLGQRGFGVKKGIPTLVIATCSADDLVAIGGFGIALGITFNPDASITDL
ASHGPIEVIMGIGFGIFWGYVCQWLPSRHNKDYIFFRFIILFGGGLFALF
GAHLIHYDGAGGLACVIMAFVASIQWRKEGWGDHNPITDIFGKMWIILAP
VIFSLIGTNIQVDKMNGDTVGLGVAVLVCSFLTRSFFTFWSATFGGLNTK
EKIFLSIAWLPKATVQAALGNNVIKPLILSKISLNLRKKSKRIFKHFFSI
LQRFKCSADSFQK</t>
  </si>
  <si>
    <t>ATGGGTTTACCTGGACTACCAGTATATGAAGAGATTGATCTGCCAGATGA
AAATGATGATACACCGTCCAGCTTTACAGAAGAAAAGAAAAAACCTGGAA
GAGTGAAAAAGTCCTACAAAAAAATCAAAAGAGGGCTTCAGGGAAACAAG
GTCACATCCCAATTCTTCCCTCCGAAGGGTGACGTTGCAGAAAATATAAC
CCTTATAATAGCAACTATCATCTTGTTCTTGATGGCTCGAGCTGTTCTGG
GAACTCTAGCCGCACCAGGAGGAACTATCTTTGCAATCTTTATACTCATT
CTCTTCTCACTAATTGCTGGACAAATAGTTATCCAATGTGCAGCATTGAT
CACTAAACTTGTTGGAGTAGACATAAAGATACCGCAGCTTCTGGGAATGA
TGGCTGTTGGAATCGCGTTAAAGAATGTTCCTTACAACCAATCACAATTT
AATAGTCCTGAATGTATGAACATATCCATATCTATTCATGACCACAGTGA
TATCGATGTAAACTCAACCGAATTTCTCAATGAGTTGGGAGGTTTTAGAA
TAGATCCAAAAGATGTTCATATAAGCCATCAGCATAGTGATATTGCAAAG
AGTTTGAAAAATATTGATAATGTAAACCTACATGGTGAGAATTCGGTTCA
TACTGAGAATCATCCAAACTCAGGTTCATCACATCACACAGGTGTTGAAT
TTATTTCAAACAATGAAGATCATGCAAATCAGAACAAAACTGATGCACCA
AAACAAGAACCAGATAATGAAGAAACGCATGATTTGAACCATGAAGTGGA
AAAAGTGGTTCCACATGACATCTCAAATGACTCAAATGTTCAAACTATTC
AGCAAGAAAAGCATAGCCATGGTAATAATCAAACAGAAGATGAACATGGT
CATCATATTACAAAGGAAGGAAAAAAAGAAATAAATCGTATGTTAGCGCC
TAACTTTAAACATCACAATCATACTACTCAGCAAGAGGAGCATACCCACG
GGGATAAACCATCTCATGAAGAACACAGTCATCATGAAACACAAGTAATA
AATATCCCAGTACATAGCACACCTGATCACCATCATAAGATTCAGCAAAA
TGAGCAAACCCATGATGATGAGCATAATCATCATAGTATGCAAGAAAAGA
AAGAAGACATAAAGAATACACCAGTGCAAAGCACACCAGATCACCATCAT
ATGATTCAGCAAGAAGAGCATAGCTACAATATTGAACATTCCCATGATGA
ACATAACCATCATAATATGGACGAAAACAAAGAAGATGTAAAGAATACAC
CAGTGCATAGCATACCAGATCACCTTCATATGATTCAGCAGGAAGAGCAT
ACCCATGACGGTGAACATTTCCATGATAGGCAAGATGTTATTCATAAAAA
GATAGAAGAAGTAAAGCATACGCCAGTGCATACCACACCAGTTTACAATG
ACAAGAATGAACAGCATGTCCCTAATGATAACCCAATTCATGATAAAAAT
AATCATAGTTTGCATCAGGAAGAAAAAGTTGAGGTAACCCATGAAGAGCC
ACATTCCCATCAAACTCATAATGACAGAAAAGTAGAACATGGCAAAAGTG
ATGACCAAATCAAACATAAAGATGTCGACAACCAGAATCAAGGTGAAGAA
AAAAATCCAGGACATCATTTGCATACCGATGGTAAAGCACAAAATCAGAA
TGATGAACCAGTCCATAATGGAAATAATATGAATTTAAACTATGAGGAGG
AAAACAGTCAAGTTTCCCATATGACACCACAAAGCATACAAAATCATAAC
AGAAAGAAAGTTAACCTAAACAATGAACCCATCACAGAGGTATTGAATAG
CACTCTTAACAAAGATGAGCTTAATAATGATGTTAAAGACTCACATGATA
TAAATGGGCAAGGTATAAGTCAACAAGAAAAAAAGGAGACATCCCAAACC
CCTCCATATGAATCAAAGGATCAAAAAGATGAAAACGGTCATGAAGGGCA
TCTTCATGATGTAAAGAGTTACAACTTAAATCAAGATAACAAAGAACAAG
CCTTAGCTAATAATAACACCAAGATGAAAACTAGTCAAGATGATGTAGTT
TTGAATAACATAGATATCTCAGAAATAGCCCAGAATAAAACAAAACATGA
TGTAGAGGCAGCAGTCACTAAAATCTATCAACAAAATGTTCTTGACAATA
TTTATGAGAAAGATGAAAATACTACTGAAAATGCAGCAGAAGATATTCAG
AACAGAAGCAAGCGTAGCAGTGGACATGATGAACCCCAGGTTTATATTGA
TCCTTGTAAAAAGCGATTTATAGGAAACGATCTTGATCCTCTTTTAACAA
GAACACTAAGATCCATATGTCTGACGGTTATTCTACTCATGGCAGGTCTT
GAACTCGATCCTCCTGCTCTCTGGAGACTTAAATGGATTGTGCTTCGGAC
AACTTTCATTCCTTGCATCATAGAAGCATTTGCAGCATCCTTATTTTGCT
ATCTGATCCTTGGATTTCCCTTTCTTCCTGGACTATGTTTTGGATTTGTT
CTATGCGGAGTATCTCCAGCTGTTATTATTCCAGGATTGGTGAATCTTAG
TCAGAGAGGTTACGGAGTAAAGAAGGGAATACCAACACTGGTTATTGCAA
CATGTTCAGCTGATGATCTTGTGGCTATTGGAGGATTTGGTATTGCACTT
AGCATCACATACAACCCAGATGCTCCAATTCTATCTCTAGCCTTCCATGG
TCCTTCAGAAGTGATCATGGGTATTGCATTTGGAATCTTCTGGGGTTATA
TCTGCCAATGGTTTCCCAGCAAACAAAACCCAAACCATGTCTTGTTTCGA
TTCATCATTTTATTTAGCGGAGGGCTCTTTGCTTTGTTTGGAGCCCATCT
GATTAATTATGATGGTGCGGGTGGTCTGGCGTGTGTGATCATGGCATTTG
TTGCCTCTATTCAATGGAGAAAAGAAGGATGGGGAGACCATAATCCCATA
ACTGACATATTTGGGAAAATGTGGATTATCCTTGCTCCCATCATATTCTC
TCTGATAGGAACTAACATTGTGGTTGAGAAGATGGACGGTGAGAGTGTTG
CTCTTGGTATTGCTGTTATAGTACTCTCTATGATTGTAAGAATGGTGTTC
ACCTATTTTGCTGCTGTTTGTGGAGGAATGACTTCAAAGGAGAAAATATT
TTTGTCTATATCCTGGTTACCTAAGGCAACCGTTCAAGCTGCTCTGGGTA
AGTTAAAATATTGA</t>
  </si>
  <si>
    <t>MGLPGLPVYEEIDLPDENDDTPSSFTEEKKKPGRVKKSYKKIKRGLQGNK
VTSQFFPPKGDVAENITLIIATIILFLMARAVLGTLAAPGGTIFAIFILI
LFSLIAGQIVIQCAALITKLVGVDIKIPQLLGMMAVGIALKNVPYNQSQF
NSPECMNISISIHDHSDIDVNSTEFLNELGGFRIDPKDVHISHQHSDIAK
SLKNIDNVNLHGENSVHTENHPNSGSSHHTGVEFISNNEDHANQNKTDAP
KQEPDNEETHDLNHEVEKVVPHDISNDSNVQTIQQEKHSHGNNQTEDEHG
HHITKEGKKEINRMLAPNFKHHNHTTQQEEHTHGDKPSHEEHSHHETQVI
NIPVHSTPDHHHKIQQNEQTHDDEHNHHSMQEKKEDIKNTPVQSTPDHHH
MIQQEEHSYNIEHSHDEHNHHNMDENKEDVKNTPVHSIPDHLHMIQQEEH
THDGEHFHDRQDVIHKKIEEVKHTPVHTTPVYNDKNEQHVPNDNPIHDKN
NHSLHQEEKVEVTHEEPHSHQTHNDRKVEHGKSDDQIKHKDVDNQNQGEE
KNPGHHLHTDGKAQNQNDEPVHNGNNMNLNYEEENSQVSHMTPQSIQNHN
RKKVNLNNEPITEVLNSTLNKDELNNDVKDSHDINGQGISQQEKKETSQT
PPYESKDQKDENGHEGHLHDVKSYNLNQDNKEQALANNNTKMKTSQDDVV
LNNIDISEIAQNKTKHDVEAAVTKIYQQNVLDNIYEKDENTTENAAEDIQ
NRSKRSSGHDEPQVYIDPCKKRFIGNDLDPLLTRTLRSICLTVILLMAGL
ELDPPALWRLKWIVLRTTFIPCIIEAFAASLFCYLILGFPFLPGLCFGFV
LCGVSPAVIIPGLVNLSQRGYGVKKGIPTLVIATCSADDLVAIGGFGIAL
SITYNPDAPILSLAFHGPSEVIMGIAFGIFWGYICQWFPSKQNPNHVLFR
FIILFSGGLFALFGAHLINYDGAGGLACVIMAFVASIQWRKEGWGDHNPI
TDIFGKMWIILAPIIFSLIGTNIVVEKMDGESVALGIAVIVLSMIVRMVF
TYFAAVCGGMTSKEKIFLSISWLPKATVQAALGKLKY</t>
  </si>
  <si>
    <t>MKEALQTNKITSHFFPPKGEVATNITLMIAVVIIFFCARAILGPYSALGG
TIFAVFILIFFALVAGQIVLQLAALISKLAGFDIRIPQLLGMMAVGIFCK
NVPYNSHEFNSPECLNRSLTHGDVHEAFHGNISALTGHDDLNAHGVVMDV
HDSLKDEHERIVEHLEKTTANPKFSSTERIFHAKAQDLKSSASNGSQASH
SENLDGKGIQSILESDDHHHRARRSGGHDEPAVYRDPCVKRFIGNDVDPT
VKVILRSTCLTCILLMAGLELDPPQLWRLKWIVLRTTFIPCIVEAFAAAL
FCYLILGFPFLPGLCFGFVLCGVSPAVIIPSLVNLSQRGYGVKKGIPTLV
IATCSADDLVAIGGFGIAAGITFNPDASISDLASHGPLEVIMGIAFGIFW
GYICQWFPSKQNANHVFFRWVLLSAGGLFALFGAHLIHYDGAGGLACVIM
AFVASIQWRREGWGDHNPVTDIYNKVWLILSPVIFSLIGTNINAEKMDGA
TVGLGVAVLFCCFATRSFFTYWSAVCGGLDTKEKIFLSITWLPKATVQAA
LGM</t>
  </si>
  <si>
    <t xml:space="preserve">the alignments look a little odd still. </t>
  </si>
  <si>
    <t>For purple: res1,2,3 align well, but not when 4,5 and unknown are included</t>
  </si>
  <si>
    <t xml:space="preserve">For green: res1,2,3 align well and 5 and unknown are exact matches of each other?? </t>
  </si>
  <si>
    <t>will try including the EaffNHA7 and a EaffNHA5 and build a tree - see if, at least for green, they form NHA/NHE clades</t>
  </si>
  <si>
    <t>try aligning with NHA1, NHA2 or NHA3</t>
  </si>
  <si>
    <t>blast res 4 (green) against green</t>
  </si>
  <si>
    <t>pause this - work on building the tree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</si>
</sst>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33" borderId="0" xfId="0" applyFill="1"/>
    <xf numFmtId="11" fontId="0" fillId="0" borderId="0" xfId="0" applyNumberFormat="1"/>
    <xf numFmtId="0" fontId="16" fillId="0" borderId="0" xfId="0" applyFon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calcChain" Target="calcChain.xml"/><Relationship Id="rId5" Type="http://purl.oclc.org/ooxml/officeDocument/relationships/sharedStrings" Target="sharedStrings.xml"/><Relationship Id="rId4" Type="http://purl.oclc.org/ooxml/officeDocument/relationships/styles" Target="style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I38"/>
  <sheetViews>
    <sheetView zoomScale="133" workbookViewId="0">
      <selection activeCell="I25" sqref="I25"/>
    </sheetView>
  </sheetViews>
  <sheetFormatPr baseColWidth="10" defaultRowHeight="16" x14ac:dyDescent="0.2"/>
  <cols>
    <col min="2" max="2" width="19.5" customWidth="1"/>
    <col min="9" max="9" width="18.6640625" customWidth="1"/>
  </cols>
  <sheetData>
    <row r="1" spans="1:9" x14ac:dyDescent="0.2">
      <c r="A1" t="s">
        <v>0</v>
      </c>
    </row>
    <row r="2" spans="1:9" x14ac:dyDescent="0.2">
      <c r="A2" t="s">
        <v>1</v>
      </c>
      <c r="B2" t="s">
        <v>2</v>
      </c>
      <c r="C2" t="s">
        <v>3</v>
      </c>
      <c r="D2" t="s">
        <v>4</v>
      </c>
      <c r="E2" t="s">
        <v>5</v>
      </c>
      <c r="F2" t="s">
        <v>6</v>
      </c>
      <c r="G2" t="s">
        <v>7</v>
      </c>
      <c r="H2" t="s">
        <v>8</v>
      </c>
      <c r="I2" t="s">
        <v>9</v>
      </c>
    </row>
    <row r="3" spans="1:9" s="1" customFormat="1" x14ac:dyDescent="0.2">
      <c r="A3" s="1" t="s">
        <v>11</v>
      </c>
      <c r="B3" s="1" t="s">
        <v>12</v>
      </c>
      <c r="C3" s="1">
        <v>37541893</v>
      </c>
      <c r="D3" s="1">
        <v>37543467</v>
      </c>
      <c r="E3" s="1">
        <v>1574</v>
      </c>
      <c r="F3" s="1">
        <v>1</v>
      </c>
      <c r="G3" s="1">
        <f>IF(F3&gt;0, C3-5000, D3-5000)</f>
        <v>37536893</v>
      </c>
      <c r="H3" s="1">
        <f>IF(F3&gt;0, D3+5000, C3+5000)</f>
        <v>37548467</v>
      </c>
      <c r="I3" s="1" t="s">
        <v>13</v>
      </c>
    </row>
    <row r="4" spans="1:9" s="1" customFormat="1" x14ac:dyDescent="0.2">
      <c r="A4" s="1" t="s">
        <v>14</v>
      </c>
      <c r="B4" s="1" t="s">
        <v>12</v>
      </c>
      <c r="C4" s="1">
        <v>37595942</v>
      </c>
      <c r="D4" s="1">
        <v>37594359</v>
      </c>
      <c r="E4" s="1">
        <v>1583</v>
      </c>
      <c r="F4" s="1">
        <v>-1</v>
      </c>
      <c r="G4" s="1">
        <f t="shared" ref="G4:G8" si="0">IF(F4&gt;0, C4-5000, D4-5000)</f>
        <v>37589359</v>
      </c>
      <c r="H4" s="1">
        <f t="shared" ref="H4:H8" si="1">IF(F4&gt;0, D4+5000, C4+5000)</f>
        <v>37600942</v>
      </c>
      <c r="I4" s="1" t="s">
        <v>13</v>
      </c>
    </row>
    <row r="5" spans="1:9" s="1" customFormat="1" x14ac:dyDescent="0.2">
      <c r="A5" s="1" t="s">
        <v>15</v>
      </c>
      <c r="B5" s="1" t="s">
        <v>12</v>
      </c>
      <c r="C5" s="1">
        <v>37586146</v>
      </c>
      <c r="D5" s="1">
        <v>37585104</v>
      </c>
      <c r="E5" s="1">
        <v>1042</v>
      </c>
      <c r="F5" s="1">
        <v>-1</v>
      </c>
      <c r="G5" s="1">
        <f t="shared" si="0"/>
        <v>37580104</v>
      </c>
      <c r="H5" s="1">
        <f t="shared" si="1"/>
        <v>37591146</v>
      </c>
      <c r="I5" s="1" t="s">
        <v>16</v>
      </c>
    </row>
    <row r="6" spans="1:9" s="1" customFormat="1" x14ac:dyDescent="0.2">
      <c r="A6" s="1" t="s">
        <v>17</v>
      </c>
      <c r="B6" s="1" t="s">
        <v>12</v>
      </c>
      <c r="C6" s="1">
        <v>37604988</v>
      </c>
      <c r="D6" s="1">
        <v>37604098</v>
      </c>
      <c r="E6" s="1">
        <v>890</v>
      </c>
      <c r="F6" s="1">
        <v>-1</v>
      </c>
      <c r="G6" s="1">
        <f t="shared" si="0"/>
        <v>37599098</v>
      </c>
      <c r="H6" s="1">
        <f t="shared" si="1"/>
        <v>37609988</v>
      </c>
      <c r="I6" s="1" t="s">
        <v>18</v>
      </c>
    </row>
    <row r="7" spans="1:9" s="1" customFormat="1" x14ac:dyDescent="0.2">
      <c r="A7" s="1" t="s">
        <v>19</v>
      </c>
      <c r="B7" s="1" t="s">
        <v>12</v>
      </c>
      <c r="C7" s="1">
        <v>37647148</v>
      </c>
      <c r="D7" s="1">
        <v>37646204</v>
      </c>
      <c r="E7" s="1">
        <v>944</v>
      </c>
      <c r="F7" s="1">
        <v>-1</v>
      </c>
      <c r="G7" s="1">
        <f t="shared" si="0"/>
        <v>37641204</v>
      </c>
      <c r="H7" s="1">
        <f t="shared" si="1"/>
        <v>37652148</v>
      </c>
      <c r="I7" s="1" t="s">
        <v>20</v>
      </c>
    </row>
    <row r="8" spans="1:9" x14ac:dyDescent="0.2">
      <c r="A8" t="s">
        <v>21</v>
      </c>
      <c r="B8" t="s">
        <v>12</v>
      </c>
      <c r="C8">
        <v>37586693</v>
      </c>
      <c r="D8">
        <v>37586382</v>
      </c>
      <c r="E8">
        <v>311</v>
      </c>
      <c r="F8">
        <v>-1</v>
      </c>
      <c r="G8">
        <f t="shared" si="0"/>
        <v>37581382</v>
      </c>
      <c r="H8">
        <f t="shared" si="1"/>
        <v>37591693</v>
      </c>
      <c r="I8" t="s">
        <v>16</v>
      </c>
    </row>
    <row r="10" spans="1:9" x14ac:dyDescent="0.2">
      <c r="A10" t="s">
        <v>22</v>
      </c>
    </row>
    <row r="11" spans="1:9" x14ac:dyDescent="0.2">
      <c r="A11" t="s">
        <v>1</v>
      </c>
      <c r="B11" t="s">
        <v>2</v>
      </c>
      <c r="C11" t="s">
        <v>3</v>
      </c>
      <c r="D11" t="s">
        <v>4</v>
      </c>
      <c r="E11" t="s">
        <v>5</v>
      </c>
      <c r="F11" t="s">
        <v>6</v>
      </c>
      <c r="G11" t="s">
        <v>7</v>
      </c>
      <c r="H11" t="s">
        <v>8</v>
      </c>
      <c r="I11" t="s">
        <v>23</v>
      </c>
    </row>
    <row r="12" spans="1:9" s="1" customFormat="1" x14ac:dyDescent="0.2">
      <c r="A12" s="1" t="s">
        <v>11</v>
      </c>
      <c r="B12" s="1" t="s">
        <v>24</v>
      </c>
      <c r="C12" s="1">
        <v>12238726</v>
      </c>
      <c r="D12" s="1">
        <v>12237143</v>
      </c>
      <c r="E12" s="1">
        <v>1583</v>
      </c>
      <c r="F12" s="1">
        <v>-1</v>
      </c>
      <c r="G12" s="1">
        <f>IF(F12&gt;0, C12-5000, D12-5000)</f>
        <v>12232143</v>
      </c>
      <c r="H12" s="1">
        <f>IF(F12&gt;0, D12+5000, C12+5000)</f>
        <v>12243726</v>
      </c>
      <c r="I12" s="1" t="s">
        <v>25</v>
      </c>
    </row>
    <row r="13" spans="1:9" s="1" customFormat="1" x14ac:dyDescent="0.2">
      <c r="A13" s="1" t="s">
        <v>14</v>
      </c>
      <c r="B13" s="1" t="s">
        <v>24</v>
      </c>
      <c r="C13" s="1">
        <v>12183082</v>
      </c>
      <c r="D13" s="1">
        <v>12184138</v>
      </c>
      <c r="E13" s="1">
        <v>1056</v>
      </c>
      <c r="F13" s="1">
        <v>1</v>
      </c>
      <c r="G13" s="1">
        <f t="shared" ref="G13:G24" si="2">IF(F13&gt;0, C13-5000, D13-5000)</f>
        <v>12178082</v>
      </c>
      <c r="H13" s="1">
        <f t="shared" ref="H13:H24" si="3">IF(F13&gt;0, D13+5000, C13+5000)</f>
        <v>12189138</v>
      </c>
      <c r="I13" s="1" t="s">
        <v>26</v>
      </c>
    </row>
    <row r="14" spans="1:9" s="1" customFormat="1" x14ac:dyDescent="0.2">
      <c r="A14" s="1" t="s">
        <v>15</v>
      </c>
      <c r="B14" s="1" t="s">
        <v>24</v>
      </c>
      <c r="C14" s="1">
        <v>12215067</v>
      </c>
      <c r="D14" s="1">
        <v>12214048</v>
      </c>
      <c r="E14" s="1">
        <v>1019</v>
      </c>
      <c r="F14" s="1">
        <v>-1</v>
      </c>
      <c r="G14" s="1">
        <f t="shared" si="2"/>
        <v>12209048</v>
      </c>
      <c r="H14" s="1">
        <f t="shared" si="3"/>
        <v>12220067</v>
      </c>
      <c r="I14" s="1" t="s">
        <v>27</v>
      </c>
    </row>
    <row r="15" spans="1:9" x14ac:dyDescent="0.2">
      <c r="A15" t="s">
        <v>17</v>
      </c>
      <c r="B15" t="s">
        <v>24</v>
      </c>
      <c r="C15">
        <v>12182639</v>
      </c>
      <c r="D15">
        <v>12183085</v>
      </c>
      <c r="E15">
        <v>446</v>
      </c>
      <c r="F15">
        <v>1</v>
      </c>
      <c r="G15">
        <f t="shared" si="2"/>
        <v>12177639</v>
      </c>
      <c r="H15">
        <f t="shared" si="3"/>
        <v>12188085</v>
      </c>
      <c r="I15" t="s">
        <v>26</v>
      </c>
    </row>
    <row r="16" spans="1:9" s="1" customFormat="1" x14ac:dyDescent="0.2">
      <c r="A16" s="1" t="s">
        <v>19</v>
      </c>
      <c r="B16" s="1" t="s">
        <v>24</v>
      </c>
      <c r="C16" s="1">
        <v>12248935</v>
      </c>
      <c r="D16" s="1">
        <v>12248045</v>
      </c>
      <c r="E16" s="1">
        <v>890</v>
      </c>
      <c r="F16" s="1">
        <v>-1</v>
      </c>
      <c r="G16" s="1">
        <f t="shared" si="2"/>
        <v>12243045</v>
      </c>
      <c r="H16" s="1">
        <f t="shared" si="3"/>
        <v>12253935</v>
      </c>
      <c r="I16" s="1" t="s">
        <v>28</v>
      </c>
    </row>
    <row r="17" spans="1:9" s="1" customFormat="1" x14ac:dyDescent="0.2">
      <c r="A17" s="1" t="s">
        <v>21</v>
      </c>
      <c r="B17" s="1" t="s">
        <v>24</v>
      </c>
      <c r="C17" s="1">
        <v>12273226</v>
      </c>
      <c r="D17" s="1">
        <v>12272282</v>
      </c>
      <c r="E17" s="1">
        <v>944</v>
      </c>
      <c r="F17" s="1">
        <v>-1</v>
      </c>
      <c r="G17" s="1">
        <f t="shared" si="2"/>
        <v>12267282</v>
      </c>
      <c r="H17" s="1">
        <f t="shared" si="3"/>
        <v>12278226</v>
      </c>
      <c r="I17" s="1" t="s">
        <v>29</v>
      </c>
    </row>
    <row r="18" spans="1:9" x14ac:dyDescent="0.2">
      <c r="A18" t="s">
        <v>30</v>
      </c>
      <c r="B18" t="s">
        <v>24</v>
      </c>
      <c r="C18">
        <v>12215547</v>
      </c>
      <c r="D18">
        <v>12215237</v>
      </c>
      <c r="E18">
        <v>310</v>
      </c>
      <c r="F18">
        <v>-1</v>
      </c>
      <c r="G18">
        <f t="shared" si="2"/>
        <v>12210237</v>
      </c>
      <c r="H18">
        <f t="shared" si="3"/>
        <v>12220547</v>
      </c>
      <c r="I18" t="s">
        <v>27</v>
      </c>
    </row>
    <row r="19" spans="1:9" x14ac:dyDescent="0.2">
      <c r="A19" t="s">
        <v>31</v>
      </c>
      <c r="B19" t="s">
        <v>24</v>
      </c>
      <c r="C19">
        <v>12213616</v>
      </c>
      <c r="D19">
        <v>12213503</v>
      </c>
      <c r="E19">
        <v>113</v>
      </c>
      <c r="F19">
        <v>-1</v>
      </c>
      <c r="G19">
        <f t="shared" si="2"/>
        <v>12208503</v>
      </c>
      <c r="H19">
        <f t="shared" si="3"/>
        <v>12218616</v>
      </c>
      <c r="I19" t="s">
        <v>27</v>
      </c>
    </row>
    <row r="20" spans="1:9" x14ac:dyDescent="0.2">
      <c r="A20" t="s">
        <v>32</v>
      </c>
      <c r="B20" t="s">
        <v>24</v>
      </c>
      <c r="C20">
        <v>12236710</v>
      </c>
      <c r="D20">
        <v>12236597</v>
      </c>
      <c r="E20">
        <v>113</v>
      </c>
      <c r="F20">
        <v>-1</v>
      </c>
      <c r="G20">
        <f t="shared" si="2"/>
        <v>12231597</v>
      </c>
      <c r="H20">
        <f t="shared" si="3"/>
        <v>12241710</v>
      </c>
      <c r="I20" t="s">
        <v>25</v>
      </c>
    </row>
    <row r="21" spans="1:9" x14ac:dyDescent="0.2">
      <c r="A21" t="s">
        <v>33</v>
      </c>
      <c r="B21" t="s">
        <v>24</v>
      </c>
      <c r="C21">
        <v>12184571</v>
      </c>
      <c r="D21">
        <v>12184684</v>
      </c>
      <c r="E21">
        <v>113</v>
      </c>
      <c r="F21">
        <v>1</v>
      </c>
      <c r="G21">
        <f t="shared" si="2"/>
        <v>12179571</v>
      </c>
      <c r="H21">
        <f t="shared" si="3"/>
        <v>12189684</v>
      </c>
      <c r="I21" t="s">
        <v>26</v>
      </c>
    </row>
    <row r="22" spans="1:9" x14ac:dyDescent="0.2">
      <c r="A22" t="s">
        <v>34</v>
      </c>
      <c r="B22" t="s">
        <v>24</v>
      </c>
      <c r="C22">
        <v>12184212</v>
      </c>
      <c r="D22">
        <v>12184268</v>
      </c>
      <c r="E22">
        <v>56</v>
      </c>
      <c r="F22">
        <v>1</v>
      </c>
      <c r="G22">
        <f t="shared" si="2"/>
        <v>12179212</v>
      </c>
      <c r="H22">
        <f t="shared" si="3"/>
        <v>12189268</v>
      </c>
      <c r="I22" t="s">
        <v>25</v>
      </c>
    </row>
    <row r="23" spans="1:9" x14ac:dyDescent="0.2">
      <c r="A23" t="s">
        <v>35</v>
      </c>
      <c r="B23" t="s">
        <v>24</v>
      </c>
      <c r="C23">
        <v>12213974</v>
      </c>
      <c r="D23">
        <v>12213918</v>
      </c>
      <c r="E23">
        <v>56</v>
      </c>
      <c r="F23">
        <v>-1</v>
      </c>
      <c r="G23">
        <f t="shared" si="2"/>
        <v>12208918</v>
      </c>
      <c r="H23">
        <f t="shared" si="3"/>
        <v>12218974</v>
      </c>
      <c r="I23" t="s">
        <v>25</v>
      </c>
    </row>
    <row r="24" spans="1:9" x14ac:dyDescent="0.2">
      <c r="A24" t="s">
        <v>36</v>
      </c>
      <c r="B24" t="s">
        <v>24</v>
      </c>
      <c r="C24">
        <v>12237068</v>
      </c>
      <c r="D24">
        <v>12237014</v>
      </c>
      <c r="E24">
        <v>54</v>
      </c>
      <c r="F24">
        <v>-1</v>
      </c>
      <c r="G24">
        <f t="shared" si="2"/>
        <v>12232014</v>
      </c>
      <c r="H24">
        <f t="shared" si="3"/>
        <v>12242068</v>
      </c>
      <c r="I24" t="s">
        <v>25</v>
      </c>
    </row>
    <row r="26" spans="1:9" x14ac:dyDescent="0.2">
      <c r="A26" t="s">
        <v>37</v>
      </c>
    </row>
    <row r="27" spans="1:9" x14ac:dyDescent="0.2">
      <c r="A27" t="s">
        <v>38</v>
      </c>
    </row>
    <row r="28" spans="1:9" x14ac:dyDescent="0.2">
      <c r="A28" t="s">
        <v>39</v>
      </c>
    </row>
    <row r="29" spans="1:9" x14ac:dyDescent="0.2">
      <c r="A29" t="s">
        <v>40</v>
      </c>
    </row>
    <row r="30" spans="1:9" x14ac:dyDescent="0.2">
      <c r="A30" t="s">
        <v>41</v>
      </c>
    </row>
    <row r="32" spans="1:9" x14ac:dyDescent="0.2">
      <c r="A32" t="s">
        <v>42</v>
      </c>
    </row>
    <row r="33" spans="1:1" x14ac:dyDescent="0.2">
      <c r="A33" t="s">
        <v>43</v>
      </c>
    </row>
    <row r="34" spans="1:1" x14ac:dyDescent="0.2">
      <c r="A34" t="s">
        <v>44</v>
      </c>
    </row>
    <row r="35" spans="1:1" x14ac:dyDescent="0.2">
      <c r="A35" t="s">
        <v>45</v>
      </c>
    </row>
    <row r="37" spans="1:1" x14ac:dyDescent="0.2">
      <c r="A37" t="s">
        <v>48</v>
      </c>
    </row>
    <row r="38" spans="1:1" x14ac:dyDescent="0.2">
      <c r="A38" t="s">
        <v>49</v>
      </c>
    </row>
  </sheetData>
  <pageMargins left="0.75" right="0.75" top="1" bottom="1" header="0.5" footer="0.5"/>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G65"/>
  <sheetViews>
    <sheetView tabSelected="1" zoomScale="116" workbookViewId="0">
      <selection activeCell="A3" sqref="A3"/>
    </sheetView>
  </sheetViews>
  <sheetFormatPr baseColWidth="10" defaultRowHeight="18" customHeight="1" x14ac:dyDescent="0.2"/>
  <cols>
    <col min="4" max="4" width="15.1640625" customWidth="1"/>
    <col min="7" max="7" width="11" customWidth="1"/>
  </cols>
  <sheetData>
    <row r="1" spans="1:7" ht="18" customHeight="1" x14ac:dyDescent="0.2">
      <c r="A1" t="s">
        <v>66</v>
      </c>
    </row>
    <row r="3" spans="1:7" ht="18" customHeight="1" x14ac:dyDescent="0.2">
      <c r="A3" s="3" t="s">
        <v>47</v>
      </c>
    </row>
    <row r="4" spans="1:7" ht="18" customHeight="1" x14ac:dyDescent="0.2">
      <c r="A4" t="s">
        <v>50</v>
      </c>
    </row>
    <row r="5" spans="1:7" ht="18" customHeight="1" x14ac:dyDescent="0.2">
      <c r="A5" t="s">
        <v>51</v>
      </c>
      <c r="B5" t="s">
        <v>56</v>
      </c>
      <c r="C5" t="s">
        <v>52</v>
      </c>
      <c r="D5" t="s">
        <v>53</v>
      </c>
      <c r="E5" t="s">
        <v>54</v>
      </c>
      <c r="F5" t="s">
        <v>55</v>
      </c>
      <c r="G5" t="s">
        <v>6</v>
      </c>
    </row>
    <row r="6" spans="1:7" ht="18" customHeight="1" x14ac:dyDescent="0.2">
      <c r="A6" t="s">
        <v>14</v>
      </c>
      <c r="B6">
        <v>1799</v>
      </c>
      <c r="C6">
        <v>37596157</v>
      </c>
      <c r="D6">
        <v>37594359</v>
      </c>
      <c r="E6">
        <v>100</v>
      </c>
      <c r="F6">
        <v>0</v>
      </c>
      <c r="G6">
        <f>IF(D6&gt;C6, 1, -1)</f>
        <v>-1</v>
      </c>
    </row>
    <row r="7" spans="1:7" ht="18" customHeight="1" x14ac:dyDescent="0.2">
      <c r="A7" t="s">
        <v>11</v>
      </c>
      <c r="B7">
        <v>1769</v>
      </c>
      <c r="C7">
        <v>37541728</v>
      </c>
      <c r="D7">
        <v>37543467</v>
      </c>
      <c r="E7">
        <v>86.32</v>
      </c>
      <c r="F7">
        <v>0</v>
      </c>
      <c r="G7">
        <f t="shared" ref="G7:G17" si="0">IF(D7&gt;C7, 1, -1)</f>
        <v>1</v>
      </c>
    </row>
    <row r="8" spans="1:7" ht="18" customHeight="1" x14ac:dyDescent="0.2">
      <c r="A8" t="s">
        <v>15</v>
      </c>
      <c r="B8">
        <v>1044</v>
      </c>
      <c r="C8">
        <v>37586146</v>
      </c>
      <c r="D8">
        <v>37585104</v>
      </c>
      <c r="E8">
        <v>92.912000000000006</v>
      </c>
      <c r="F8">
        <v>0</v>
      </c>
      <c r="G8">
        <f t="shared" si="0"/>
        <v>-1</v>
      </c>
    </row>
    <row r="9" spans="1:7" ht="18" customHeight="1" x14ac:dyDescent="0.2">
      <c r="A9" t="s">
        <v>17</v>
      </c>
      <c r="B9">
        <v>875</v>
      </c>
      <c r="C9">
        <v>37604968</v>
      </c>
      <c r="D9">
        <v>37604098</v>
      </c>
      <c r="E9">
        <v>80.456999999999994</v>
      </c>
      <c r="F9">
        <v>0</v>
      </c>
      <c r="G9">
        <f t="shared" si="0"/>
        <v>-1</v>
      </c>
    </row>
    <row r="10" spans="1:7" ht="18" customHeight="1" x14ac:dyDescent="0.2">
      <c r="A10" t="s">
        <v>19</v>
      </c>
      <c r="B10">
        <v>1011</v>
      </c>
      <c r="C10">
        <v>37647194</v>
      </c>
      <c r="D10">
        <v>37646197</v>
      </c>
      <c r="E10">
        <v>78.042000000000002</v>
      </c>
      <c r="F10" s="2">
        <v>2.0000000000000001E-173</v>
      </c>
      <c r="G10">
        <f t="shared" si="0"/>
        <v>-1</v>
      </c>
    </row>
    <row r="11" spans="1:7" ht="18" customHeight="1" x14ac:dyDescent="0.2">
      <c r="A11" t="s">
        <v>15</v>
      </c>
      <c r="B11">
        <v>440</v>
      </c>
      <c r="C11">
        <v>37586804</v>
      </c>
      <c r="D11">
        <v>37586367</v>
      </c>
      <c r="E11">
        <v>85.227000000000004</v>
      </c>
      <c r="F11" s="2">
        <v>5.9500000000000001E-124</v>
      </c>
      <c r="G11">
        <f t="shared" si="0"/>
        <v>-1</v>
      </c>
    </row>
    <row r="12" spans="1:7" ht="18" customHeight="1" x14ac:dyDescent="0.2">
      <c r="A12" t="s">
        <v>14</v>
      </c>
      <c r="B12">
        <v>198</v>
      </c>
      <c r="C12">
        <v>37593755</v>
      </c>
      <c r="D12">
        <v>37593558</v>
      </c>
      <c r="E12">
        <v>100</v>
      </c>
      <c r="F12" s="2">
        <v>6.1700000000000004E-99</v>
      </c>
      <c r="G12">
        <f t="shared" si="0"/>
        <v>-1</v>
      </c>
    </row>
    <row r="13" spans="1:7" ht="18" customHeight="1" x14ac:dyDescent="0.2">
      <c r="A13" t="s">
        <v>14</v>
      </c>
      <c r="B13">
        <v>111</v>
      </c>
      <c r="C13">
        <v>37596356</v>
      </c>
      <c r="D13">
        <v>37596246</v>
      </c>
      <c r="E13">
        <v>100</v>
      </c>
      <c r="F13" s="2">
        <v>1.42E-50</v>
      </c>
      <c r="G13">
        <f t="shared" si="0"/>
        <v>-1</v>
      </c>
    </row>
    <row r="14" spans="1:7" ht="18" customHeight="1" x14ac:dyDescent="0.2">
      <c r="A14" t="s">
        <v>14</v>
      </c>
      <c r="B14">
        <v>107</v>
      </c>
      <c r="C14">
        <v>37596878</v>
      </c>
      <c r="D14">
        <v>37596772</v>
      </c>
      <c r="E14">
        <v>100</v>
      </c>
      <c r="F14" s="2">
        <v>2.3800000000000001E-48</v>
      </c>
      <c r="G14">
        <f t="shared" si="0"/>
        <v>-1</v>
      </c>
    </row>
    <row r="15" spans="1:7" ht="18" customHeight="1" x14ac:dyDescent="0.2">
      <c r="A15" t="s">
        <v>14</v>
      </c>
      <c r="B15">
        <v>83</v>
      </c>
      <c r="C15">
        <v>37597020</v>
      </c>
      <c r="D15">
        <v>37596938</v>
      </c>
      <c r="E15">
        <v>100</v>
      </c>
      <c r="F15" s="2">
        <v>5.2299999999999997E-35</v>
      </c>
      <c r="G15">
        <f t="shared" si="0"/>
        <v>-1</v>
      </c>
    </row>
    <row r="16" spans="1:7" ht="18" customHeight="1" x14ac:dyDescent="0.2">
      <c r="A16" t="s">
        <v>14</v>
      </c>
      <c r="B16">
        <v>61</v>
      </c>
      <c r="C16">
        <v>37593893</v>
      </c>
      <c r="D16">
        <v>37593833</v>
      </c>
      <c r="E16">
        <v>98.361000000000004</v>
      </c>
      <c r="F16" s="2">
        <v>4.1300000000000003E-21</v>
      </c>
      <c r="G16">
        <f t="shared" si="0"/>
        <v>-1</v>
      </c>
    </row>
    <row r="17" spans="1:7" ht="18" customHeight="1" x14ac:dyDescent="0.2">
      <c r="A17" t="s">
        <v>57</v>
      </c>
      <c r="B17">
        <v>161</v>
      </c>
      <c r="C17">
        <v>11913108</v>
      </c>
      <c r="D17">
        <v>11913268</v>
      </c>
      <c r="E17">
        <v>97.516000000000005</v>
      </c>
      <c r="F17" s="2">
        <v>1.07E-71</v>
      </c>
      <c r="G17">
        <f t="shared" si="0"/>
        <v>1</v>
      </c>
    </row>
    <row r="19" spans="1:7" ht="18" customHeight="1" x14ac:dyDescent="0.2">
      <c r="A19" s="3" t="s">
        <v>58</v>
      </c>
    </row>
    <row r="20" spans="1:7" ht="18" customHeight="1" x14ac:dyDescent="0.2">
      <c r="A20" t="s">
        <v>59</v>
      </c>
    </row>
    <row r="21" spans="1:7" ht="18" customHeight="1" x14ac:dyDescent="0.2">
      <c r="A21" t="s">
        <v>51</v>
      </c>
      <c r="B21" t="s">
        <v>56</v>
      </c>
      <c r="C21" t="s">
        <v>52</v>
      </c>
      <c r="D21" t="s">
        <v>53</v>
      </c>
      <c r="E21" t="s">
        <v>54</v>
      </c>
      <c r="F21" t="s">
        <v>55</v>
      </c>
      <c r="G21" t="s">
        <v>6</v>
      </c>
    </row>
    <row r="22" spans="1:7" ht="18" customHeight="1" x14ac:dyDescent="0.2">
      <c r="A22" t="s">
        <v>57</v>
      </c>
      <c r="B22">
        <v>1984</v>
      </c>
      <c r="C22">
        <v>12250028</v>
      </c>
      <c r="D22">
        <v>12248045</v>
      </c>
      <c r="E22">
        <v>100</v>
      </c>
      <c r="F22">
        <v>0</v>
      </c>
      <c r="G22">
        <f>IF(D22&gt;C22, 1, -1)</f>
        <v>-1</v>
      </c>
    </row>
    <row r="23" spans="1:7" ht="18" customHeight="1" x14ac:dyDescent="0.2">
      <c r="A23" t="s">
        <v>21</v>
      </c>
      <c r="B23">
        <v>829</v>
      </c>
      <c r="C23">
        <v>12273223</v>
      </c>
      <c r="D23">
        <v>12272402</v>
      </c>
      <c r="E23">
        <v>86.369</v>
      </c>
      <c r="F23">
        <v>0</v>
      </c>
      <c r="G23">
        <f t="shared" ref="G23:G28" si="1">IF(D23&gt;C23, 1, -1)</f>
        <v>-1</v>
      </c>
    </row>
    <row r="24" spans="1:7" ht="18" customHeight="1" x14ac:dyDescent="0.2">
      <c r="A24" t="s">
        <v>14</v>
      </c>
      <c r="B24">
        <v>877</v>
      </c>
      <c r="C24">
        <v>12183268</v>
      </c>
      <c r="D24">
        <v>12184138</v>
      </c>
      <c r="E24">
        <v>80.73</v>
      </c>
      <c r="F24">
        <v>0</v>
      </c>
      <c r="G24">
        <f t="shared" si="1"/>
        <v>1</v>
      </c>
    </row>
    <row r="25" spans="1:7" ht="18" customHeight="1" x14ac:dyDescent="0.2">
      <c r="A25" t="s">
        <v>15</v>
      </c>
      <c r="B25">
        <v>875</v>
      </c>
      <c r="C25">
        <v>12214918</v>
      </c>
      <c r="D25">
        <v>12214048</v>
      </c>
      <c r="E25">
        <v>80.570999999999998</v>
      </c>
      <c r="F25">
        <v>0</v>
      </c>
      <c r="G25">
        <f t="shared" si="1"/>
        <v>-1</v>
      </c>
    </row>
    <row r="26" spans="1:7" ht="18" customHeight="1" x14ac:dyDescent="0.2">
      <c r="A26" t="s">
        <v>11</v>
      </c>
      <c r="B26">
        <v>876</v>
      </c>
      <c r="C26">
        <v>12238013</v>
      </c>
      <c r="D26">
        <v>12237143</v>
      </c>
      <c r="E26">
        <v>80.593999999999994</v>
      </c>
      <c r="F26">
        <v>0</v>
      </c>
      <c r="G26">
        <f t="shared" si="1"/>
        <v>-1</v>
      </c>
    </row>
    <row r="27" spans="1:7" ht="18" customHeight="1" x14ac:dyDescent="0.2">
      <c r="A27" t="s">
        <v>19</v>
      </c>
      <c r="B27">
        <v>350</v>
      </c>
      <c r="C27">
        <v>12245724</v>
      </c>
      <c r="D27">
        <v>12245375</v>
      </c>
      <c r="E27">
        <v>99.713999999999999</v>
      </c>
      <c r="F27">
        <v>0</v>
      </c>
      <c r="G27">
        <f t="shared" si="1"/>
        <v>-1</v>
      </c>
    </row>
    <row r="28" spans="1:7" ht="18" customHeight="1" x14ac:dyDescent="0.2">
      <c r="A28" t="s">
        <v>19</v>
      </c>
      <c r="B28">
        <v>55</v>
      </c>
      <c r="C28">
        <v>12246037</v>
      </c>
      <c r="D28">
        <v>12245983</v>
      </c>
      <c r="E28">
        <v>100</v>
      </c>
      <c r="F28" s="2">
        <v>1.5100000000000001E-19</v>
      </c>
      <c r="G28">
        <f t="shared" si="1"/>
        <v>-1</v>
      </c>
    </row>
    <row r="30" spans="1:7" ht="18" customHeight="1" x14ac:dyDescent="0.2">
      <c r="A30" s="3" t="s">
        <v>60</v>
      </c>
    </row>
    <row r="31" spans="1:7" ht="18" customHeight="1" x14ac:dyDescent="0.2">
      <c r="A31" t="s">
        <v>62</v>
      </c>
      <c r="B31" t="s">
        <v>61</v>
      </c>
      <c r="C31" t="s">
        <v>8</v>
      </c>
      <c r="D31" t="s">
        <v>2</v>
      </c>
      <c r="E31" t="s">
        <v>23</v>
      </c>
    </row>
    <row r="32" spans="1:7" ht="18" customHeight="1" x14ac:dyDescent="0.2">
      <c r="A32" t="s">
        <v>46</v>
      </c>
      <c r="B32">
        <f>C17-5000</f>
        <v>11908108</v>
      </c>
      <c r="C32">
        <f>D17+5000</f>
        <v>11918268</v>
      </c>
      <c r="D32" t="s">
        <v>12</v>
      </c>
      <c r="E32" t="s">
        <v>64</v>
      </c>
    </row>
    <row r="33" spans="1:5" ht="18" customHeight="1" x14ac:dyDescent="0.2">
      <c r="A33" t="s">
        <v>63</v>
      </c>
      <c r="B33">
        <f>D22-5000</f>
        <v>12243045</v>
      </c>
      <c r="C33">
        <f>C22+5000</f>
        <v>12255028</v>
      </c>
      <c r="D33" t="s">
        <v>24</v>
      </c>
      <c r="E33" t="s">
        <v>28</v>
      </c>
    </row>
    <row r="35" spans="1:5" ht="18" customHeight="1" x14ac:dyDescent="0.2">
      <c r="A35" t="s">
        <v>68</v>
      </c>
    </row>
    <row r="36" spans="1:5" ht="18" customHeight="1" x14ac:dyDescent="0.2">
      <c r="A36" t="s">
        <v>65</v>
      </c>
    </row>
    <row r="37" spans="1:5" ht="18" customHeight="1" x14ac:dyDescent="0.2">
      <c r="A37" t="s">
        <v>67</v>
      </c>
    </row>
    <row r="39" spans="1:5" ht="18" customHeight="1" x14ac:dyDescent="0.2">
      <c r="A39" s="3" t="s">
        <v>69</v>
      </c>
    </row>
    <row r="40" spans="1:5" ht="18" customHeight="1" x14ac:dyDescent="0.2">
      <c r="A40" t="s">
        <v>1</v>
      </c>
      <c r="B40" t="s">
        <v>70</v>
      </c>
      <c r="C40" t="s">
        <v>71</v>
      </c>
      <c r="D40" t="s">
        <v>72</v>
      </c>
      <c r="E40" t="s">
        <v>10</v>
      </c>
    </row>
    <row r="41" spans="1:5" ht="18" customHeight="1" x14ac:dyDescent="0.2">
      <c r="A41" t="s">
        <v>57</v>
      </c>
      <c r="B41">
        <v>1728</v>
      </c>
      <c r="C41" s="4" t="s">
        <v>85</v>
      </c>
      <c r="D41" s="4" t="s">
        <v>86</v>
      </c>
      <c r="E41" t="s">
        <v>84</v>
      </c>
    </row>
    <row r="42" spans="1:5" ht="18" customHeight="1" x14ac:dyDescent="0.2">
      <c r="A42" t="s">
        <v>11</v>
      </c>
      <c r="B42">
        <v>1662</v>
      </c>
      <c r="C42" s="4" t="s">
        <v>87</v>
      </c>
      <c r="D42" s="4" t="s">
        <v>96</v>
      </c>
    </row>
    <row r="43" spans="1:5" ht="18" customHeight="1" x14ac:dyDescent="0.2">
      <c r="A43" t="s">
        <v>14</v>
      </c>
      <c r="B43">
        <v>1614</v>
      </c>
      <c r="C43" s="4" t="s">
        <v>88</v>
      </c>
      <c r="D43" s="4" t="s">
        <v>89</v>
      </c>
    </row>
    <row r="44" spans="1:5" ht="18" customHeight="1" x14ac:dyDescent="0.2">
      <c r="A44" t="s">
        <v>15</v>
      </c>
      <c r="B44">
        <v>1596</v>
      </c>
      <c r="C44" s="4" t="s">
        <v>90</v>
      </c>
      <c r="D44" s="4" t="s">
        <v>91</v>
      </c>
    </row>
    <row r="45" spans="1:5" ht="18" customHeight="1" x14ac:dyDescent="0.2">
      <c r="A45" t="s">
        <v>17</v>
      </c>
      <c r="B45">
        <v>1992</v>
      </c>
      <c r="C45" s="4" t="s">
        <v>92</v>
      </c>
      <c r="D45" s="4" t="s">
        <v>93</v>
      </c>
    </row>
    <row r="46" spans="1:5" ht="18" customHeight="1" x14ac:dyDescent="0.2">
      <c r="A46" t="s">
        <v>19</v>
      </c>
      <c r="B46">
        <v>3264</v>
      </c>
      <c r="C46" s="4" t="s">
        <v>94</v>
      </c>
      <c r="D46" s="4" t="s">
        <v>95</v>
      </c>
    </row>
    <row r="48" spans="1:5" ht="18" customHeight="1" x14ac:dyDescent="0.2">
      <c r="A48" s="3" t="s">
        <v>73</v>
      </c>
    </row>
    <row r="49" spans="1:4" ht="18" customHeight="1" x14ac:dyDescent="0.2">
      <c r="A49" t="s">
        <v>1</v>
      </c>
      <c r="B49" t="s">
        <v>70</v>
      </c>
      <c r="C49" t="s">
        <v>71</v>
      </c>
      <c r="D49" t="s">
        <v>72</v>
      </c>
    </row>
    <row r="50" spans="1:4" ht="18" customHeight="1" x14ac:dyDescent="0.2">
      <c r="A50" t="s">
        <v>57</v>
      </c>
      <c r="B50">
        <v>1965</v>
      </c>
      <c r="C50" s="4" t="s">
        <v>80</v>
      </c>
      <c r="D50" s="4" t="s">
        <v>81</v>
      </c>
    </row>
    <row r="51" spans="1:4" ht="18" customHeight="1" x14ac:dyDescent="0.2">
      <c r="A51" t="s">
        <v>11</v>
      </c>
      <c r="B51">
        <v>1590</v>
      </c>
      <c r="C51" s="4" t="s">
        <v>74</v>
      </c>
      <c r="D51" s="4" t="s">
        <v>75</v>
      </c>
    </row>
    <row r="52" spans="1:4" ht="18" customHeight="1" x14ac:dyDescent="0.2">
      <c r="A52" t="s">
        <v>14</v>
      </c>
      <c r="B52">
        <v>1506</v>
      </c>
      <c r="C52" s="4" t="s">
        <v>76</v>
      </c>
      <c r="D52" s="4" t="s">
        <v>77</v>
      </c>
    </row>
    <row r="53" spans="1:4" ht="18" customHeight="1" x14ac:dyDescent="0.2">
      <c r="A53" t="s">
        <v>15</v>
      </c>
      <c r="B53">
        <v>1506</v>
      </c>
      <c r="C53" s="4" t="s">
        <v>78</v>
      </c>
      <c r="D53" s="4" t="s">
        <v>79</v>
      </c>
    </row>
    <row r="54" spans="1:4" ht="18" customHeight="1" x14ac:dyDescent="0.2">
      <c r="A54" t="s">
        <v>19</v>
      </c>
      <c r="B54">
        <v>1965</v>
      </c>
      <c r="C54" s="4" t="s">
        <v>80</v>
      </c>
      <c r="D54" s="4" t="s">
        <v>81</v>
      </c>
    </row>
    <row r="55" spans="1:4" ht="18" customHeight="1" x14ac:dyDescent="0.2">
      <c r="A55" t="s">
        <v>21</v>
      </c>
      <c r="B55">
        <v>3435</v>
      </c>
      <c r="C55" s="4" t="s">
        <v>82</v>
      </c>
      <c r="D55" s="4" t="s">
        <v>83</v>
      </c>
    </row>
    <row r="57" spans="1:4" ht="18" customHeight="1" x14ac:dyDescent="0.2">
      <c r="A57" t="s">
        <v>97</v>
      </c>
    </row>
    <row r="58" spans="1:4" ht="18" customHeight="1" x14ac:dyDescent="0.2">
      <c r="A58" t="s">
        <v>98</v>
      </c>
    </row>
    <row r="59" spans="1:4" ht="18" customHeight="1" x14ac:dyDescent="0.2">
      <c r="A59" t="s">
        <v>99</v>
      </c>
    </row>
    <row r="61" spans="1:4" ht="18" customHeight="1" x14ac:dyDescent="0.2">
      <c r="A61" t="s">
        <v>100</v>
      </c>
    </row>
    <row r="63" spans="1:4" ht="18" customHeight="1" x14ac:dyDescent="0.2">
      <c r="A63" t="s">
        <v>101</v>
      </c>
    </row>
    <row r="64" spans="1:4" ht="18" customHeight="1" x14ac:dyDescent="0.2">
      <c r="A64" t="s">
        <v>102</v>
      </c>
    </row>
    <row r="65" spans="1:1" ht="18" customHeight="1" x14ac:dyDescent="0.2">
      <c r="A65" t="s">
        <v>103</v>
      </c>
    </row>
  </sheetData>
  <pageMargins left="0.7" right="0.7" top="0.75" bottom="0.75" header="0.3" footer="0.3"/>
  <pageSetup orientation="portrait" horizontalDpi="0" verticalDpi="0"/>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green-purple</vt:lpstr>
      <vt:lpstr>blast-back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Patricia Zito</dc:creator>
  <cp:lastModifiedBy>Patricia Zito</cp:lastModifiedBy>
  <dcterms:created xsi:type="dcterms:W3CDTF">2023-05-26T16:52:18Z</dcterms:created>
  <dcterms:modified xsi:type="dcterms:W3CDTF">2023-05-31T19:13:49Z</dcterms:modified>
</cp:coreProperties>
</file>