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226"/>
  <workbookPr autoCompressPictures="0"/>
  <bookViews>
    <workbookView xWindow="0" yWindow="0" windowWidth="28800" windowHeight="16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" i="1" l="1"/>
  <c r="O20" i="1"/>
  <c r="N18" i="1"/>
  <c r="N20" i="1"/>
  <c r="M18" i="1"/>
  <c r="M20" i="1"/>
  <c r="L18" i="1"/>
  <c r="L20" i="1"/>
  <c r="K18" i="1"/>
  <c r="K20" i="1"/>
  <c r="J18" i="1"/>
  <c r="J20" i="1"/>
  <c r="O19" i="1"/>
  <c r="N19" i="1"/>
  <c r="M19" i="1"/>
  <c r="L19" i="1"/>
  <c r="K19" i="1"/>
  <c r="J19" i="1"/>
  <c r="L3" i="1"/>
  <c r="L5" i="1"/>
  <c r="K3" i="1"/>
  <c r="K5" i="1"/>
  <c r="J3" i="1"/>
  <c r="J5" i="1"/>
  <c r="I3" i="1"/>
  <c r="I5" i="1"/>
  <c r="H3" i="1"/>
  <c r="H5" i="1"/>
  <c r="G3" i="1"/>
  <c r="G5" i="1"/>
  <c r="F3" i="1"/>
  <c r="F5" i="1"/>
  <c r="E3" i="1"/>
  <c r="E5" i="1"/>
  <c r="D3" i="1"/>
  <c r="D5" i="1"/>
  <c r="L4" i="1"/>
  <c r="K4" i="1"/>
  <c r="J4" i="1"/>
  <c r="I4" i="1"/>
  <c r="H4" i="1"/>
  <c r="G4" i="1"/>
  <c r="F4" i="1"/>
  <c r="E4" i="1"/>
  <c r="D4" i="1"/>
  <c r="E31" i="1"/>
  <c r="E33" i="1"/>
  <c r="F31" i="1"/>
  <c r="F33" i="1"/>
  <c r="G31" i="1"/>
  <c r="G33" i="1"/>
  <c r="H31" i="1"/>
  <c r="H33" i="1"/>
  <c r="I31" i="1"/>
  <c r="I33" i="1"/>
  <c r="J31" i="1"/>
  <c r="J33" i="1"/>
  <c r="K31" i="1"/>
  <c r="K33" i="1"/>
  <c r="L31" i="1"/>
  <c r="L33" i="1"/>
  <c r="M31" i="1"/>
  <c r="M33" i="1"/>
  <c r="N31" i="1"/>
  <c r="N33" i="1"/>
  <c r="O31" i="1"/>
  <c r="O33" i="1"/>
  <c r="P31" i="1"/>
  <c r="P33" i="1"/>
  <c r="Q31" i="1"/>
  <c r="Q33" i="1"/>
  <c r="D31" i="1"/>
  <c r="D33" i="1"/>
  <c r="N32" i="1"/>
  <c r="Q32" i="1"/>
  <c r="P32" i="1"/>
  <c r="O32" i="1"/>
  <c r="M32" i="1"/>
  <c r="L32" i="1"/>
  <c r="J32" i="1"/>
  <c r="I32" i="1"/>
  <c r="H32" i="1"/>
  <c r="G32" i="1"/>
  <c r="F32" i="1"/>
  <c r="M24" i="1"/>
  <c r="M26" i="1"/>
  <c r="N24" i="1"/>
  <c r="N26" i="1"/>
  <c r="O24" i="1"/>
  <c r="O26" i="1"/>
  <c r="P24" i="1"/>
  <c r="P26" i="1"/>
  <c r="Q24" i="1"/>
  <c r="Q26" i="1"/>
  <c r="M25" i="1"/>
  <c r="N25" i="1"/>
  <c r="O25" i="1"/>
  <c r="P25" i="1"/>
  <c r="Q25" i="1"/>
  <c r="I24" i="1"/>
  <c r="I26" i="1"/>
  <c r="J24" i="1"/>
  <c r="J26" i="1"/>
  <c r="K24" i="1"/>
  <c r="K26" i="1"/>
  <c r="L24" i="1"/>
  <c r="L26" i="1"/>
  <c r="I25" i="1"/>
  <c r="J25" i="1"/>
  <c r="K25" i="1"/>
  <c r="L25" i="1"/>
  <c r="E24" i="1"/>
  <c r="E26" i="1"/>
  <c r="F24" i="1"/>
  <c r="F26" i="1"/>
  <c r="G24" i="1"/>
  <c r="G26" i="1"/>
  <c r="H24" i="1"/>
  <c r="H26" i="1"/>
  <c r="D24" i="1"/>
  <c r="D26" i="1"/>
  <c r="D18" i="1"/>
  <c r="D20" i="1"/>
  <c r="E18" i="1"/>
  <c r="E20" i="1"/>
  <c r="F18" i="1"/>
  <c r="F20" i="1"/>
  <c r="G18" i="1"/>
  <c r="G20" i="1"/>
  <c r="H18" i="1"/>
  <c r="H20" i="1"/>
  <c r="C18" i="1"/>
  <c r="C20" i="1"/>
  <c r="D25" i="1"/>
  <c r="G25" i="1"/>
  <c r="K32" i="1"/>
  <c r="E32" i="1"/>
  <c r="D32" i="1"/>
  <c r="E25" i="1"/>
  <c r="F25" i="1"/>
  <c r="H25" i="1"/>
  <c r="C19" i="1"/>
  <c r="H19" i="1"/>
  <c r="G19" i="1"/>
  <c r="F19" i="1"/>
  <c r="E19" i="1"/>
  <c r="D19" i="1"/>
  <c r="C9" i="1"/>
  <c r="F9" i="1"/>
  <c r="F11" i="1"/>
  <c r="I9" i="1"/>
  <c r="I11" i="1"/>
  <c r="D9" i="1"/>
  <c r="D11" i="1"/>
  <c r="E9" i="1"/>
  <c r="E10" i="1"/>
  <c r="G9" i="1"/>
  <c r="G10" i="1"/>
  <c r="H9" i="1"/>
  <c r="H10" i="1"/>
  <c r="C10" i="1"/>
  <c r="D10" i="1"/>
  <c r="F10" i="1"/>
  <c r="I10" i="1"/>
  <c r="H11" i="1"/>
  <c r="G11" i="1"/>
  <c r="E11" i="1"/>
  <c r="C11" i="1"/>
</calcChain>
</file>

<file path=xl/sharedStrings.xml><?xml version="1.0" encoding="utf-8"?>
<sst xmlns="http://schemas.openxmlformats.org/spreadsheetml/2006/main" count="21" uniqueCount="9">
  <si>
    <t>AIC</t>
  </si>
  <si>
    <t>BIC</t>
  </si>
  <si>
    <t>#effects</t>
  </si>
  <si>
    <t>Residual</t>
  </si>
  <si>
    <t>Volume</t>
  </si>
  <si>
    <t>MSN</t>
  </si>
  <si>
    <t>Synthetic</t>
  </si>
  <si>
    <t>BingAdsVolume</t>
  </si>
  <si>
    <t>BingAdsRPM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</si>
</sst>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rgb="FFFFFFFF"/>
      <name val="Century Gothic"/>
    </font>
    <font>
      <b/>
      <sz val="18"/>
      <color rgb="FFFF0000"/>
      <name val="Century Gothic"/>
    </font>
    <font>
      <b/>
      <sz val="18"/>
      <color rgb="FF000000"/>
      <name val="Century Gothic"/>
    </font>
    <font>
      <sz val="18"/>
      <color rgb="FF000000"/>
      <name val="Century Gothic"/>
    </font>
    <font>
      <sz val="18"/>
      <color rgb="FFFF0000"/>
      <name val="Century Gothic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D433"/>
        <bgColor indexed="64"/>
      </patternFill>
    </fill>
    <fill>
      <patternFill patternType="solid">
        <fgColor rgb="FFE3EFCD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tabSelected="1" topLeftCell="C1" workbookViewId="0">
      <selection activeCell="R1" sqref="R1:AE1048576"/>
    </sheetView>
  </sheetViews>
  <sheetFormatPr baseColWidth="10" defaultColWidth="8.83203125" defaultRowHeight="14" x14ac:dyDescent="0"/>
  <cols>
    <col min="3" max="8" width="18.6640625" bestFit="1" customWidth="1"/>
    <col min="9" max="9" width="15.1640625" customWidth="1"/>
    <col min="10" max="10" width="18" customWidth="1"/>
    <col min="11" max="11" width="16.33203125" customWidth="1"/>
    <col min="16" max="16" width="13.5" customWidth="1"/>
    <col min="17" max="17" width="13.33203125" customWidth="1"/>
  </cols>
  <sheetData>
    <row r="1" spans="2:17" ht="24" thickBot="1">
      <c r="B1" t="s">
        <v>6</v>
      </c>
      <c r="C1" s="1" t="s">
        <v>2</v>
      </c>
      <c r="D1" s="1">
        <v>1</v>
      </c>
      <c r="E1" s="1">
        <v>2</v>
      </c>
      <c r="F1" s="1">
        <v>3</v>
      </c>
      <c r="G1" s="2">
        <v>4</v>
      </c>
      <c r="H1" s="1">
        <v>6</v>
      </c>
      <c r="I1" s="1">
        <v>8</v>
      </c>
      <c r="J1" s="1">
        <v>10</v>
      </c>
      <c r="K1" s="1">
        <v>12</v>
      </c>
      <c r="L1" s="6">
        <v>32</v>
      </c>
    </row>
    <row r="2" spans="2:17" ht="25" thickTop="1" thickBot="1">
      <c r="C2" s="4" t="s">
        <v>3</v>
      </c>
      <c r="D2" s="4">
        <v>3.67405511754</v>
      </c>
      <c r="E2" s="4">
        <v>1.5365162967499999</v>
      </c>
      <c r="F2" s="4">
        <v>1.25605264758</v>
      </c>
      <c r="G2" s="5">
        <v>0.48495274846500003</v>
      </c>
      <c r="H2" s="4">
        <v>0.47727046087300001</v>
      </c>
      <c r="I2" s="4">
        <v>0.47439960951900001</v>
      </c>
      <c r="J2" s="4">
        <v>0.47126735904700001</v>
      </c>
      <c r="K2" s="4">
        <v>0.47003987389500002</v>
      </c>
      <c r="L2">
        <v>0.44321834226000001</v>
      </c>
    </row>
    <row r="3" spans="2:17">
      <c r="D3">
        <f>-D2*600</f>
        <v>-2204.433070524</v>
      </c>
      <c r="E3">
        <f t="shared" ref="E3:K3" si="0">-E2*600</f>
        <v>-921.90977804999989</v>
      </c>
      <c r="F3">
        <f t="shared" si="0"/>
        <v>-753.63158854799997</v>
      </c>
      <c r="G3">
        <f t="shared" si="0"/>
        <v>-290.97164907900003</v>
      </c>
      <c r="H3">
        <f t="shared" si="0"/>
        <v>-286.36227652380001</v>
      </c>
      <c r="I3">
        <f t="shared" si="0"/>
        <v>-284.6397657114</v>
      </c>
      <c r="J3">
        <f t="shared" si="0"/>
        <v>-282.76041542820002</v>
      </c>
      <c r="K3">
        <f t="shared" si="0"/>
        <v>-282.02392433699998</v>
      </c>
      <c r="L3">
        <f>-L2*600</f>
        <v>-265.93100535600001</v>
      </c>
    </row>
    <row r="4" spans="2:17">
      <c r="B4" t="s">
        <v>0</v>
      </c>
      <c r="D4">
        <f t="shared" ref="D4" si="1">2*D1-2*D3</f>
        <v>4410.8661410479999</v>
      </c>
      <c r="E4">
        <f>2*E1-2*E3</f>
        <v>1847.8195560999998</v>
      </c>
      <c r="F4">
        <f t="shared" ref="F4:L4" si="2">2*F1-2*F3</f>
        <v>1513.2631770959999</v>
      </c>
      <c r="G4">
        <f t="shared" si="2"/>
        <v>589.94329815800006</v>
      </c>
      <c r="H4">
        <f t="shared" si="2"/>
        <v>584.72455304760001</v>
      </c>
      <c r="I4">
        <f t="shared" si="2"/>
        <v>585.27953142280001</v>
      </c>
      <c r="J4">
        <f t="shared" si="2"/>
        <v>585.52083085640004</v>
      </c>
      <c r="K4">
        <f t="shared" si="2"/>
        <v>588.04784867399997</v>
      </c>
      <c r="L4">
        <f t="shared" si="2"/>
        <v>595.86201071200003</v>
      </c>
    </row>
    <row r="5" spans="2:17">
      <c r="B5" t="s">
        <v>1</v>
      </c>
      <c r="D5">
        <f>D1*LN(600)-2*D3</f>
        <v>4415.2630707032158</v>
      </c>
      <c r="E5">
        <f>E1*LN(600)-2*E3</f>
        <v>1856.613415410432</v>
      </c>
      <c r="F5">
        <f>F1*LN(600)-2*F3</f>
        <v>1526.4539660616483</v>
      </c>
      <c r="G5">
        <f>G1*LN(600)-2*G3</f>
        <v>607.53101677886468</v>
      </c>
      <c r="H5">
        <f>H1*LN(600)-2*H3</f>
        <v>611.10613097889689</v>
      </c>
      <c r="I5">
        <f>I1*LN(600)-2*I3</f>
        <v>620.45496866452913</v>
      </c>
      <c r="J5">
        <f>J1*LN(600)-2*J3</f>
        <v>629.49012740856153</v>
      </c>
      <c r="K5">
        <f>K1*LN(600)-2*K3</f>
        <v>640.81100453659371</v>
      </c>
      <c r="L5">
        <f>L1*LN(600)-2*L3</f>
        <v>736.56375967891677</v>
      </c>
    </row>
    <row r="6" spans="2:17" ht="37" customHeight="1" thickBot="1"/>
    <row r="7" spans="2:17" ht="24" thickBot="1">
      <c r="B7" t="s">
        <v>5</v>
      </c>
      <c r="C7" s="1">
        <v>1</v>
      </c>
      <c r="D7" s="1">
        <v>3</v>
      </c>
      <c r="E7" s="2">
        <v>4</v>
      </c>
      <c r="F7" s="3">
        <v>5</v>
      </c>
      <c r="G7" s="1">
        <v>7</v>
      </c>
      <c r="H7" s="1">
        <v>7</v>
      </c>
      <c r="I7" s="1">
        <v>8</v>
      </c>
      <c r="O7" s="1"/>
      <c r="P7" s="1"/>
      <c r="Q7" s="1"/>
    </row>
    <row r="8" spans="2:17" ht="25" thickTop="1" thickBot="1">
      <c r="C8" s="4">
        <v>8.8000000000000007</v>
      </c>
      <c r="D8" s="4">
        <v>5.17</v>
      </c>
      <c r="E8" s="5">
        <v>3.85</v>
      </c>
      <c r="F8" s="4">
        <v>3.2</v>
      </c>
      <c r="G8" s="4">
        <v>3.04</v>
      </c>
      <c r="H8" s="4">
        <v>2.39</v>
      </c>
      <c r="I8" s="4">
        <v>1.87</v>
      </c>
      <c r="O8" s="4"/>
      <c r="P8" s="4"/>
      <c r="Q8" s="4"/>
    </row>
    <row r="9" spans="2:17">
      <c r="C9">
        <f>-C8/10*22</f>
        <v>-19.360000000000003</v>
      </c>
      <c r="D9">
        <f t="shared" ref="D9:I9" si="3">-D8/10*22</f>
        <v>-11.374000000000001</v>
      </c>
      <c r="E9">
        <f t="shared" si="3"/>
        <v>-8.4700000000000006</v>
      </c>
      <c r="F9">
        <f t="shared" si="3"/>
        <v>-7.04</v>
      </c>
      <c r="G9">
        <f t="shared" si="3"/>
        <v>-6.6879999999999997</v>
      </c>
      <c r="H9">
        <f t="shared" si="3"/>
        <v>-5.258</v>
      </c>
      <c r="I9">
        <f t="shared" si="3"/>
        <v>-4.1139999999999999</v>
      </c>
    </row>
    <row r="10" spans="2:17">
      <c r="B10" t="s">
        <v>0</v>
      </c>
      <c r="C10">
        <f>2*C7-2*C9</f>
        <v>40.720000000000006</v>
      </c>
      <c r="D10">
        <f t="shared" ref="D10:I10" si="4">2*D7-2*D9</f>
        <v>28.748000000000001</v>
      </c>
      <c r="E10">
        <f t="shared" si="4"/>
        <v>24.94</v>
      </c>
      <c r="F10">
        <f t="shared" si="4"/>
        <v>24.08</v>
      </c>
      <c r="G10">
        <f t="shared" si="4"/>
        <v>27.375999999999998</v>
      </c>
      <c r="H10">
        <f t="shared" si="4"/>
        <v>24.515999999999998</v>
      </c>
      <c r="I10">
        <f t="shared" si="4"/>
        <v>24.228000000000002</v>
      </c>
    </row>
    <row r="11" spans="2:17">
      <c r="B11" t="s">
        <v>1</v>
      </c>
      <c r="C11">
        <f>C7*LN(22)-2*C9</f>
        <v>41.811042453358326</v>
      </c>
      <c r="D11">
        <f t="shared" ref="D11:I11" si="5">D7*LN(22)-2*D9</f>
        <v>32.021127360074949</v>
      </c>
      <c r="E11">
        <f t="shared" si="5"/>
        <v>29.304169813433266</v>
      </c>
      <c r="F11">
        <f t="shared" si="5"/>
        <v>29.535212266791582</v>
      </c>
      <c r="G11">
        <f t="shared" si="5"/>
        <v>35.013297173508214</v>
      </c>
      <c r="H11">
        <f t="shared" si="5"/>
        <v>32.153297173508214</v>
      </c>
      <c r="I11">
        <f t="shared" si="5"/>
        <v>32.95633962686653</v>
      </c>
    </row>
    <row r="15" spans="2:17" ht="15" thickBot="1">
      <c r="B15" t="s">
        <v>7</v>
      </c>
      <c r="J15" t="s">
        <v>8</v>
      </c>
    </row>
    <row r="16" spans="2:17" ht="24" thickBot="1">
      <c r="B16" t="s">
        <v>4</v>
      </c>
      <c r="C16" s="2">
        <v>1</v>
      </c>
      <c r="D16" s="1">
        <v>3</v>
      </c>
      <c r="E16" s="3">
        <v>4</v>
      </c>
      <c r="F16" s="3">
        <v>5</v>
      </c>
      <c r="G16" s="1">
        <v>6</v>
      </c>
      <c r="H16" s="1">
        <v>7</v>
      </c>
      <c r="J16" s="2">
        <v>1</v>
      </c>
      <c r="K16" s="1">
        <v>3</v>
      </c>
      <c r="L16" s="3">
        <v>4</v>
      </c>
      <c r="M16" s="3">
        <v>5</v>
      </c>
      <c r="N16" s="1">
        <v>6</v>
      </c>
      <c r="O16" s="1">
        <v>7</v>
      </c>
    </row>
    <row r="17" spans="2:17" ht="25" thickTop="1" thickBot="1">
      <c r="C17" s="5">
        <v>35.741198435900003</v>
      </c>
      <c r="D17" s="4">
        <v>19.2258083571</v>
      </c>
      <c r="E17" s="4">
        <v>9.3058387690100002</v>
      </c>
      <c r="F17" s="4">
        <v>8.6251898745000002</v>
      </c>
      <c r="G17" s="4">
        <v>8.3676039192299996</v>
      </c>
      <c r="H17" s="4">
        <v>8.0843461841900002</v>
      </c>
      <c r="J17" s="5">
        <v>3.9889999999999999</v>
      </c>
      <c r="K17" s="4">
        <v>3.9630000000000001</v>
      </c>
      <c r="L17" s="4">
        <v>3.9129999999999998</v>
      </c>
      <c r="M17" s="4">
        <v>3.8889999999999998</v>
      </c>
      <c r="N17" s="4">
        <v>3.8849999999999998</v>
      </c>
      <c r="O17" s="4">
        <v>3.8820000000000001</v>
      </c>
    </row>
    <row r="18" spans="2:17">
      <c r="C18">
        <f>-C17*910/406</f>
        <v>-80.109582701155176</v>
      </c>
      <c r="D18">
        <f t="shared" ref="D18:H18" si="6">-D17*910/406</f>
        <v>-43.092329076258615</v>
      </c>
      <c r="E18">
        <f t="shared" si="6"/>
        <v>-20.857914482263794</v>
      </c>
      <c r="F18">
        <f t="shared" si="6"/>
        <v>-19.3323221325</v>
      </c>
      <c r="G18">
        <f t="shared" si="6"/>
        <v>-18.754974301722413</v>
      </c>
      <c r="H18">
        <f t="shared" si="6"/>
        <v>-18.120086274908623</v>
      </c>
      <c r="J18">
        <f>-J17/10*910/406</f>
        <v>-0.89408620689655161</v>
      </c>
      <c r="K18">
        <f t="shared" ref="K18:O18" si="7">-K17/10*910/406</f>
        <v>-0.88825862068965511</v>
      </c>
      <c r="L18">
        <f t="shared" si="7"/>
        <v>-0.87705172413793098</v>
      </c>
      <c r="M18">
        <f t="shared" si="7"/>
        <v>-0.87167241379310334</v>
      </c>
      <c r="N18">
        <f t="shared" si="7"/>
        <v>-0.8707758620689654</v>
      </c>
      <c r="O18">
        <f t="shared" si="7"/>
        <v>-0.87010344827586206</v>
      </c>
    </row>
    <row r="19" spans="2:17">
      <c r="B19" t="s">
        <v>0</v>
      </c>
      <c r="C19">
        <f>2*C16-2*C18</f>
        <v>162.21916540231035</v>
      </c>
      <c r="D19">
        <f t="shared" ref="D19:H19" si="8">2*D16-2*D18</f>
        <v>92.18465815251723</v>
      </c>
      <c r="E19">
        <f t="shared" si="8"/>
        <v>49.715828964527589</v>
      </c>
      <c r="F19">
        <f t="shared" si="8"/>
        <v>48.664644265</v>
      </c>
      <c r="G19">
        <f t="shared" si="8"/>
        <v>49.509948603444826</v>
      </c>
      <c r="H19">
        <f t="shared" si="8"/>
        <v>50.240172549817245</v>
      </c>
      <c r="J19">
        <f>2*J16-2*J18</f>
        <v>3.7881724137931032</v>
      </c>
      <c r="K19">
        <f t="shared" ref="K19:O19" si="9">2*K16-2*K18</f>
        <v>7.7765172413793104</v>
      </c>
      <c r="L19">
        <f t="shared" si="9"/>
        <v>9.7541034482758615</v>
      </c>
      <c r="M19">
        <f t="shared" si="9"/>
        <v>11.743344827586206</v>
      </c>
      <c r="N19">
        <f t="shared" si="9"/>
        <v>13.741551724137931</v>
      </c>
      <c r="O19">
        <f t="shared" si="9"/>
        <v>15.740206896551724</v>
      </c>
    </row>
    <row r="20" spans="2:17">
      <c r="B20" t="s">
        <v>1</v>
      </c>
      <c r="C20">
        <f>C16*LN(406)-2*C18</f>
        <v>166.22551856191208</v>
      </c>
      <c r="D20">
        <f t="shared" ref="D20:H20" si="10">D16*LN(406)-2*D18</f>
        <v>104.20371763132243</v>
      </c>
      <c r="E20">
        <f t="shared" si="10"/>
        <v>65.741241602934522</v>
      </c>
      <c r="F20">
        <f t="shared" si="10"/>
        <v>68.69641006300867</v>
      </c>
      <c r="G20">
        <f t="shared" si="10"/>
        <v>73.54806756105522</v>
      </c>
      <c r="H20">
        <f t="shared" si="10"/>
        <v>78.284644667029369</v>
      </c>
      <c r="J20">
        <f>J16*LN(406)-2*J18</f>
        <v>7.7945255733948358</v>
      </c>
      <c r="K20">
        <f t="shared" ref="K20:O20" si="11">K16*LN(406)-2*K18</f>
        <v>19.795576720184506</v>
      </c>
      <c r="L20">
        <f t="shared" si="11"/>
        <v>25.779516086682793</v>
      </c>
      <c r="M20">
        <f t="shared" si="11"/>
        <v>31.77511062559487</v>
      </c>
      <c r="N20">
        <f t="shared" si="11"/>
        <v>37.779670681748321</v>
      </c>
      <c r="O20">
        <f t="shared" si="11"/>
        <v>43.784679013763856</v>
      </c>
    </row>
    <row r="21" spans="2:17" ht="15" thickBot="1"/>
    <row r="22" spans="2:17" ht="24" thickBot="1">
      <c r="C22" s="1" t="s">
        <v>2</v>
      </c>
      <c r="D22" s="1">
        <v>1</v>
      </c>
      <c r="E22" s="1">
        <v>2</v>
      </c>
      <c r="F22" s="1">
        <v>3</v>
      </c>
      <c r="G22" s="2">
        <v>4</v>
      </c>
      <c r="H22" s="1">
        <v>5</v>
      </c>
      <c r="I22" s="1">
        <v>6</v>
      </c>
      <c r="J22" s="1">
        <v>7</v>
      </c>
      <c r="K22" s="1">
        <v>8</v>
      </c>
      <c r="L22" s="6">
        <v>9</v>
      </c>
      <c r="M22" s="6">
        <v>10</v>
      </c>
      <c r="N22" s="6">
        <v>11</v>
      </c>
      <c r="O22" s="6">
        <v>12</v>
      </c>
      <c r="P22" s="6">
        <v>13</v>
      </c>
      <c r="Q22" s="6">
        <v>14</v>
      </c>
    </row>
    <row r="23" spans="2:17" ht="25" thickTop="1" thickBot="1">
      <c r="C23" s="4" t="s">
        <v>3</v>
      </c>
      <c r="D23" s="4">
        <v>128.069736245</v>
      </c>
      <c r="E23" s="4">
        <v>24.262081081400002</v>
      </c>
      <c r="F23" s="4">
        <v>23.2186583031</v>
      </c>
      <c r="G23" s="5">
        <v>17.2660111848</v>
      </c>
      <c r="H23" s="4">
        <v>16.668043251099999</v>
      </c>
      <c r="I23" s="4">
        <v>15.033475561099999</v>
      </c>
      <c r="J23" s="4">
        <v>2.2544205711399998</v>
      </c>
      <c r="K23" s="4">
        <v>1.9070894835000001</v>
      </c>
      <c r="L23">
        <v>0.28232447748299999</v>
      </c>
      <c r="M23">
        <v>9.3949985164200001E-2</v>
      </c>
      <c r="N23">
        <v>4.69710768408E-2</v>
      </c>
      <c r="O23">
        <v>2.3360319543E-2</v>
      </c>
      <c r="P23">
        <v>1.76644408968E-3</v>
      </c>
      <c r="Q23" s="7">
        <v>1.7863187482700001E-30</v>
      </c>
    </row>
    <row r="24" spans="2:17">
      <c r="D24">
        <f>-D23*14</f>
        <v>-1792.9763074299999</v>
      </c>
      <c r="E24">
        <f t="shared" ref="E24:H24" si="12">-E23*14</f>
        <v>-339.66913513960003</v>
      </c>
      <c r="F24">
        <f t="shared" si="12"/>
        <v>-325.0612162434</v>
      </c>
      <c r="G24">
        <f t="shared" si="12"/>
        <v>-241.72415658720001</v>
      </c>
      <c r="H24">
        <f t="shared" si="12"/>
        <v>-233.35260551539997</v>
      </c>
      <c r="I24">
        <f t="shared" ref="I24" si="13">-I23*14</f>
        <v>-210.46865785539998</v>
      </c>
      <c r="J24">
        <f t="shared" ref="J24" si="14">-J23*14</f>
        <v>-31.561887995959999</v>
      </c>
      <c r="K24">
        <f t="shared" ref="K24" si="15">-K23*14</f>
        <v>-26.699252769000001</v>
      </c>
      <c r="L24">
        <f t="shared" ref="L24" si="16">-L23*14</f>
        <v>-3.9525426847619998</v>
      </c>
      <c r="M24">
        <f t="shared" ref="M24" si="17">-M23*14</f>
        <v>-1.3152997922987999</v>
      </c>
      <c r="N24">
        <f t="shared" ref="N24" si="18">-N23*14</f>
        <v>-0.65759507577120002</v>
      </c>
      <c r="O24">
        <f t="shared" ref="O24" si="19">-O23*14</f>
        <v>-0.32704447360200001</v>
      </c>
      <c r="P24">
        <f t="shared" ref="P24" si="20">-P23*14</f>
        <v>-2.473021725552E-2</v>
      </c>
      <c r="Q24">
        <f t="shared" ref="Q24" si="21">-Q23*14</f>
        <v>-2.5008462475780001E-29</v>
      </c>
    </row>
    <row r="25" spans="2:17">
      <c r="C25" t="s">
        <v>0</v>
      </c>
      <c r="D25">
        <f>2*D22-2*D24</f>
        <v>3587.9526148599998</v>
      </c>
      <c r="E25">
        <f t="shared" ref="E25:Q25" si="22">2*E22-2*E24</f>
        <v>683.33827027920006</v>
      </c>
      <c r="F25">
        <f t="shared" si="22"/>
        <v>656.12243248679999</v>
      </c>
      <c r="G25">
        <f t="shared" si="22"/>
        <v>491.44831317440003</v>
      </c>
      <c r="H25">
        <f t="shared" si="22"/>
        <v>476.70521103079994</v>
      </c>
      <c r="I25">
        <f t="shared" si="22"/>
        <v>432.93731571079996</v>
      </c>
      <c r="J25">
        <f t="shared" si="22"/>
        <v>77.123775991919999</v>
      </c>
      <c r="K25">
        <f t="shared" si="22"/>
        <v>69.398505537999995</v>
      </c>
      <c r="L25">
        <f t="shared" si="22"/>
        <v>25.905085369523999</v>
      </c>
      <c r="M25">
        <f t="shared" si="22"/>
        <v>22.630599584597601</v>
      </c>
      <c r="N25">
        <f t="shared" si="22"/>
        <v>23.315190151542399</v>
      </c>
      <c r="O25">
        <f t="shared" si="22"/>
        <v>24.654088947203999</v>
      </c>
      <c r="P25">
        <f t="shared" si="22"/>
        <v>26.04946043451104</v>
      </c>
      <c r="Q25">
        <f t="shared" si="22"/>
        <v>28</v>
      </c>
    </row>
    <row r="26" spans="2:17">
      <c r="C26" t="s">
        <v>1</v>
      </c>
      <c r="D26">
        <f>D22*LN(14)-2*D24</f>
        <v>3588.5916721896151</v>
      </c>
      <c r="E26">
        <f t="shared" ref="E26:Q26" si="23">E22*LN(14)-2*E24</f>
        <v>684.61638493843054</v>
      </c>
      <c r="F26">
        <f t="shared" si="23"/>
        <v>658.03960447564577</v>
      </c>
      <c r="G26">
        <f t="shared" si="23"/>
        <v>494.00454249286105</v>
      </c>
      <c r="H26">
        <f t="shared" si="23"/>
        <v>479.90049767887626</v>
      </c>
      <c r="I26">
        <f t="shared" si="23"/>
        <v>436.77165968849152</v>
      </c>
      <c r="J26">
        <f t="shared" si="23"/>
        <v>81.597177299226814</v>
      </c>
      <c r="K26">
        <f t="shared" si="23"/>
        <v>74.510964174922066</v>
      </c>
      <c r="L26">
        <f t="shared" si="23"/>
        <v>31.656601336061325</v>
      </c>
      <c r="M26">
        <f t="shared" si="23"/>
        <v>29.021172880750186</v>
      </c>
      <c r="N26">
        <f t="shared" si="23"/>
        <v>30.344820777310243</v>
      </c>
      <c r="O26">
        <f t="shared" si="23"/>
        <v>32.322776902587101</v>
      </c>
      <c r="P26">
        <f t="shared" si="23"/>
        <v>34.357205719509402</v>
      </c>
      <c r="Q26">
        <f t="shared" si="23"/>
        <v>36.946802614613617</v>
      </c>
    </row>
    <row r="28" spans="2:17" ht="15" thickBot="1"/>
    <row r="29" spans="2:17" ht="24" thickBot="1">
      <c r="C29" s="1" t="s">
        <v>2</v>
      </c>
      <c r="D29" s="1">
        <v>1</v>
      </c>
      <c r="E29" s="1">
        <v>2</v>
      </c>
      <c r="F29" s="1">
        <v>3</v>
      </c>
      <c r="G29" s="2">
        <v>4</v>
      </c>
      <c r="H29" s="1">
        <v>5</v>
      </c>
      <c r="I29" s="1">
        <v>6</v>
      </c>
      <c r="J29" s="1">
        <v>7</v>
      </c>
      <c r="K29" s="1">
        <v>8</v>
      </c>
      <c r="L29" s="6">
        <v>9</v>
      </c>
      <c r="M29" s="6">
        <v>10</v>
      </c>
      <c r="N29" s="6">
        <v>11</v>
      </c>
      <c r="O29" s="6">
        <v>12</v>
      </c>
      <c r="P29" s="6">
        <v>13</v>
      </c>
      <c r="Q29" s="6">
        <v>14</v>
      </c>
    </row>
    <row r="30" spans="2:17" ht="25" thickTop="1" thickBot="1">
      <c r="C30" s="4" t="s">
        <v>3</v>
      </c>
      <c r="D30" s="4">
        <v>25.351753194</v>
      </c>
      <c r="E30" s="4">
        <v>4.6531471227100001</v>
      </c>
      <c r="F30" s="4">
        <v>3.5535675323599998</v>
      </c>
      <c r="G30" s="5">
        <v>3.4355948233900002</v>
      </c>
      <c r="H30" s="4">
        <v>1.20715153526</v>
      </c>
      <c r="I30" s="4">
        <v>0.85265187486100003</v>
      </c>
      <c r="J30" s="4">
        <v>0.54627174971100001</v>
      </c>
      <c r="K30" s="4">
        <v>0.21467492715100001</v>
      </c>
      <c r="L30">
        <v>0.14345040451400001</v>
      </c>
      <c r="M30">
        <v>0.11137470607699999</v>
      </c>
      <c r="N30">
        <v>8.2608602254400004E-2</v>
      </c>
      <c r="O30">
        <v>3.1116120116500001E-2</v>
      </c>
      <c r="P30">
        <v>1.4764835077899999E-2</v>
      </c>
      <c r="Q30" s="7">
        <v>5.3245951965500004E-31</v>
      </c>
    </row>
    <row r="31" spans="2:17">
      <c r="D31">
        <f>-D30*14*20</f>
        <v>-7098.4908943200007</v>
      </c>
      <c r="E31">
        <f t="shared" ref="E31" si="24">-E30*14</f>
        <v>-65.144059717939996</v>
      </c>
      <c r="F31">
        <f t="shared" ref="F31" si="25">-F30*14</f>
        <v>-49.749945453039999</v>
      </c>
      <c r="G31">
        <f t="shared" ref="G31" si="26">-G30*14</f>
        <v>-48.09832752746</v>
      </c>
      <c r="H31">
        <f t="shared" ref="H31" si="27">-H30*14</f>
        <v>-16.90012149364</v>
      </c>
      <c r="I31">
        <f t="shared" ref="I31" si="28">-I30*14</f>
        <v>-11.937126248054</v>
      </c>
      <c r="J31">
        <f t="shared" ref="J31" si="29">-J30*14</f>
        <v>-7.6478044959540004</v>
      </c>
      <c r="K31">
        <f t="shared" ref="K31" si="30">-K30*14</f>
        <v>-3.0054489801140001</v>
      </c>
      <c r="L31">
        <f t="shared" ref="L31" si="31">-L30*14</f>
        <v>-2.0083056631960003</v>
      </c>
      <c r="M31">
        <f t="shared" ref="M31" si="32">-M30*14</f>
        <v>-1.559245885078</v>
      </c>
      <c r="N31">
        <f t="shared" ref="N31" si="33">-N30*14</f>
        <v>-1.1565204315616</v>
      </c>
      <c r="O31">
        <f t="shared" ref="O31" si="34">-O30*14</f>
        <v>-0.43562568163100002</v>
      </c>
      <c r="P31">
        <f t="shared" ref="P31" si="35">-P30*14</f>
        <v>-0.2067076910906</v>
      </c>
      <c r="Q31">
        <f t="shared" ref="Q31" si="36">-Q30*14</f>
        <v>-7.4544332751700012E-30</v>
      </c>
    </row>
    <row r="32" spans="2:17">
      <c r="C32" t="s">
        <v>0</v>
      </c>
      <c r="D32">
        <f>2*D29-2*D31</f>
        <v>14198.981788640001</v>
      </c>
      <c r="E32">
        <f t="shared" ref="E32:Q32" si="37">2*E29-2*E31</f>
        <v>134.28811943587999</v>
      </c>
      <c r="F32">
        <f t="shared" si="37"/>
        <v>105.49989090608</v>
      </c>
      <c r="G32">
        <f t="shared" si="37"/>
        <v>104.19665505492</v>
      </c>
      <c r="H32">
        <f t="shared" si="37"/>
        <v>43.800242987280001</v>
      </c>
      <c r="I32">
        <f t="shared" si="37"/>
        <v>35.874252496107999</v>
      </c>
      <c r="J32">
        <f t="shared" si="37"/>
        <v>29.295608991908001</v>
      </c>
      <c r="K32">
        <f t="shared" si="37"/>
        <v>22.010897960228</v>
      </c>
      <c r="L32">
        <f t="shared" si="37"/>
        <v>22.016611326392002</v>
      </c>
      <c r="M32">
        <f t="shared" si="37"/>
        <v>23.118491770155998</v>
      </c>
      <c r="N32">
        <f t="shared" si="37"/>
        <v>24.313040863123199</v>
      </c>
      <c r="O32">
        <f t="shared" si="37"/>
        <v>24.871251363262001</v>
      </c>
      <c r="P32">
        <f t="shared" si="37"/>
        <v>26.413415382181199</v>
      </c>
      <c r="Q32">
        <f t="shared" si="37"/>
        <v>28</v>
      </c>
    </row>
    <row r="33" spans="3:17">
      <c r="C33" t="s">
        <v>1</v>
      </c>
      <c r="D33">
        <f>D29*LN(14*20)-2*D31</f>
        <v>14202.616578243171</v>
      </c>
      <c r="E33">
        <f t="shared" ref="E33:Q33" si="38">E29*LN(14*20)-2*E31</f>
        <v>141.5576986422185</v>
      </c>
      <c r="F33">
        <f t="shared" si="38"/>
        <v>116.40425971558774</v>
      </c>
      <c r="G33">
        <f t="shared" si="38"/>
        <v>118.735813467597</v>
      </c>
      <c r="H33">
        <f t="shared" si="38"/>
        <v>61.974191003126251</v>
      </c>
      <c r="I33">
        <f t="shared" si="38"/>
        <v>57.682990115123495</v>
      </c>
      <c r="J33">
        <f t="shared" si="38"/>
        <v>54.739136214092738</v>
      </c>
      <c r="K33">
        <f t="shared" si="38"/>
        <v>51.089214785581994</v>
      </c>
      <c r="L33">
        <f t="shared" si="38"/>
        <v>54.729717754915249</v>
      </c>
      <c r="M33">
        <f t="shared" si="38"/>
        <v>59.466387801848491</v>
      </c>
      <c r="N33">
        <f t="shared" si="38"/>
        <v>64.295726497984944</v>
      </c>
      <c r="O33">
        <f t="shared" si="38"/>
        <v>68.488726601292996</v>
      </c>
      <c r="P33">
        <f t="shared" si="38"/>
        <v>73.665680223381443</v>
      </c>
      <c r="Q33">
        <f t="shared" si="38"/>
        <v>78.887054444369483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Pengchuan Zhang</dc:creator>
  <cp:lastModifiedBy>Pengchuan Zhang</cp:lastModifiedBy>
  <dcterms:created xsi:type="dcterms:W3CDTF">2016-08-29T18:28:08Z</dcterms:created>
  <dcterms:modified xsi:type="dcterms:W3CDTF">2016-08-30T04:37:00Z</dcterms:modified>
</cp:coreProperties>
</file>