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УНИВЕР\Физика\лаб 46 (3)\"/>
    </mc:Choice>
  </mc:AlternateContent>
  <xr:revisionPtr revIDLastSave="0" documentId="13_ncr:1_{CE9C9338-E5DD-4EFE-A044-993C367C0A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" l="1"/>
  <c r="P9" i="1" l="1"/>
  <c r="Q9" i="1"/>
  <c r="P5" i="1"/>
  <c r="O9" i="1"/>
  <c r="O5" i="1"/>
  <c r="S5" i="1" s="1"/>
  <c r="S9" i="1" l="1"/>
</calcChain>
</file>

<file path=xl/sharedStrings.xml><?xml version="1.0" encoding="utf-8"?>
<sst xmlns="http://schemas.openxmlformats.org/spreadsheetml/2006/main" count="12" uniqueCount="8">
  <si>
    <r>
      <t>t</t>
    </r>
    <r>
      <rPr>
        <sz val="14"/>
        <color rgb="FF000000"/>
        <rFont val="Times New Roman"/>
        <family val="1"/>
        <charset val="204"/>
      </rPr>
      <t xml:space="preserve">, </t>
    </r>
    <r>
      <rPr>
        <sz val="14"/>
        <color rgb="FF000000"/>
        <rFont val="Symbol"/>
        <family val="1"/>
        <charset val="2"/>
      </rPr>
      <t>°</t>
    </r>
    <r>
      <rPr>
        <sz val="14"/>
        <color rgb="FF000000"/>
        <rFont val="Times New Roman"/>
        <family val="1"/>
        <charset val="204"/>
      </rPr>
      <t>C</t>
    </r>
  </si>
  <si>
    <r>
      <t>R</t>
    </r>
    <r>
      <rPr>
        <sz val="14"/>
        <color rgb="FF000000"/>
        <rFont val="Times New Roman"/>
        <family val="1"/>
        <charset val="204"/>
      </rPr>
      <t>, Ом</t>
    </r>
  </si>
  <si>
    <t>y = 0,265x + 22,349</t>
  </si>
  <si>
    <t>y</t>
  </si>
  <si>
    <t>x</t>
  </si>
  <si>
    <t>R2</t>
  </si>
  <si>
    <t>R1</t>
  </si>
  <si>
    <t xml:space="preserve">ANSWER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</si>
</sst>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469816272965877E-2"/>
          <c:y val="0.17634259259259263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R, Ом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Лист1!$B$1:$K$1</c:f>
              <c:numCache>
                <c:formatCode>General</c:formatCode>
                <c:ptCount val="10"/>
                <c:pt idx="0">
                  <c:v>21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Лист1!$B$2:$K$2</c:f>
              <c:numCache>
                <c:formatCode>General</c:formatCode>
                <c:ptCount val="10"/>
                <c:pt idx="0">
                  <c:v>52.8</c:v>
                </c:pt>
                <c:pt idx="1">
                  <c:v>53.1</c:v>
                </c:pt>
                <c:pt idx="2">
                  <c:v>54.5</c:v>
                </c:pt>
                <c:pt idx="3">
                  <c:v>55.5</c:v>
                </c:pt>
                <c:pt idx="4">
                  <c:v>57</c:v>
                </c:pt>
                <c:pt idx="5">
                  <c:v>58.1</c:v>
                </c:pt>
                <c:pt idx="6">
                  <c:v>59</c:v>
                </c:pt>
                <c:pt idx="7">
                  <c:v>59.3</c:v>
                </c:pt>
                <c:pt idx="8">
                  <c:v>59.8</c:v>
                </c:pt>
                <c:pt idx="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07-4DB2-B9F0-5D987031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764831"/>
        <c:axId val="1639213327"/>
      </c:scatterChart>
      <c:valAx>
        <c:axId val="14737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213327"/>
        <c:crosses val="autoZero"/>
        <c:crossBetween val="midCat"/>
      </c:valAx>
      <c:valAx>
        <c:axId val="16392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7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Проводник</a:t>
            </a:r>
            <a:r>
              <a:rPr lang="ru-RU" baseline="0"/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R, Ом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65630851745947"/>
                  <c:y val="4.13421234716112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Лист1!$B$1:$K$1</c:f>
              <c:numCache>
                <c:formatCode>General</c:formatCode>
                <c:ptCount val="10"/>
                <c:pt idx="0">
                  <c:v>21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Лист1!$B$2:$K$2</c:f>
              <c:numCache>
                <c:formatCode>General</c:formatCode>
                <c:ptCount val="10"/>
                <c:pt idx="0">
                  <c:v>52.8</c:v>
                </c:pt>
                <c:pt idx="1">
                  <c:v>53.1</c:v>
                </c:pt>
                <c:pt idx="2">
                  <c:v>54.5</c:v>
                </c:pt>
                <c:pt idx="3">
                  <c:v>55.5</c:v>
                </c:pt>
                <c:pt idx="4">
                  <c:v>57</c:v>
                </c:pt>
                <c:pt idx="5">
                  <c:v>58.1</c:v>
                </c:pt>
                <c:pt idx="6">
                  <c:v>59</c:v>
                </c:pt>
                <c:pt idx="7">
                  <c:v>59.3</c:v>
                </c:pt>
                <c:pt idx="8">
                  <c:v>59.8</c:v>
                </c:pt>
                <c:pt idx="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7-42FC-9328-34AA2ABEA3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1155295"/>
        <c:axId val="1731167423"/>
      </c:scatterChart>
      <c:valAx>
        <c:axId val="1731155295"/>
        <c:scaling>
          <c:orientation val="minMax"/>
          <c:max val="7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°C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167423"/>
        <c:crosses val="autoZero"/>
        <c:crossBetween val="midCat"/>
        <c:majorUnit val="5"/>
      </c:valAx>
      <c:valAx>
        <c:axId val="1731167423"/>
        <c:scaling>
          <c:orientation val="minMax"/>
          <c:min val="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</a:t>
                </a:r>
                <a:r>
                  <a:rPr lang="ru-RU"/>
                  <a:t>Ом</a:t>
                </a:r>
              </a:p>
            </c:rich>
          </c:tx>
          <c:layout>
            <c:manualLayout>
              <c:xMode val="edge"/>
              <c:yMode val="edge"/>
              <c:x val="2.170852594664557E-2"/>
              <c:y val="3.10960534687389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1552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Проводник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R, Ом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137815776511153"/>
                  <c:y val="-6.35085574572127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Лист1!$B$5:$K$5</c:f>
              <c:numCache>
                <c:formatCode>General</c:formatCode>
                <c:ptCount val="10"/>
                <c:pt idx="0">
                  <c:v>21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Лист1!$B$6:$K$6</c:f>
              <c:numCache>
                <c:formatCode>General</c:formatCode>
                <c:ptCount val="10"/>
                <c:pt idx="0">
                  <c:v>29.6</c:v>
                </c:pt>
                <c:pt idx="1">
                  <c:v>28.2</c:v>
                </c:pt>
                <c:pt idx="2">
                  <c:v>29.7</c:v>
                </c:pt>
                <c:pt idx="3">
                  <c:v>31.3</c:v>
                </c:pt>
                <c:pt idx="4">
                  <c:v>32.200000000000003</c:v>
                </c:pt>
                <c:pt idx="5">
                  <c:v>34</c:v>
                </c:pt>
                <c:pt idx="6">
                  <c:v>36.1</c:v>
                </c:pt>
                <c:pt idx="7">
                  <c:v>37.5</c:v>
                </c:pt>
                <c:pt idx="8">
                  <c:v>38</c:v>
                </c:pt>
                <c:pt idx="9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9-4BDB-9427-1B97E5D88F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1251903"/>
        <c:axId val="1639221647"/>
      </c:scatterChart>
      <c:valAx>
        <c:axId val="1731251903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t, °C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221647"/>
        <c:crosses val="autoZero"/>
        <c:crossBetween val="midCat"/>
        <c:majorUnit val="5"/>
      </c:valAx>
      <c:valAx>
        <c:axId val="1639221647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R, </a:t>
                </a:r>
                <a:r>
                  <a:rPr lang="ru-RU" sz="1000" b="0" i="0" baseline="0">
                    <a:effectLst/>
                  </a:rPr>
                  <a:t>Ом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1686914416615095E-2"/>
              <c:y val="4.09991980169145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25190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13606</xdr:colOff>
      <xdr:row>26</xdr:row>
      <xdr:rowOff>23132</xdr:rowOff>
    </xdr:from>
    <xdr:to>
      <xdr:col>11</xdr:col>
      <xdr:colOff>299356</xdr:colOff>
      <xdr:row>40</xdr:row>
      <xdr:rowOff>99332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560762-409A-465C-AE07-5BAF40C57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168520</xdr:rowOff>
    </xdr:from>
    <xdr:to>
      <xdr:col>9</xdr:col>
      <xdr:colOff>168518</xdr:colOff>
      <xdr:row>24</xdr:row>
      <xdr:rowOff>65942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5420162-079C-44CD-85BA-B4A0508DD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321747</xdr:colOff>
      <xdr:row>14</xdr:row>
      <xdr:rowOff>147622</xdr:rowOff>
    </xdr:from>
    <xdr:to>
      <xdr:col>18</xdr:col>
      <xdr:colOff>489929</xdr:colOff>
      <xdr:row>30</xdr:row>
      <xdr:rowOff>44422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55EA9DE-F12C-4B0F-83D6-76A22EF85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zoomScale="115" zoomScaleNormal="115" workbookViewId="0">
      <selection activeCell="S12" sqref="S12"/>
    </sheetView>
  </sheetViews>
  <sheetFormatPr defaultRowHeight="15" x14ac:dyDescent="0.25"/>
  <cols>
    <col min="18" max="18" width="10.7109375" bestFit="1" customWidth="1"/>
  </cols>
  <sheetData>
    <row r="1" spans="1:19" ht="19.5" thickBot="1" x14ac:dyDescent="0.3">
      <c r="A1" s="1" t="s">
        <v>0</v>
      </c>
      <c r="B1" s="2">
        <v>21</v>
      </c>
      <c r="C1" s="2">
        <v>25</v>
      </c>
      <c r="D1" s="2">
        <v>30</v>
      </c>
      <c r="E1" s="2">
        <v>35</v>
      </c>
      <c r="F1" s="2">
        <v>40</v>
      </c>
      <c r="G1" s="2">
        <v>45</v>
      </c>
      <c r="H1" s="2">
        <v>50</v>
      </c>
      <c r="I1" s="2">
        <v>55</v>
      </c>
      <c r="J1" s="2">
        <v>60</v>
      </c>
      <c r="K1" s="2">
        <v>65</v>
      </c>
    </row>
    <row r="2" spans="1:19" ht="19.5" thickBot="1" x14ac:dyDescent="0.3">
      <c r="A2" s="3" t="s">
        <v>1</v>
      </c>
      <c r="B2" s="4">
        <v>52.8</v>
      </c>
      <c r="C2" s="4">
        <v>53.1</v>
      </c>
      <c r="D2" s="4">
        <v>54.5</v>
      </c>
      <c r="E2" s="4">
        <v>55.5</v>
      </c>
      <c r="F2" s="4">
        <v>57</v>
      </c>
      <c r="G2" s="4">
        <v>58.1</v>
      </c>
      <c r="H2" s="4">
        <v>59</v>
      </c>
      <c r="I2" s="4">
        <v>59.3</v>
      </c>
      <c r="J2" s="4">
        <v>59.8</v>
      </c>
      <c r="K2" s="4">
        <v>62</v>
      </c>
    </row>
    <row r="3" spans="1:19" x14ac:dyDescent="0.25">
      <c r="N3" s="5" t="s">
        <v>2</v>
      </c>
    </row>
    <row r="4" spans="1:19" ht="15.75" thickBot="1" x14ac:dyDescent="0.3">
      <c r="N4" t="s">
        <v>5</v>
      </c>
    </row>
    <row r="5" spans="1:19" ht="19.5" thickBot="1" x14ac:dyDescent="0.3">
      <c r="A5" s="1" t="s">
        <v>0</v>
      </c>
      <c r="B5" s="2">
        <v>21</v>
      </c>
      <c r="C5" s="2">
        <v>25</v>
      </c>
      <c r="D5" s="2">
        <v>30</v>
      </c>
      <c r="E5" s="2">
        <v>35</v>
      </c>
      <c r="F5" s="2">
        <v>40</v>
      </c>
      <c r="G5" s="2">
        <v>45</v>
      </c>
      <c r="H5" s="2">
        <v>50</v>
      </c>
      <c r="I5" s="2">
        <v>55</v>
      </c>
      <c r="J5" s="2">
        <v>60</v>
      </c>
      <c r="K5" s="2">
        <v>65</v>
      </c>
      <c r="N5" t="s">
        <v>3</v>
      </c>
      <c r="O5">
        <f>0.265*O6+22.349</f>
        <v>22.349</v>
      </c>
      <c r="P5">
        <f>0.265*P6+22.349</f>
        <v>36.923999999999999</v>
      </c>
      <c r="R5" t="s">
        <v>7</v>
      </c>
      <c r="S5">
        <f>(P5-O5)/((O5*P6)-(P5*O6))</f>
        <v>1.1857353796590451E-2</v>
      </c>
    </row>
    <row r="6" spans="1:19" ht="19.5" thickBot="1" x14ac:dyDescent="0.3">
      <c r="A6" s="3" t="s">
        <v>1</v>
      </c>
      <c r="B6" s="4">
        <v>29.6</v>
      </c>
      <c r="C6" s="4">
        <v>28.2</v>
      </c>
      <c r="D6" s="4">
        <v>29.7</v>
      </c>
      <c r="E6" s="4">
        <v>31.3</v>
      </c>
      <c r="F6" s="4">
        <v>32.200000000000003</v>
      </c>
      <c r="G6" s="4">
        <v>34</v>
      </c>
      <c r="H6" s="4">
        <v>36.1</v>
      </c>
      <c r="I6" s="4">
        <v>37.5</v>
      </c>
      <c r="J6" s="4">
        <v>38</v>
      </c>
      <c r="K6" s="4">
        <v>39.799999999999997</v>
      </c>
      <c r="N6" t="s">
        <v>4</v>
      </c>
      <c r="O6">
        <v>0</v>
      </c>
      <c r="P6">
        <v>55</v>
      </c>
    </row>
    <row r="8" spans="1:19" x14ac:dyDescent="0.25">
      <c r="N8" t="s">
        <v>6</v>
      </c>
    </row>
    <row r="9" spans="1:19" x14ac:dyDescent="0.25">
      <c r="N9" t="s">
        <v>3</v>
      </c>
      <c r="O9">
        <f>0.2026*O10+48.479</f>
        <v>52.733599999999996</v>
      </c>
      <c r="P9">
        <f>0.2026*P10+48.479</f>
        <v>57.596000000000004</v>
      </c>
      <c r="Q9">
        <f>0.2026*Q10+48.479</f>
        <v>48.478999999999999</v>
      </c>
      <c r="S9">
        <f>(P9-O9)/((O9*P10)-(P9*O10))</f>
        <v>4.1791291074485945E-3</v>
      </c>
    </row>
    <row r="10" spans="1:19" x14ac:dyDescent="0.25">
      <c r="N10" t="s">
        <v>4</v>
      </c>
      <c r="O10">
        <v>21</v>
      </c>
      <c r="P10">
        <v>45</v>
      </c>
    </row>
    <row r="12" spans="1:19" x14ac:dyDescent="0.25">
      <c r="S12">
        <f>48.479*(1+0.00418*21)</f>
        <v>52.734486619999998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2020-11-12T14:52:58Z</dcterms:modified>
</cp:coreProperties>
</file>