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K19" i="1" l="1"/>
  <c r="K20" i="1"/>
  <c r="K21" i="1"/>
  <c r="K22" i="1"/>
  <c r="K23" i="1"/>
  <c r="K24" i="1"/>
  <c r="K25" i="1"/>
  <c r="K26" i="1"/>
  <c r="I19" i="1"/>
  <c r="I20" i="1"/>
  <c r="I26" i="1"/>
  <c r="I25" i="1"/>
  <c r="I24" i="1"/>
  <c r="I23" i="1"/>
  <c r="I22" i="1"/>
  <c r="I21" i="1"/>
  <c r="I18" i="1"/>
  <c r="I17" i="1"/>
  <c r="E26" i="1" l="1"/>
  <c r="D26" i="1"/>
  <c r="C26" i="1"/>
  <c r="C24" i="1"/>
  <c r="C23" i="1"/>
  <c r="C20" i="1"/>
  <c r="C19" i="1"/>
  <c r="C16" i="1"/>
  <c r="E15" i="1"/>
  <c r="D15" i="1"/>
  <c r="J8" i="1"/>
  <c r="C15" i="1"/>
  <c r="G16" i="1" l="1"/>
  <c r="G17" i="1"/>
  <c r="G18" i="1"/>
  <c r="G19" i="1"/>
  <c r="G20" i="1"/>
  <c r="G21" i="1"/>
  <c r="G22" i="1"/>
  <c r="G23" i="1"/>
  <c r="G24" i="1"/>
  <c r="G25" i="1"/>
  <c r="G26" i="1"/>
  <c r="G15" i="1"/>
  <c r="D20" i="1"/>
  <c r="E20" i="1"/>
  <c r="C21" i="1"/>
  <c r="D21" i="1"/>
  <c r="E21" i="1"/>
  <c r="C22" i="1"/>
  <c r="D22" i="1"/>
  <c r="E22" i="1"/>
  <c r="D23" i="1"/>
  <c r="E23" i="1"/>
  <c r="D24" i="1"/>
  <c r="E24" i="1"/>
  <c r="C25" i="1"/>
  <c r="D25" i="1"/>
  <c r="E25" i="1"/>
  <c r="D19" i="1"/>
  <c r="E19" i="1"/>
  <c r="E18" i="1"/>
  <c r="D18" i="1"/>
  <c r="C18" i="1"/>
  <c r="E17" i="1"/>
  <c r="D17" i="1"/>
  <c r="C17" i="1"/>
  <c r="E16" i="1"/>
  <c r="D16" i="1"/>
</calcChain>
</file>

<file path=xl/sharedStrings.xml><?xml version="1.0" encoding="utf-8"?>
<sst xmlns="http://schemas.openxmlformats.org/spreadsheetml/2006/main" count="40" uniqueCount="28">
  <si>
    <t>Strippato</t>
  </si>
  <si>
    <t>Bianco</t>
  </si>
  <si>
    <t>Valori della piastra - bianco</t>
  </si>
  <si>
    <t>Medie</t>
  </si>
  <si>
    <t xml:space="preserve">Rapporto </t>
  </si>
  <si>
    <t xml:space="preserve">percentuale </t>
  </si>
  <si>
    <t>(a ognuno il suo)</t>
  </si>
  <si>
    <t>Biotinilato</t>
  </si>
  <si>
    <t>Esperimento di Riciclo di KDR</t>
  </si>
  <si>
    <t>Tempi</t>
  </si>
  <si>
    <t>5'</t>
  </si>
  <si>
    <t>10'</t>
  </si>
  <si>
    <t>Endocitato 10' WT</t>
  </si>
  <si>
    <t>Endocitato 10' siLip</t>
  </si>
  <si>
    <t>Endo 10' Riciclato 10' siLip</t>
  </si>
  <si>
    <t>Endo 10' Riciclato 1' e 30'' WT</t>
  </si>
  <si>
    <t>Endo 10' Riciclato 1' e 30'' siLip</t>
  </si>
  <si>
    <t>Endo 10' Riciclato 3' WT</t>
  </si>
  <si>
    <t>Endo 10' Riciclato 3' siLip</t>
  </si>
  <si>
    <t>Endo 10' Riciclato 5' WT</t>
  </si>
  <si>
    <t>Endo 10' Riciclato 5' siLip</t>
  </si>
  <si>
    <t>Endo 10' Riciclato 10' WT</t>
  </si>
  <si>
    <t>Media Bianco</t>
  </si>
  <si>
    <t>con l'Endocitato</t>
  </si>
  <si>
    <t>1' e 30''</t>
  </si>
  <si>
    <t>3'</t>
  </si>
  <si>
    <t>siPPFIA</t>
  </si>
  <si>
    <t>AEC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</si>
</sst>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Arial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0" borderId="0" xfId="0" applyFont="1"/>
    <xf numFmtId="0" fontId="0" fillId="3" borderId="0" xfId="0" applyFill="1"/>
    <xf numFmtId="164" fontId="0" fillId="0" borderId="0" xfId="0" applyNumberFormat="1" applyFont="1"/>
    <xf numFmtId="0" fontId="0" fillId="3" borderId="0" xfId="0" applyFill="1" applyAlignment="1"/>
    <xf numFmtId="164" fontId="0" fillId="0" borderId="0" xfId="0" applyNumberFormat="1"/>
    <xf numFmtId="164" fontId="2" fillId="0" borderId="1" xfId="1" applyNumberFormat="1" applyFont="1" applyBorder="1"/>
    <xf numFmtId="0" fontId="0" fillId="0" borderId="0" xfId="0" applyFont="1" applyBorder="1"/>
    <xf numFmtId="164" fontId="2" fillId="0" borderId="2" xfId="1" applyNumberFormat="1" applyFont="1" applyBorder="1"/>
    <xf numFmtId="164" fontId="2" fillId="0" borderId="7" xfId="1" applyNumberFormat="1" applyFont="1" applyBorder="1"/>
    <xf numFmtId="0" fontId="0" fillId="0" borderId="0" xfId="0" applyBorder="1" applyAlignment="1">
      <alignment vertical="center"/>
    </xf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0" borderId="0" xfId="0" applyAlignment="1">
      <alignment horizontal="right"/>
    </xf>
    <xf numFmtId="164" fontId="2" fillId="0" borderId="6" xfId="1" applyNumberFormat="1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164" fontId="2" fillId="0" borderId="5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0" fontId="0" fillId="6" borderId="0" xfId="0" applyFill="1"/>
    <xf numFmtId="164" fontId="0" fillId="6" borderId="0" xfId="0" applyNumberFormat="1" applyFill="1"/>
    <xf numFmtId="0" fontId="0" fillId="6" borderId="0" xfId="0" applyFont="1" applyFill="1"/>
    <xf numFmtId="164" fontId="2" fillId="7" borderId="3" xfId="1" applyNumberFormat="1" applyFont="1" applyFill="1" applyBorder="1" applyAlignment="1">
      <alignment horizontal="center"/>
    </xf>
    <xf numFmtId="164" fontId="2" fillId="7" borderId="5" xfId="1" applyNumberFormat="1" applyFont="1" applyFill="1" applyBorder="1" applyAlignment="1">
      <alignment horizontal="center"/>
    </xf>
    <xf numFmtId="164" fontId="2" fillId="7" borderId="4" xfId="1" applyNumberFormat="1" applyFont="1" applyFill="1" applyBorder="1" applyAlignment="1">
      <alignment horizontal="center"/>
    </xf>
    <xf numFmtId="0" fontId="0" fillId="7" borderId="0" xfId="0" applyFill="1"/>
    <xf numFmtId="164" fontId="2" fillId="8" borderId="3" xfId="1" applyNumberFormat="1" applyFont="1" applyFill="1" applyBorder="1" applyAlignment="1">
      <alignment horizontal="center"/>
    </xf>
    <xf numFmtId="164" fontId="2" fillId="8" borderId="5" xfId="1" applyNumberFormat="1" applyFont="1" applyFill="1" applyBorder="1" applyAlignment="1">
      <alignment horizontal="center"/>
    </xf>
    <xf numFmtId="164" fontId="2" fillId="8" borderId="4" xfId="1" applyNumberFormat="1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8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Foglio1!$N$20</c:f>
              <c:strCache>
                <c:ptCount val="1"/>
                <c:pt idx="0">
                  <c:v>AEC Control</c:v>
                </c:pt>
              </c:strCache>
            </c:strRef>
          </c:tx>
          <c:marker>
            <c:symbol val="none"/>
          </c:marker>
          <c:cat>
            <c:strRef>
              <c:f>Foglio1!$M$21:$M$25</c:f>
              <c:strCache>
                <c:ptCount val="5"/>
                <c:pt idx="0">
                  <c:v>0</c:v>
                </c:pt>
                <c:pt idx="1">
                  <c:v>1' e 30''</c:v>
                </c:pt>
                <c:pt idx="2">
                  <c:v>3'</c:v>
                </c:pt>
                <c:pt idx="3">
                  <c:v>5'</c:v>
                </c:pt>
                <c:pt idx="4">
                  <c:v>10'</c:v>
                </c:pt>
              </c:strCache>
            </c:strRef>
          </c:cat>
          <c:val>
            <c:numRef>
              <c:f>Foglio1!$N$21:$N$25</c:f>
              <c:numCache>
                <c:formatCode>General</c:formatCode>
                <c:ptCount val="5"/>
                <c:pt idx="0">
                  <c:v>0</c:v>
                </c:pt>
                <c:pt idx="1">
                  <c:v>9.4214134721333949</c:v>
                </c:pt>
                <c:pt idx="2">
                  <c:v>20.526616615628271</c:v>
                </c:pt>
                <c:pt idx="3">
                  <c:v>29.428469379694164</c:v>
                </c:pt>
                <c:pt idx="4">
                  <c:v>21.039568496951517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Foglio1!$O$20</c:f>
              <c:strCache>
                <c:ptCount val="1"/>
                <c:pt idx="0">
                  <c:v>siPPFIA</c:v>
                </c:pt>
              </c:strCache>
            </c:strRef>
          </c:tx>
          <c:marker>
            <c:symbol val="none"/>
          </c:marker>
          <c:cat>
            <c:strRef>
              <c:f>Foglio1!$M$21:$M$25</c:f>
              <c:strCache>
                <c:ptCount val="5"/>
                <c:pt idx="0">
                  <c:v>0</c:v>
                </c:pt>
                <c:pt idx="1">
                  <c:v>1' e 30''</c:v>
                </c:pt>
                <c:pt idx="2">
                  <c:v>3'</c:v>
                </c:pt>
                <c:pt idx="3">
                  <c:v>5'</c:v>
                </c:pt>
                <c:pt idx="4">
                  <c:v>10'</c:v>
                </c:pt>
              </c:strCache>
            </c:strRef>
          </c:cat>
          <c:val>
            <c:numRef>
              <c:f>Foglio1!$O$21:$O$25</c:f>
              <c:numCache>
                <c:formatCode>General</c:formatCode>
                <c:ptCount val="5"/>
                <c:pt idx="0">
                  <c:v>0</c:v>
                </c:pt>
                <c:pt idx="1">
                  <c:v>17.581911759106319</c:v>
                </c:pt>
                <c:pt idx="2">
                  <c:v>19.666311186549621</c:v>
                </c:pt>
                <c:pt idx="3">
                  <c:v>31.171964930009366</c:v>
                </c:pt>
                <c:pt idx="4">
                  <c:v>22.253273243518109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55200"/>
        <c:axId val="167156736"/>
      </c:lineChart>
      <c:catAx>
        <c:axId val="16715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156736"/>
        <c:crosses val="autoZero"/>
        <c:auto val="1"/>
        <c:lblAlgn val="ctr"/>
        <c:lblOffset val="100"/>
        <c:noMultiLvlLbl val="0"/>
      </c:catAx>
      <c:valAx>
        <c:axId val="16715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155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2</xdr:row>
      <xdr:rowOff>47625</xdr:rowOff>
    </xdr:from>
    <xdr:to>
      <xdr:col>17</xdr:col>
      <xdr:colOff>161925</xdr:colOff>
      <xdr:row>16</xdr:row>
      <xdr:rowOff>123825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R24" sqref="R24"/>
    </sheetView>
  </sheetViews>
  <sheetFormatPr defaultRowHeight="15" x14ac:dyDescent="0.25"/>
  <cols>
    <col min="2" max="2" width="27.85546875" bestFit="1" customWidth="1"/>
    <col min="8" max="8" width="27.85546875" bestFit="1" customWidth="1"/>
    <col min="9" max="9" width="15.85546875" customWidth="1"/>
    <col min="10" max="10" width="12.85546875" bestFit="1" customWidth="1"/>
    <col min="14" max="15" width="13.140625" bestFit="1" customWidth="1"/>
  </cols>
  <sheetData>
    <row r="1" spans="1:10" x14ac:dyDescent="0.25">
      <c r="A1" s="30" t="s">
        <v>8</v>
      </c>
      <c r="B1" s="30"/>
      <c r="C1" s="30"/>
      <c r="D1" s="30"/>
      <c r="E1" s="30"/>
      <c r="F1" s="30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I2" s="13"/>
    </row>
    <row r="3" spans="1:10" x14ac:dyDescent="0.25">
      <c r="A3" s="1"/>
      <c r="B3" s="14" t="s">
        <v>7</v>
      </c>
      <c r="C3" s="15">
        <v>0.59914766620677884</v>
      </c>
      <c r="D3" s="19">
        <v>0.66102430317091965</v>
      </c>
      <c r="E3" s="6">
        <v>7.2324802207460515E-2</v>
      </c>
      <c r="F3" s="9">
        <v>8.0798633031754552E-2</v>
      </c>
      <c r="G3" s="8">
        <v>6.7515458560653607E-2</v>
      </c>
      <c r="H3" s="1" t="s">
        <v>0</v>
      </c>
      <c r="I3" s="3"/>
    </row>
    <row r="4" spans="1:10" x14ac:dyDescent="0.25">
      <c r="A4" s="1"/>
      <c r="C4" s="16">
        <v>0.5657044732602049</v>
      </c>
      <c r="D4" s="6">
        <v>0.16386590588619787</v>
      </c>
      <c r="E4" s="9">
        <v>0.19310749962736451</v>
      </c>
      <c r="F4" s="8">
        <v>0.1627708225414139</v>
      </c>
      <c r="G4" s="27">
        <v>0.17432309271178104</v>
      </c>
      <c r="H4" t="s">
        <v>15</v>
      </c>
      <c r="I4" s="33" t="s">
        <v>14</v>
      </c>
    </row>
    <row r="5" spans="1:10" x14ac:dyDescent="0.25">
      <c r="A5" s="1"/>
      <c r="B5" s="32" t="s">
        <v>12</v>
      </c>
      <c r="C5" s="17">
        <v>0.20038864323575517</v>
      </c>
      <c r="D5" s="6">
        <v>0.18075238107942926</v>
      </c>
      <c r="E5" s="9">
        <v>0.17902436801564214</v>
      </c>
      <c r="F5" s="8">
        <v>0.17166275205160855</v>
      </c>
      <c r="G5" s="28">
        <v>0.16876453059369789</v>
      </c>
      <c r="H5" t="s">
        <v>16</v>
      </c>
      <c r="I5" s="33"/>
    </row>
    <row r="6" spans="1:10" x14ac:dyDescent="0.25">
      <c r="A6" s="1"/>
      <c r="B6" s="32"/>
      <c r="C6" s="17">
        <v>0.17958443889670156</v>
      </c>
      <c r="D6" s="6">
        <v>0.15452242092890622</v>
      </c>
      <c r="E6" s="9">
        <v>0.15217964405781412</v>
      </c>
      <c r="F6" s="8">
        <v>0.16368387718026245</v>
      </c>
      <c r="G6" s="29">
        <v>0.16487087386833266</v>
      </c>
      <c r="H6" t="s">
        <v>17</v>
      </c>
      <c r="I6" s="33"/>
    </row>
    <row r="7" spans="1:10" x14ac:dyDescent="0.25">
      <c r="A7" s="1"/>
      <c r="B7" s="32"/>
      <c r="C7" s="17">
        <v>0.18164564507555414</v>
      </c>
      <c r="D7" s="6">
        <v>0.17442384984808409</v>
      </c>
      <c r="E7" s="9">
        <v>0.16816651316426898</v>
      </c>
      <c r="F7" s="8">
        <v>0.17837172348761951</v>
      </c>
      <c r="G7" s="23">
        <v>3.8331187515477566E-2</v>
      </c>
      <c r="H7" t="s">
        <v>18</v>
      </c>
      <c r="I7" s="34" t="s">
        <v>1</v>
      </c>
      <c r="J7" s="26" t="s">
        <v>22</v>
      </c>
    </row>
    <row r="8" spans="1:10" x14ac:dyDescent="0.25">
      <c r="A8" s="1"/>
      <c r="B8" s="32" t="s">
        <v>13</v>
      </c>
      <c r="C8" s="18">
        <v>0.20748558810699141</v>
      </c>
      <c r="D8" s="6">
        <v>0.13810419264472934</v>
      </c>
      <c r="E8" s="9">
        <v>0.15394845042258332</v>
      </c>
      <c r="F8" s="8">
        <v>0.13876804414807878</v>
      </c>
      <c r="G8" s="24">
        <v>3.7739872732655576E-2</v>
      </c>
      <c r="H8" t="s">
        <v>19</v>
      </c>
      <c r="I8" s="34"/>
      <c r="J8" s="5">
        <f>AVERAGE(G7:G10)</f>
        <v>3.9052608920494274E-2</v>
      </c>
    </row>
    <row r="9" spans="1:10" x14ac:dyDescent="0.25">
      <c r="A9" s="1"/>
      <c r="B9" s="32"/>
      <c r="C9" s="17">
        <v>0.19782963007650858</v>
      </c>
      <c r="D9" s="6">
        <v>0.15729401253902031</v>
      </c>
      <c r="E9" s="9">
        <v>0.15269028028980064</v>
      </c>
      <c r="F9" s="8">
        <v>0.1531436264455672</v>
      </c>
      <c r="G9" s="24">
        <v>3.9858822114638329E-2</v>
      </c>
      <c r="H9" t="s">
        <v>20</v>
      </c>
      <c r="I9" s="34"/>
      <c r="J9" s="1"/>
    </row>
    <row r="10" spans="1:10" x14ac:dyDescent="0.25">
      <c r="A10" s="1"/>
      <c r="B10" s="32"/>
      <c r="C10" s="16">
        <v>0.21450128852008979</v>
      </c>
      <c r="D10" s="6">
        <v>0.15614987449508982</v>
      </c>
      <c r="E10" s="9">
        <v>0.15231733796145983</v>
      </c>
      <c r="F10" s="8">
        <v>0.15963885915984646</v>
      </c>
      <c r="G10" s="25">
        <v>4.0280553319205617E-2</v>
      </c>
      <c r="H10" t="s">
        <v>21</v>
      </c>
      <c r="I10" s="34"/>
      <c r="J10" s="1"/>
    </row>
    <row r="11" spans="1:10" x14ac:dyDescent="0.25">
      <c r="A11" s="1"/>
      <c r="B11" s="1"/>
      <c r="C11" s="1"/>
      <c r="D11" s="1"/>
      <c r="E11" s="1"/>
      <c r="F11" s="1"/>
      <c r="G11" s="7"/>
      <c r="H11" s="7"/>
      <c r="J11" s="1"/>
    </row>
    <row r="12" spans="1:10" x14ac:dyDescent="0.25">
      <c r="A12" s="1"/>
      <c r="B12" s="1"/>
      <c r="C12" s="1"/>
      <c r="D12" s="1"/>
      <c r="E12" s="1"/>
      <c r="F12" s="1"/>
      <c r="G12" s="7"/>
      <c r="H12" s="7"/>
      <c r="I12" s="4" t="s">
        <v>4</v>
      </c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4" t="s">
        <v>5</v>
      </c>
      <c r="J13" s="1"/>
    </row>
    <row r="14" spans="1:10" x14ac:dyDescent="0.25">
      <c r="A14" s="1"/>
      <c r="C14" s="31" t="s">
        <v>2</v>
      </c>
      <c r="D14" s="31"/>
      <c r="E14" s="31"/>
      <c r="F14" s="1"/>
      <c r="G14" s="2" t="s">
        <v>3</v>
      </c>
      <c r="H14" s="1"/>
      <c r="I14" s="4" t="s">
        <v>23</v>
      </c>
      <c r="J14" s="1"/>
    </row>
    <row r="15" spans="1:10" x14ac:dyDescent="0.25">
      <c r="A15" s="1"/>
      <c r="B15" t="s">
        <v>7</v>
      </c>
      <c r="C15" s="5">
        <f>C3-$J$8</f>
        <v>0.56009505728628461</v>
      </c>
      <c r="D15" s="5">
        <f>D3-$J$8</f>
        <v>0.62197169425042542</v>
      </c>
      <c r="E15" s="5">
        <f>C4-$J$8</f>
        <v>0.52665186433971067</v>
      </c>
      <c r="F15" s="1"/>
      <c r="G15" s="5">
        <f>AVERAGE(C15:E15)</f>
        <v>0.5695728719588069</v>
      </c>
      <c r="H15" s="1"/>
      <c r="I15" s="4" t="s">
        <v>6</v>
      </c>
      <c r="J15" s="1"/>
    </row>
    <row r="16" spans="1:10" x14ac:dyDescent="0.25">
      <c r="A16" s="1"/>
      <c r="B16" s="1" t="s">
        <v>0</v>
      </c>
      <c r="C16" s="5">
        <f>E3-$J$8</f>
        <v>3.3272193286966241E-2</v>
      </c>
      <c r="D16" s="5">
        <f t="shared" ref="D16" si="0">F3-$J$8</f>
        <v>4.1746024111260278E-2</v>
      </c>
      <c r="E16" s="5">
        <f>G3-$J$8</f>
        <v>2.8462849640159334E-2</v>
      </c>
      <c r="F16" s="1"/>
      <c r="G16" s="5">
        <f t="shared" ref="G16:G26" si="1">AVERAGE(C16:E16)</f>
        <v>3.4493689012795287E-2</v>
      </c>
      <c r="H16" s="1"/>
      <c r="J16" s="1"/>
    </row>
    <row r="17" spans="1:15" x14ac:dyDescent="0.25">
      <c r="A17" s="1"/>
      <c r="B17" s="10" t="s">
        <v>12</v>
      </c>
      <c r="C17" s="5">
        <f>C5-$J$8</f>
        <v>0.16133603431526089</v>
      </c>
      <c r="D17" s="5">
        <f>C6-$J$8</f>
        <v>0.14053182997620728</v>
      </c>
      <c r="E17" s="5">
        <f>C7-$J$8</f>
        <v>0.14259303615505986</v>
      </c>
      <c r="F17" s="1"/>
      <c r="G17" s="5">
        <f t="shared" si="1"/>
        <v>0.148153633482176</v>
      </c>
      <c r="H17" s="1"/>
      <c r="I17">
        <f>G17*100/$G$15</f>
        <v>26.011357067035821</v>
      </c>
      <c r="J17" s="1"/>
    </row>
    <row r="18" spans="1:15" x14ac:dyDescent="0.25">
      <c r="A18" s="1"/>
      <c r="B18" s="10" t="s">
        <v>13</v>
      </c>
      <c r="C18" s="5">
        <f>C8-$J$8</f>
        <v>0.16843297918649713</v>
      </c>
      <c r="D18" s="5">
        <f>C9-$J$8</f>
        <v>0.1587770211560143</v>
      </c>
      <c r="E18" s="5">
        <f>C10-$J$8</f>
        <v>0.17544867959959551</v>
      </c>
      <c r="F18" s="1"/>
      <c r="G18" s="5">
        <f t="shared" si="1"/>
        <v>0.16755289331403567</v>
      </c>
      <c r="H18" s="1"/>
      <c r="I18">
        <f>G18*100/$G$15</f>
        <v>29.417288210691602</v>
      </c>
      <c r="J18" s="1"/>
    </row>
    <row r="19" spans="1:15" x14ac:dyDescent="0.25">
      <c r="A19" s="1"/>
      <c r="B19" t="s">
        <v>15</v>
      </c>
      <c r="C19" s="5">
        <f>D4-$J$8</f>
        <v>0.12481329696570359</v>
      </c>
      <c r="D19" s="5">
        <f t="shared" ref="D19:E19" si="2">E4-$J$8</f>
        <v>0.15405489070687023</v>
      </c>
      <c r="E19" s="5">
        <f t="shared" si="2"/>
        <v>0.12371821362091961</v>
      </c>
      <c r="F19" s="1"/>
      <c r="G19" s="5">
        <f t="shared" si="1"/>
        <v>0.13419546709783114</v>
      </c>
      <c r="H19" s="1"/>
      <c r="I19">
        <f>G19*100/$G$17</f>
        <v>90.578586527866605</v>
      </c>
      <c r="J19" s="1"/>
      <c r="K19">
        <f>100-I19</f>
        <v>9.4214134721333949</v>
      </c>
    </row>
    <row r="20" spans="1:15" x14ac:dyDescent="0.25">
      <c r="A20" s="1"/>
      <c r="B20" s="20" t="s">
        <v>16</v>
      </c>
      <c r="C20" s="21">
        <f>D5-$J$8</f>
        <v>0.14169977215893498</v>
      </c>
      <c r="D20" s="21">
        <f t="shared" ref="D20:E20" si="3">E5-$J$8</f>
        <v>0.13997175909514786</v>
      </c>
      <c r="E20" s="21">
        <f t="shared" si="3"/>
        <v>0.13261014313111427</v>
      </c>
      <c r="F20" s="22"/>
      <c r="G20" s="21">
        <f t="shared" si="1"/>
        <v>0.13809389146173237</v>
      </c>
      <c r="H20" s="22"/>
      <c r="I20" s="20">
        <f>G20*100/$G$18</f>
        <v>82.418088240893681</v>
      </c>
      <c r="J20" s="22"/>
      <c r="K20" s="20">
        <f t="shared" ref="K20:K26" si="4">100-I20</f>
        <v>17.581911759106319</v>
      </c>
      <c r="M20" t="s">
        <v>9</v>
      </c>
      <c r="N20" s="11" t="s">
        <v>27</v>
      </c>
      <c r="O20" s="12" t="s">
        <v>26</v>
      </c>
    </row>
    <row r="21" spans="1:15" x14ac:dyDescent="0.25">
      <c r="A21" s="1"/>
      <c r="B21" t="s">
        <v>17</v>
      </c>
      <c r="C21" s="5">
        <f t="shared" ref="C21:E21" si="5">D6-$J$8</f>
        <v>0.11546981200841194</v>
      </c>
      <c r="D21" s="5">
        <f t="shared" si="5"/>
        <v>0.11312703513731984</v>
      </c>
      <c r="E21" s="5">
        <f t="shared" si="5"/>
        <v>0.12463126825976817</v>
      </c>
      <c r="F21" s="1"/>
      <c r="G21" s="5">
        <f t="shared" si="1"/>
        <v>0.11774270513516664</v>
      </c>
      <c r="H21" s="1"/>
      <c r="I21">
        <f>G21*100/$G$17</f>
        <v>79.473383384371729</v>
      </c>
      <c r="J21" s="1"/>
      <c r="K21">
        <f t="shared" si="4"/>
        <v>20.526616615628271</v>
      </c>
      <c r="M21">
        <v>0</v>
      </c>
      <c r="N21">
        <v>0</v>
      </c>
      <c r="O21">
        <v>0</v>
      </c>
    </row>
    <row r="22" spans="1:15" x14ac:dyDescent="0.25">
      <c r="A22" s="1"/>
      <c r="B22" s="20" t="s">
        <v>18</v>
      </c>
      <c r="C22" s="21">
        <f t="shared" ref="C22:E22" si="6">D7-$J$8</f>
        <v>0.13537124092758981</v>
      </c>
      <c r="D22" s="21">
        <f t="shared" si="6"/>
        <v>0.1291139042437747</v>
      </c>
      <c r="E22" s="21">
        <f t="shared" si="6"/>
        <v>0.13931911456712523</v>
      </c>
      <c r="F22" s="22"/>
      <c r="G22" s="21">
        <f t="shared" si="1"/>
        <v>0.13460141991282992</v>
      </c>
      <c r="H22" s="22"/>
      <c r="I22" s="20">
        <f>G22*100/$G$18</f>
        <v>80.333688813450379</v>
      </c>
      <c r="J22" s="22"/>
      <c r="K22" s="20">
        <f t="shared" si="4"/>
        <v>19.666311186549621</v>
      </c>
      <c r="M22" t="s">
        <v>24</v>
      </c>
      <c r="N22">
        <v>9.4214134721333949</v>
      </c>
      <c r="O22" s="20">
        <v>17.581911759106319</v>
      </c>
    </row>
    <row r="23" spans="1:15" x14ac:dyDescent="0.25">
      <c r="A23" s="1"/>
      <c r="B23" t="s">
        <v>19</v>
      </c>
      <c r="C23" s="5">
        <f>D8-$J$8</f>
        <v>9.9051583724235059E-2</v>
      </c>
      <c r="D23" s="5">
        <f t="shared" ref="D23:E23" si="7">E8-$J$8</f>
        <v>0.11489584150208904</v>
      </c>
      <c r="E23" s="5">
        <f t="shared" si="7"/>
        <v>9.9715435227584498E-2</v>
      </c>
      <c r="F23" s="1"/>
      <c r="G23" s="5">
        <f t="shared" si="1"/>
        <v>0.10455428681796952</v>
      </c>
      <c r="H23" s="1"/>
      <c r="I23">
        <f>G23*100/$G$17</f>
        <v>70.571530620305836</v>
      </c>
      <c r="J23" s="1"/>
      <c r="K23">
        <f t="shared" si="4"/>
        <v>29.428469379694164</v>
      </c>
      <c r="M23" t="s">
        <v>25</v>
      </c>
      <c r="N23">
        <v>20.526616615628271</v>
      </c>
      <c r="O23" s="20">
        <v>19.666311186549621</v>
      </c>
    </row>
    <row r="24" spans="1:15" x14ac:dyDescent="0.25">
      <c r="A24" s="1"/>
      <c r="B24" s="20" t="s">
        <v>20</v>
      </c>
      <c r="C24" s="21">
        <f>D9-$J$8</f>
        <v>0.11824140361852603</v>
      </c>
      <c r="D24" s="21">
        <f t="shared" ref="D24:E24" si="8">E9-$J$8</f>
        <v>0.11363767136930636</v>
      </c>
      <c r="E24" s="21">
        <f t="shared" si="8"/>
        <v>0.11409101752507292</v>
      </c>
      <c r="F24" s="22"/>
      <c r="G24" s="21">
        <f t="shared" si="1"/>
        <v>0.11532336417096845</v>
      </c>
      <c r="H24" s="22"/>
      <c r="I24" s="20">
        <f>G24*100/$G$18</f>
        <v>68.828035069990634</v>
      </c>
      <c r="J24" s="22"/>
      <c r="K24" s="20">
        <f t="shared" si="4"/>
        <v>31.171964930009366</v>
      </c>
      <c r="M24" t="s">
        <v>10</v>
      </c>
      <c r="N24">
        <v>29.428469379694164</v>
      </c>
      <c r="O24" s="20">
        <v>31.171964930009366</v>
      </c>
    </row>
    <row r="25" spans="1:15" x14ac:dyDescent="0.25">
      <c r="A25" s="1"/>
      <c r="B25" t="s">
        <v>21</v>
      </c>
      <c r="C25" s="5">
        <f t="shared" ref="C25:E25" si="9">D10-$J$8</f>
        <v>0.11709726557459554</v>
      </c>
      <c r="D25" s="5">
        <f t="shared" si="9"/>
        <v>0.11326472904096554</v>
      </c>
      <c r="E25" s="5">
        <f t="shared" si="9"/>
        <v>0.12058625023935218</v>
      </c>
      <c r="F25" s="1"/>
      <c r="G25" s="5">
        <f t="shared" si="1"/>
        <v>0.11698274828497109</v>
      </c>
      <c r="H25" s="1"/>
      <c r="I25">
        <f>G25*100/$G$17</f>
        <v>78.960431503048483</v>
      </c>
      <c r="J25" s="1"/>
      <c r="K25">
        <f t="shared" si="4"/>
        <v>21.039568496951517</v>
      </c>
      <c r="M25" t="s">
        <v>11</v>
      </c>
      <c r="N25">
        <v>21.039568496951517</v>
      </c>
      <c r="O25" s="20">
        <v>22.253273243518109</v>
      </c>
    </row>
    <row r="26" spans="1:15" x14ac:dyDescent="0.25">
      <c r="A26" s="1"/>
      <c r="B26" s="20" t="s">
        <v>14</v>
      </c>
      <c r="C26" s="21">
        <f>G4-$J$8</f>
        <v>0.13527048379128676</v>
      </c>
      <c r="D26" s="21">
        <f>G5-$J$8</f>
        <v>0.12971192167320361</v>
      </c>
      <c r="E26" s="21">
        <f>G6-$J$8</f>
        <v>0.12581826494783838</v>
      </c>
      <c r="F26" s="22"/>
      <c r="G26" s="21">
        <f t="shared" si="1"/>
        <v>0.13026689013744291</v>
      </c>
      <c r="H26" s="22"/>
      <c r="I26" s="20">
        <f>G26*100/$G$18</f>
        <v>77.746726756481891</v>
      </c>
      <c r="J26" s="22"/>
      <c r="K26" s="20">
        <f t="shared" si="4"/>
        <v>22.253273243518109</v>
      </c>
    </row>
    <row r="27" spans="1:15" x14ac:dyDescent="0.25">
      <c r="A27" s="1"/>
      <c r="C27" s="5"/>
      <c r="D27" s="5"/>
      <c r="E27" s="5"/>
      <c r="F27" s="1"/>
      <c r="G27" s="5"/>
      <c r="H27" s="1"/>
      <c r="J27" s="1"/>
    </row>
  </sheetData>
  <mergeCells count="6">
    <mergeCell ref="A1:F1"/>
    <mergeCell ref="C14:E14"/>
    <mergeCell ref="B5:B7"/>
    <mergeCell ref="B8:B10"/>
    <mergeCell ref="I4:I6"/>
    <mergeCell ref="I7:I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</dc:creator>
  <cp:lastModifiedBy>Fabiana</cp:lastModifiedBy>
  <dcterms:created xsi:type="dcterms:W3CDTF">2017-01-27T09:01:12Z</dcterms:created>
  <dcterms:modified xsi:type="dcterms:W3CDTF">2017-02-09T19:05:24Z</dcterms:modified>
</cp:coreProperties>
</file>