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on - Manual" sheetId="1" r:id="rId4"/>
  </sheets>
  <definedNames/>
  <calcPr/>
</workbook>
</file>

<file path=xl/sharedStrings.xml><?xml version="1.0" encoding="utf-8"?>
<sst xmlns="http://schemas.openxmlformats.org/spreadsheetml/2006/main" count="62" uniqueCount="60">
  <si>
    <t>ESTIMATION - Testing Worksheet</t>
  </si>
  <si>
    <t>PROJECT NAME:</t>
  </si>
  <si>
    <t>Google Search Engine</t>
  </si>
  <si>
    <t>ESTIMATOR:</t>
  </si>
  <si>
    <t>Estimates Based upon:</t>
  </si>
  <si>
    <t>DATE of Estimate</t>
  </si>
  <si>
    <t>mm/dd/yyyy</t>
  </si>
  <si>
    <t xml:space="preserve"> Activities </t>
  </si>
  <si>
    <t>Total Stroies</t>
  </si>
  <si>
    <t>High</t>
  </si>
  <si>
    <t>Medium</t>
  </si>
  <si>
    <t>low</t>
  </si>
  <si>
    <t>Total in HRs</t>
  </si>
  <si>
    <t>Times in Hours for one person</t>
  </si>
  <si>
    <t>Understand Business Requirements</t>
  </si>
  <si>
    <t xml:space="preserve">Test case writing </t>
  </si>
  <si>
    <t>Test case review</t>
  </si>
  <si>
    <t>Stroy discussion if need</t>
  </si>
  <si>
    <t>Stroy testing</t>
  </si>
  <si>
    <t xml:space="preserve">Regression testing </t>
  </si>
  <si>
    <t>Bug/Defect  Retesting</t>
  </si>
  <si>
    <t>Demonstrate</t>
  </si>
  <si>
    <t>Bug discussion</t>
  </si>
  <si>
    <t>Automation Scripts creation</t>
  </si>
  <si>
    <t>Performace testing</t>
  </si>
  <si>
    <t xml:space="preserve">Security testing </t>
  </si>
  <si>
    <t>Test Cases Updation</t>
  </si>
  <si>
    <t>Rework</t>
  </si>
  <si>
    <t>Resource Skill</t>
  </si>
  <si>
    <t>Little Experience</t>
  </si>
  <si>
    <t>Some Experience</t>
  </si>
  <si>
    <t>Extensive Experience</t>
  </si>
  <si>
    <t>Same work in Hrs</t>
  </si>
  <si>
    <t>Assuming 30 min understaging of High level story</t>
  </si>
  <si>
    <t>Assuming 20 min understaging of medium level story</t>
  </si>
  <si>
    <t>Assuming 10 min understaging of low level story</t>
  </si>
  <si>
    <t>Assuming High level /stroy need 4 hours to create test cases</t>
  </si>
  <si>
    <t>Assuming medium level /stroy  need 2 hours to create test cases</t>
  </si>
  <si>
    <t>Assuming low level /stroy need 1 hours to create test cases</t>
  </si>
  <si>
    <t>Assuming High level /stroy need 7 hours need to test</t>
  </si>
  <si>
    <t>Assuming medium llevel /stroy  need 5 hours need to test</t>
  </si>
  <si>
    <t>Assuming low level /stroy  need 2.5 hours need to test</t>
  </si>
  <si>
    <t>Assuming High level /bug need 2 hours need to test</t>
  </si>
  <si>
    <t>Assuming medium level /bug need 1 hours need to test</t>
  </si>
  <si>
    <t>Assuming low level /bug need 1/2 an hours need to test</t>
  </si>
  <si>
    <t>Assuming one hours need for one high leven stroy for demonstrate</t>
  </si>
  <si>
    <t>Assuming 1/2 an hours need for one medium leven stroy for demonstrate</t>
  </si>
  <si>
    <t>Assuming 15 min need for one leow leven stroy for demonstrate</t>
  </si>
  <si>
    <t>Assuming High level /stroy need 5 hours need to automate</t>
  </si>
  <si>
    <t>Assuming medium llevel /stroy  need 3 hours need to automate</t>
  </si>
  <si>
    <t>Assuming low level /stroy  need 1.5 hours need to automate</t>
  </si>
  <si>
    <t>Assuming High level /stroy need 5 hours need to performance testing</t>
  </si>
  <si>
    <t>Assuming medium llevel /stroy  need 2 hours need to performance testing</t>
  </si>
  <si>
    <t>Assuming low level /stroy  need 1.5 hours need to performance testing</t>
  </si>
  <si>
    <t>Assuming High level /stroy need 1 hours need for security testing</t>
  </si>
  <si>
    <t>Assuming medium llevel /stroy  need 2 hours need for security testing</t>
  </si>
  <si>
    <t>Assuming low level /stroy  need 1.5 hours need for security testing</t>
  </si>
  <si>
    <t>Assuming 30 min updation of test cases of High level story</t>
  </si>
  <si>
    <t>Assuming 20 min updation of test cases of medium level story</t>
  </si>
  <si>
    <t>Assuming 10 min updation of test cases of low level 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</si>
</sst>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5.0"/>
      <color rgb="FF000000"/>
      <name val="Times New Roman"/>
    </font>
    <font/>
    <font>
      <sz val="15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3" fontId="1" numFmtId="0" xfId="0" applyAlignment="1" applyBorder="1" applyFill="1" applyFont="1">
      <alignment readingOrder="0" shrinkToFit="0" vertical="bottom" wrapText="0"/>
    </xf>
    <xf borderId="1" fillId="3" fontId="1" numFmtId="0" xfId="0" applyAlignment="1" applyBorder="1" applyFont="1">
      <alignment horizontal="center" readingOrder="0" shrinkToFit="0" vertical="top" wrapText="0"/>
    </xf>
    <xf borderId="5" fillId="0" fontId="1" numFmtId="0" xfId="0" applyAlignment="1" applyBorder="1" applyFont="1">
      <alignment horizontal="center" readingOrder="0" shrinkToFit="0" vertical="top" wrapText="0"/>
    </xf>
    <xf borderId="6" fillId="0" fontId="1" numFmtId="0" xfId="0" applyAlignment="1" applyBorder="1" applyFont="1">
      <alignment horizontal="center" readingOrder="0" shrinkToFit="0" vertical="top" wrapText="0"/>
    </xf>
    <xf borderId="4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7" fillId="0" fontId="1" numFmtId="0" xfId="0" applyAlignment="1" applyBorder="1" applyFont="1">
      <alignment horizontal="center" readingOrder="0" shrinkToFit="0" vertical="top" wrapText="0"/>
    </xf>
    <xf borderId="8" fillId="0" fontId="1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4" fontId="1" numFmtId="0" xfId="0" applyAlignment="1" applyBorder="1" applyFill="1" applyFont="1">
      <alignment readingOrder="0"/>
    </xf>
    <xf borderId="4" fillId="5" fontId="1" numFmtId="0" xfId="0" applyAlignment="1" applyBorder="1" applyFill="1" applyFont="1">
      <alignment horizontal="center" readingOrder="0"/>
    </xf>
    <xf borderId="4" fillId="6" fontId="1" numFmtId="0" xfId="0" applyAlignment="1" applyBorder="1" applyFill="1" applyFont="1">
      <alignment horizontal="center" readingOrder="0"/>
    </xf>
    <xf borderId="4" fillId="7" fontId="1" numFmtId="0" xfId="0" applyAlignment="1" applyBorder="1" applyFill="1" applyFont="1">
      <alignment horizontal="center" readingOrder="0"/>
    </xf>
    <xf borderId="4" fillId="8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/>
    </xf>
    <xf borderId="4" fillId="9" fontId="1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4" fillId="10" fontId="3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 readingOrder="0"/>
    </xf>
    <xf borderId="4" fillId="10" fontId="3" numFmtId="0" xfId="0" applyAlignment="1" applyBorder="1" applyFont="1">
      <alignment horizontal="center" readingOrder="0"/>
    </xf>
    <xf borderId="4" fillId="9" fontId="1" numFmtId="0" xfId="0" applyAlignment="1" applyBorder="1" applyFont="1">
      <alignment readingOrder="0"/>
    </xf>
    <xf borderId="4" fillId="11" fontId="1" numFmtId="0" xfId="0" applyAlignment="1" applyBorder="1" applyFill="1" applyFont="1">
      <alignment readingOrder="0"/>
    </xf>
    <xf borderId="4" fillId="6" fontId="3" numFmtId="0" xfId="0" applyAlignment="1" applyBorder="1" applyFont="1">
      <alignment readingOrder="0"/>
    </xf>
    <xf borderId="4" fillId="7" fontId="3" numFmtId="0" xfId="0" applyAlignment="1" applyBorder="1" applyFont="1">
      <alignment readingOrder="0"/>
    </xf>
    <xf borderId="4" fillId="8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13"/>
    <col customWidth="1" min="2" max="2" width="25.5"/>
    <col customWidth="1" min="3" max="4" width="20.5"/>
    <col customWidth="1" min="5" max="5" width="25.13"/>
    <col customWidth="1" min="6" max="6" width="15.0"/>
    <col customWidth="1" min="7" max="7" width="16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2"/>
      <c r="D2" s="2"/>
      <c r="E2" s="2"/>
      <c r="F2" s="2"/>
      <c r="G2" s="3"/>
      <c r="H2" s="7"/>
      <c r="I2" s="7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3</v>
      </c>
      <c r="B3" s="10"/>
      <c r="C3" s="2"/>
      <c r="D3" s="2"/>
      <c r="E3" s="2"/>
      <c r="F3" s="2"/>
      <c r="G3" s="3"/>
      <c r="H3" s="11"/>
      <c r="I3" s="11"/>
      <c r="J3" s="1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4</v>
      </c>
      <c r="B4" s="13"/>
      <c r="C4" s="2"/>
      <c r="D4" s="2"/>
      <c r="E4" s="2"/>
      <c r="F4" s="2"/>
      <c r="G4" s="3"/>
      <c r="H4" s="14"/>
      <c r="I4" s="14"/>
      <c r="J4" s="1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5</v>
      </c>
      <c r="B5" s="16" t="s">
        <v>6</v>
      </c>
      <c r="C5" s="2"/>
      <c r="D5" s="2"/>
      <c r="E5" s="2"/>
      <c r="F5" s="2"/>
      <c r="G5" s="3"/>
      <c r="H5" s="17"/>
      <c r="I5" s="17"/>
      <c r="J5" s="1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9"/>
      <c r="B6" s="19"/>
      <c r="C6" s="19"/>
      <c r="D6" s="19"/>
      <c r="E6" s="19"/>
      <c r="F6" s="20"/>
      <c r="G6" s="1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9"/>
      <c r="B7" s="19"/>
      <c r="C7" s="19"/>
      <c r="D7" s="19"/>
      <c r="E7" s="19"/>
      <c r="F7" s="20"/>
      <c r="G7" s="1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1" t="s">
        <v>7</v>
      </c>
      <c r="B8" s="22" t="s">
        <v>8</v>
      </c>
      <c r="C8" s="23" t="s">
        <v>9</v>
      </c>
      <c r="D8" s="24" t="s">
        <v>10</v>
      </c>
      <c r="E8" s="25" t="s">
        <v>11</v>
      </c>
      <c r="F8" s="26"/>
      <c r="G8" s="27" t="s">
        <v>12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28">
        <v>20.0</v>
      </c>
      <c r="C10" s="28">
        <f>B10*0.3</f>
        <v>6</v>
      </c>
      <c r="D10" s="28">
        <f>B10*0.4</f>
        <v>8</v>
      </c>
      <c r="E10" s="28">
        <f>B10*0.3</f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9"/>
      <c r="B11" s="30"/>
      <c r="C11" s="31" t="s">
        <v>13</v>
      </c>
      <c r="D11" s="2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9" t="s">
        <v>14</v>
      </c>
      <c r="B12" s="30"/>
      <c r="C12" s="30">
        <f>C10*0.5</f>
        <v>3</v>
      </c>
      <c r="D12" s="32">
        <f>D10*0.33</f>
        <v>2.64</v>
      </c>
      <c r="E12" s="28">
        <f>E10*0.167</f>
        <v>1.002</v>
      </c>
      <c r="F12" s="4"/>
      <c r="G12" s="4">
        <f t="shared" ref="G12:G13" si="1">SUM(C12:E12)</f>
        <v>6.642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9" t="s">
        <v>15</v>
      </c>
      <c r="B13" s="30"/>
      <c r="C13" s="30">
        <f>C10*4</f>
        <v>24</v>
      </c>
      <c r="D13" s="30">
        <f>D10*2</f>
        <v>16</v>
      </c>
      <c r="E13" s="32">
        <f>E10*1</f>
        <v>6</v>
      </c>
      <c r="F13" s="4"/>
      <c r="G13" s="4">
        <f t="shared" si="1"/>
        <v>46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9" t="s">
        <v>16</v>
      </c>
      <c r="B14" s="30"/>
      <c r="C14" s="30"/>
      <c r="D14" s="30"/>
      <c r="E14" s="3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9" t="s">
        <v>17</v>
      </c>
      <c r="B15" s="30"/>
      <c r="C15" s="30"/>
      <c r="D15" s="30"/>
      <c r="E15" s="3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9" t="s">
        <v>18</v>
      </c>
      <c r="B16" s="30"/>
      <c r="C16" s="30">
        <f>C10*7</f>
        <v>42</v>
      </c>
      <c r="D16" s="32">
        <f>D10*5</f>
        <v>40</v>
      </c>
      <c r="E16" s="28">
        <f>E10*2.5</f>
        <v>15</v>
      </c>
      <c r="F16" s="4"/>
      <c r="G16" s="4">
        <f>SUM(C16:E16)</f>
        <v>97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9" t="s">
        <v>19</v>
      </c>
      <c r="B17" s="30"/>
      <c r="C17" s="30"/>
      <c r="D17" s="30"/>
      <c r="E17" s="3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9" t="s">
        <v>20</v>
      </c>
      <c r="B18" s="30"/>
      <c r="C18" s="30">
        <f>C10*2*2</f>
        <v>24</v>
      </c>
      <c r="D18" s="30">
        <f>D10*2*1</f>
        <v>16</v>
      </c>
      <c r="E18" s="30">
        <f>E10*2*0.5</f>
        <v>6</v>
      </c>
      <c r="F18" s="4"/>
      <c r="G18" s="4">
        <f t="shared" ref="G18:G26" si="2">SUM(C18:E18)</f>
        <v>46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9" t="s">
        <v>19</v>
      </c>
      <c r="B19" s="30"/>
      <c r="C19" s="33">
        <v>24.0</v>
      </c>
      <c r="D19" s="2"/>
      <c r="E19" s="3"/>
      <c r="F19" s="4"/>
      <c r="G19" s="4">
        <f t="shared" si="2"/>
        <v>24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9" t="s">
        <v>21</v>
      </c>
      <c r="B20" s="30"/>
      <c r="C20" s="30">
        <f>C10*1</f>
        <v>6</v>
      </c>
      <c r="D20" s="30">
        <f>D10*0.5</f>
        <v>4</v>
      </c>
      <c r="E20" s="30">
        <f>E10*0.25</f>
        <v>1.5</v>
      </c>
      <c r="F20" s="4"/>
      <c r="G20" s="4">
        <f t="shared" si="2"/>
        <v>11.5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9" t="s">
        <v>22</v>
      </c>
      <c r="B21" s="30"/>
      <c r="C21" s="30"/>
      <c r="D21" s="30"/>
      <c r="E21" s="30"/>
      <c r="F21" s="4"/>
      <c r="G21" s="4">
        <f t="shared" si="2"/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9" t="s">
        <v>23</v>
      </c>
      <c r="B22" s="4"/>
      <c r="C22" s="32">
        <f>C10*5</f>
        <v>30</v>
      </c>
      <c r="D22" s="30">
        <f>D10*3</f>
        <v>24</v>
      </c>
      <c r="E22" s="28">
        <f>E10*1.5</f>
        <v>9</v>
      </c>
      <c r="F22" s="4"/>
      <c r="G22" s="4">
        <f t="shared" si="2"/>
        <v>63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9" t="s">
        <v>24</v>
      </c>
      <c r="B23" s="4"/>
      <c r="C23" s="34">
        <f>C10*4</f>
        <v>24</v>
      </c>
      <c r="D23" s="34">
        <f>D10*2</f>
        <v>16</v>
      </c>
      <c r="E23" s="32">
        <f>E10*1</f>
        <v>6</v>
      </c>
      <c r="F23" s="4"/>
      <c r="G23" s="4">
        <f t="shared" si="2"/>
        <v>46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9" t="s">
        <v>25</v>
      </c>
      <c r="B24" s="4"/>
      <c r="C24" s="32">
        <f>C10*1</f>
        <v>6</v>
      </c>
      <c r="D24" s="32">
        <f>D10*0.5</f>
        <v>4</v>
      </c>
      <c r="E24" s="32">
        <f>E10*0.25</f>
        <v>1.5</v>
      </c>
      <c r="F24" s="4"/>
      <c r="G24" s="4">
        <f t="shared" si="2"/>
        <v>11.5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9" t="s">
        <v>26</v>
      </c>
      <c r="B25" s="4"/>
      <c r="C25" s="32">
        <f>C10*0.5</f>
        <v>3</v>
      </c>
      <c r="D25" s="32">
        <f>D10*0.33</f>
        <v>2.64</v>
      </c>
      <c r="E25" s="32">
        <f>E10*0.167</f>
        <v>1.002</v>
      </c>
      <c r="F25" s="19"/>
      <c r="G25" s="4">
        <f t="shared" si="2"/>
        <v>6.642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9" t="s">
        <v>27</v>
      </c>
      <c r="B26" s="4"/>
      <c r="C26" s="33">
        <v>2.0</v>
      </c>
      <c r="D26" s="2"/>
      <c r="E26" s="3"/>
      <c r="F26" s="19"/>
      <c r="G26" s="4">
        <f t="shared" si="2"/>
        <v>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9"/>
      <c r="B27" s="4"/>
      <c r="C27" s="4"/>
      <c r="D27" s="4"/>
      <c r="E27" s="4"/>
      <c r="F27" s="1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9"/>
      <c r="B28" s="4"/>
      <c r="C28" s="4"/>
      <c r="D28" s="4"/>
      <c r="E28" s="4"/>
      <c r="F28" s="35" t="s">
        <v>12</v>
      </c>
      <c r="G28" s="4">
        <f>SUM(G12:G26)</f>
        <v>360.284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9"/>
      <c r="B29" s="20"/>
      <c r="C29" s="19"/>
      <c r="D29" s="19"/>
      <c r="E29" s="1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6" t="s">
        <v>28</v>
      </c>
      <c r="B30" s="20"/>
      <c r="C30" s="19" t="s">
        <v>29</v>
      </c>
      <c r="D30" s="19" t="s">
        <v>30</v>
      </c>
      <c r="E30" s="19" t="s">
        <v>31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9"/>
      <c r="B31" s="19" t="s">
        <v>32</v>
      </c>
      <c r="C31" s="30">
        <f>G28*2</f>
        <v>720.568</v>
      </c>
      <c r="D31" s="30">
        <f>G28*1.5</f>
        <v>540.426</v>
      </c>
      <c r="E31" s="30">
        <f>G28*1</f>
        <v>360.284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7" t="s"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8" t="s">
        <v>34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9" t="s">
        <v>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7" t="s"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8" t="s">
        <v>37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9" t="s">
        <v>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7" t="s">
        <v>39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8" t="s">
        <v>40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9" t="s">
        <v>41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7" t="s"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8" t="s">
        <v>43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9" t="s">
        <v>44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7" t="s">
        <v>45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8" t="s"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9" t="s"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7" t="s">
        <v>48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8" t="s"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9" t="s">
        <v>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7" t="s">
        <v>51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8" t="s"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9" t="s"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7" t="s">
        <v>54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8" t="s"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9" t="s">
        <v>56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7" t="s"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8" t="s">
        <v>58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9" t="s">
        <v>59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</sheetData>
  <mergeCells count="8">
    <mergeCell ref="A1:J1"/>
    <mergeCell ref="C11:E11"/>
    <mergeCell ref="C19:E19"/>
    <mergeCell ref="C26:E26"/>
    <mergeCell ref="B2:G2"/>
    <mergeCell ref="B5:G5"/>
    <mergeCell ref="B3:G3"/>
    <mergeCell ref="B4:G4"/>
  </mergeCells>
  <drawing r:id="rId1"/>
</worksheet>
</file>