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ogistics &amp; Tracking" sheetId="2" state="visible" r:id="rId2"/>
    <sheet xmlns:r="http://schemas.openxmlformats.org/officeDocument/2006/relationships" name="Account &amp; Routing Details" sheetId="3" state="visible" r:id="rId3"/>
    <sheet xmlns:r="http://schemas.openxmlformats.org/officeDocument/2006/relationships" name="Account Statement" sheetId="4" state="visible" r:id="rId4"/>
    <sheet xmlns:r="http://schemas.openxmlformats.org/officeDocument/2006/relationships" name="Invoice Generator" sheetId="5" state="visible" r:id="rId5"/>
    <sheet xmlns:r="http://schemas.openxmlformats.org/officeDocument/2006/relationships" name="Proforma Invoices" sheetId="6" state="visible" r:id="rId6"/>
  </sheets>
  <definedNames>
    <definedName name="_xlnm._FilterDatabase" localSheetId="1" hidden="1">'Logistics &amp; Tracking'!$B$5:$J$7</definedName>
    <definedName name="_xlnm._FilterDatabase" localSheetId="3" hidden="1">'Account Statement'!$A$6:$G$100</definedName>
    <definedName name="_xlnm.Print_Area" localSheetId="4">'Invoice Generator'!$A$1:$H$35</definedName>
    <definedName name="_xlnm._FilterDatabase" localSheetId="5" hidden="1">'Proforma Invoices'!$B$6:$H$100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;[Red]\-&quot;$&quot;#,##0.00;&quot;&quot;"/>
    <numFmt numFmtId="165" formatCode="&quot;$&quot;#,##0.00"/>
  </numFmts>
  <fonts count="31">
    <font>
      <name val="Calibri"/>
      <family val="2"/>
      <color theme="1"/>
      <sz val="11"/>
      <scheme val="minor"/>
    </font>
    <font>
      <name val="Segoe UI"/>
      <b val="1"/>
      <color rgb="00FFFFFF"/>
      <sz val="22"/>
    </font>
    <font>
      <name val="Segoe UI"/>
      <color rgb="00CBD5E1"/>
      <sz val="11"/>
    </font>
    <font>
      <name val="Segoe UI"/>
      <b val="1"/>
      <color rgb="0094A3B8"/>
      <sz val="16"/>
    </font>
    <font>
      <name val="Segoe UI"/>
      <b val="1"/>
      <color rgb="0064748B"/>
      <sz val="10"/>
    </font>
    <font>
      <name val="Segoe UI"/>
      <b val="1"/>
      <color rgb="000F172A"/>
      <sz val="26"/>
    </font>
    <font>
      <name val="Segoe UI"/>
      <b val="1"/>
      <color rgb="00059669"/>
      <sz val="18"/>
    </font>
    <font>
      <name val="Segoe UI"/>
      <b val="1"/>
      <color rgb="00DC2626"/>
      <sz val="18"/>
    </font>
    <font>
      <name val="Segoe UI"/>
      <b val="1"/>
      <color rgb="000F172A"/>
      <sz val="16"/>
    </font>
    <font>
      <name val="Segoe UI"/>
      <b val="1"/>
      <color rgb="00FFFFFF"/>
      <sz val="10"/>
    </font>
    <font>
      <name val="Segoe UI"/>
      <color rgb="000F172A"/>
      <sz val="11"/>
    </font>
    <font>
      <name val="Segoe UI"/>
      <b val="1"/>
      <color rgb="00059669"/>
      <sz val="11"/>
    </font>
    <font>
      <name val="Segoe UI"/>
      <b val="1"/>
      <color rgb="000F172A"/>
      <sz val="11"/>
    </font>
    <font>
      <name val="Segoe UI"/>
      <color rgb="00DC2626"/>
      <sz val="11"/>
    </font>
    <font>
      <name val="Segoe UI"/>
      <b val="1"/>
      <color rgb="000F172A"/>
      <sz val="14"/>
    </font>
    <font>
      <name val="Segoe UI"/>
      <b val="1"/>
      <color rgb="0064748B"/>
      <sz val="11"/>
    </font>
    <font>
      <name val="Segoe UI"/>
      <color rgb="000F172A"/>
      <sz val="12"/>
    </font>
    <font>
      <name val="Segoe UI"/>
      <color rgb="0064748B"/>
      <sz val="12"/>
    </font>
    <font>
      <name val="Segoe UI"/>
      <b val="1"/>
      <color rgb="000F172A"/>
      <sz val="10"/>
    </font>
    <font>
      <name val="Segoe UI"/>
      <b val="1"/>
      <color rgb="00FFFFFF"/>
      <sz val="11"/>
    </font>
    <font>
      <name val="Segoe UI"/>
      <b val="1"/>
      <color rgb="000F172A"/>
      <sz val="12"/>
    </font>
    <font>
      <name val="Segoe UI"/>
      <b val="1"/>
      <color rgb="00FFFFFF"/>
      <sz val="26"/>
    </font>
    <font>
      <name val="Segoe UI"/>
      <b val="1"/>
      <color rgb="00F59E0B"/>
      <sz val="18"/>
    </font>
    <font>
      <name val="Segoe UI"/>
      <color rgb="003B82F6"/>
      <sz val="11"/>
      <u val="single"/>
    </font>
    <font>
      <name val="Segoe UI"/>
      <color rgb="000F172A"/>
      <sz val="10"/>
    </font>
    <font>
      <name val="Segoe UI"/>
      <color rgb="0094A3B8"/>
      <sz val="11"/>
    </font>
    <font>
      <name val="Segoe UI"/>
      <b val="1"/>
      <color rgb="000F172A"/>
      <sz val="22"/>
    </font>
    <font>
      <name val="Segoe UI"/>
      <b val="1"/>
      <color rgb="0010B981"/>
      <sz val="18"/>
    </font>
    <font>
      <name val="Segoe UI"/>
      <b val="1"/>
      <color rgb="00EF4444"/>
      <sz val="18"/>
    </font>
    <font>
      <name val="Segoe UI"/>
      <b val="1"/>
      <color rgb="003B82F6"/>
      <sz val="18"/>
    </font>
    <font>
      <name val="Segoe UI"/>
      <b val="1"/>
      <color rgb="000F172A"/>
      <sz val="24"/>
    </font>
  </fonts>
  <fills count="7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0F172A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0B1121"/>
      </patternFill>
    </fill>
  </fills>
  <borders count="5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</border>
    <border>
      <left style="thin">
        <color rgb="00E2E8F0"/>
      </left>
      <right style="thin">
        <color rgb="00E2E8F0"/>
      </right>
      <bottom style="thin">
        <color rgb="00E2E8F0"/>
      </bottom>
    </border>
    <border>
      <bottom style="thin">
        <color rgb="00E2E8F0"/>
      </bottom>
    </border>
    <border>
      <left style="thin">
        <color rgb="00E2E8F0"/>
      </left>
    </border>
    <border>
      <left style="thin">
        <color rgb="00E2E8F0"/>
      </left>
      <top style="thin">
        <color rgb="00E2E8F0"/>
      </top>
    </border>
    <border>
      <right style="thin">
        <color rgb="00E2E8F0"/>
      </right>
    </border>
    <border>
      <right style="thin">
        <color rgb="00E2E8F0"/>
      </right>
      <top style="thin">
        <color rgb="00E2E8F0"/>
      </top>
    </border>
    <border>
      <right style="thin">
        <color rgb="00E2E8F0"/>
      </right>
      <top style="thin">
        <color rgb="00E2E8F0"/>
      </top>
      <bottom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right style="thin">
        <color rgb="00E2E8F0"/>
      </right>
      <bottom/>
    </border>
    <border>
      <left/>
      <right style="thin">
        <color rgb="00E2E8F0"/>
      </right>
      <top/>
      <bottom/>
      <diagonal/>
    </border>
    <border>
      <left style="thin">
        <color rgb="00E2E8F0"/>
      </left>
      <bottom style="thin">
        <color rgb="00E2E8F0"/>
      </bottom>
    </border>
    <border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bottom style="thin">
        <color rgb="00CBD5E1"/>
      </bottom>
    </border>
    <border>
      <right/>
      <bottom style="thin">
        <color rgb="00CBD5E1"/>
      </bottom>
    </border>
    <border>
      <left/>
      <right/>
      <top/>
      <bottom style="thin">
        <color rgb="00CBD5E1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bottom style="double">
        <color rgb="000F172A"/>
      </bottom>
    </border>
    <border>
      <left style="thin">
        <color rgb="00E2E8F0"/>
      </left>
      <right style="thin">
        <color rgb="00E2E8F0"/>
      </right>
    </border>
    <border>
      <left style="thin">
        <color rgb="00E2E8F0"/>
      </left>
      <top style="thin">
        <color rgb="00E2E8F0"/>
      </top>
      <bottom style="medium">
        <color rgb="00E2E8F0"/>
      </bottom>
    </border>
    <border>
      <top style="thin">
        <color rgb="00E2E8F0"/>
      </top>
      <bottom style="medium">
        <color rgb="00E2E8F0"/>
      </bottom>
    </border>
    <border>
      <right style="thin">
        <color rgb="00E2E8F0"/>
      </right>
      <top style="thin">
        <color rgb="00E2E8F0"/>
      </top>
      <bottom style="medium">
        <color rgb="00E2E8F0"/>
      </bottom>
    </border>
    <border/>
    <border>
      <left style="thin">
        <color rgb="00CBD5E1"/>
      </left>
      <right style="thin">
        <color rgb="00CBD5E1"/>
      </right>
      <top style="thin">
        <color rgb="00CBD5E1"/>
      </top>
    </border>
    <border>
      <top style="thin">
        <color rgb="00CBD5E1"/>
      </top>
    </border>
    <border>
      <right style="thin">
        <color rgb="00CBD5E1"/>
      </right>
      <top style="thin">
        <color rgb="00CBD5E1"/>
      </top>
    </border>
    <border>
      <left style="thin">
        <color rgb="00CBD5E1"/>
      </left>
      <right style="thin">
        <color rgb="00CBD5E1"/>
      </right>
      <bottom style="thin">
        <color rgb="00CBD5E1"/>
      </bottom>
    </border>
    <border>
      <left/>
      <right style="thin">
        <color rgb="00CBD5E1"/>
      </right>
      <top/>
      <bottom/>
      <diagonal/>
    </border>
    <border>
      <left/>
      <right style="thin">
        <color rgb="00CBD5E1"/>
      </right>
      <top/>
      <bottom style="thin">
        <color rgb="00CBD5E1"/>
      </bottom>
      <diagonal/>
    </border>
    <border>
      <right style="thin">
        <color rgb="00CBD5E1"/>
      </right>
      <bottom style="thin">
        <color rgb="00CBD5E1"/>
      </bottom>
    </border>
    <border>
      <left style="thin">
        <color rgb="00CBD5E1"/>
      </left>
      <right style="thin">
        <color rgb="00CBD5E1"/>
      </right>
    </border>
    <border>
      <left style="thin">
        <color rgb="00CBD5E1"/>
      </left>
      <top style="thin">
        <color rgb="00CBD5E1"/>
      </top>
      <bottom style="medium">
        <color rgb="00CBD5E1"/>
      </bottom>
    </border>
    <border>
      <top style="thin">
        <color rgb="00CBD5E1"/>
      </top>
      <bottom style="medium">
        <color rgb="00CBD5E1"/>
      </bottom>
    </border>
    <border>
      <left/>
      <right/>
      <top style="thin">
        <color rgb="00CBD5E1"/>
      </top>
      <bottom style="medium">
        <color rgb="00CBD5E1"/>
      </bottom>
      <diagonal/>
    </border>
    <border>
      <right style="thin">
        <color rgb="00CBD5E1"/>
      </right>
      <top style="thin">
        <color rgb="00CBD5E1"/>
      </top>
      <bottom style="medium">
        <color rgb="00CBD5E1"/>
      </bottom>
    </border>
    <border>
      <left style="thin">
        <color rgb="00CBD5E1"/>
      </left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hair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/>
    </border>
    <border>
      <right/>
      <top style="thin">
        <color rgb="00CBD5E1"/>
      </top>
      <bottom style="medium">
        <color rgb="00CBD5E1"/>
      </bottom>
    </border>
    <border>
      <top style="thin">
        <color rgb="00E2E8F0"/>
      </top>
    </border>
    <border>
      <left style="thin">
        <color rgb="00E2E8F0"/>
      </left>
      <top style="thin">
        <color rgb="00E2E8F0"/>
      </top>
      <bottom style="thin">
        <color rgb="00E2E8F0"/>
      </bottom>
    </border>
    <border>
      <right style="thin">
        <color rgb="00E2E8F0"/>
      </right>
      <top style="thin">
        <color rgb="00E2E8F0"/>
      </top>
      <bottom style="thin">
        <color rgb="00E2E8F0"/>
      </bottom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/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3" fillId="3" borderId="0" applyAlignment="1" pivotButton="0" quotePrefix="0" xfId="0">
      <alignment horizontal="right"/>
    </xf>
    <xf numFmtId="0" fontId="2" fillId="3" borderId="0" pivotButton="0" quotePrefix="0" xfId="0"/>
    <xf numFmtId="0" fontId="0" fillId="2" borderId="0" pivotButton="0" quotePrefix="0" xfId="0"/>
    <xf numFmtId="0" fontId="4" fillId="4" borderId="1" pivotButton="0" quotePrefix="0" xfId="0"/>
    <xf numFmtId="164" fontId="5" fillId="4" borderId="2" applyAlignment="1" pivotButton="0" quotePrefix="0" xfId="0">
      <alignment vertical="center"/>
    </xf>
    <xf numFmtId="164" fontId="6" fillId="4" borderId="2" pivotButton="0" quotePrefix="0" xfId="0"/>
    <xf numFmtId="164" fontId="7" fillId="4" borderId="2" pivotButton="0" quotePrefix="0" xfId="0"/>
    <xf numFmtId="0" fontId="8" fillId="0" borderId="0" pivotButton="0" quotePrefix="0" xfId="0"/>
    <xf numFmtId="0" fontId="9" fillId="3" borderId="0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164" fontId="10" fillId="0" borderId="3" applyAlignment="1" pivotButton="0" quotePrefix="0" xfId="0">
      <alignment vertical="center"/>
    </xf>
    <xf numFmtId="164" fontId="11" fillId="0" borderId="3" applyAlignment="1" pivotButton="0" quotePrefix="0" xfId="0">
      <alignment vertical="center"/>
    </xf>
    <xf numFmtId="164" fontId="12" fillId="0" borderId="3" applyAlignment="1" pivotButton="0" quotePrefix="0" xfId="0">
      <alignment vertical="center"/>
    </xf>
    <xf numFmtId="164" fontId="13" fillId="0" borderId="3" applyAlignment="1" pivotButton="0" quotePrefix="0" xfId="0">
      <alignment vertical="center"/>
    </xf>
    <xf numFmtId="3" fontId="10" fillId="0" borderId="3" applyAlignment="1" pivotButton="0" quotePrefix="0" xfId="0">
      <alignment vertical="center"/>
    </xf>
    <xf numFmtId="0" fontId="11" fillId="0" borderId="3" applyAlignment="1" pivotButton="0" quotePrefix="0" xfId="0">
      <alignment vertical="center"/>
    </xf>
    <xf numFmtId="0" fontId="14" fillId="2" borderId="0" pivotButton="0" quotePrefix="0" xfId="0"/>
    <xf numFmtId="0" fontId="15" fillId="4" borderId="5" pivotButton="0" quotePrefix="0" xfId="0"/>
    <xf numFmtId="0" fontId="16" fillId="4" borderId="8" pivotButton="0" quotePrefix="0" xfId="0"/>
    <xf numFmtId="0" fontId="0" fillId="0" borderId="10" pivotButton="0" quotePrefix="0" xfId="0"/>
    <xf numFmtId="0" fontId="15" fillId="4" borderId="4" pivotButton="0" quotePrefix="0" xfId="0"/>
    <xf numFmtId="0" fontId="16" fillId="4" borderId="11" pivotButton="0" quotePrefix="0" xfId="0"/>
    <xf numFmtId="0" fontId="0" fillId="0" borderId="12" pivotButton="0" quotePrefix="0" xfId="0"/>
    <xf numFmtId="0" fontId="15" fillId="4" borderId="13" pivotButton="0" quotePrefix="0" xfId="0"/>
    <xf numFmtId="0" fontId="16" fillId="4" borderId="14" pivotButton="0" quotePrefix="0" xfId="0"/>
    <xf numFmtId="0" fontId="0" fillId="0" borderId="15" pivotButton="0" quotePrefix="0" xfId="0"/>
    <xf numFmtId="0" fontId="0" fillId="4" borderId="0" pivotButton="0" quotePrefix="0" xfId="0"/>
    <xf numFmtId="0" fontId="5" fillId="4" borderId="0" pivotButton="0" quotePrefix="0" xfId="0"/>
    <xf numFmtId="0" fontId="18" fillId="4" borderId="0" applyAlignment="1" pivotButton="0" quotePrefix="0" xfId="0">
      <alignment horizontal="right"/>
    </xf>
    <xf numFmtId="0" fontId="10" fillId="2" borderId="16" pivotButton="0" quotePrefix="0" xfId="0"/>
    <xf numFmtId="0" fontId="14" fillId="4" borderId="0" pivotButton="0" quotePrefix="0" xfId="0"/>
    <xf numFmtId="0" fontId="17" fillId="4" borderId="0" pivotButton="0" quotePrefix="0" xfId="0"/>
    <xf numFmtId="0" fontId="18" fillId="4" borderId="0" pivotButton="0" quotePrefix="0" xfId="0"/>
    <xf numFmtId="0" fontId="10" fillId="2" borderId="17" pivotButton="0" quotePrefix="0" xfId="0"/>
    <xf numFmtId="0" fontId="0" fillId="0" borderId="18" pivotButton="0" quotePrefix="0" xfId="0"/>
    <xf numFmtId="0" fontId="19" fillId="3" borderId="0" applyAlignment="1" pivotButton="0" quotePrefix="0" xfId="0">
      <alignment horizontal="center" vertical="center"/>
    </xf>
    <xf numFmtId="0" fontId="10" fillId="2" borderId="19" pivotButton="0" quotePrefix="0" xfId="0"/>
    <xf numFmtId="0" fontId="0" fillId="0" borderId="22" pivotButton="0" quotePrefix="0" xfId="0"/>
    <xf numFmtId="0" fontId="0" fillId="0" borderId="23" pivotButton="0" quotePrefix="0" xfId="0"/>
    <xf numFmtId="3" fontId="10" fillId="2" borderId="19" pivotButton="0" quotePrefix="0" xfId="0"/>
    <xf numFmtId="165" fontId="10" fillId="2" borderId="19" pivotButton="0" quotePrefix="0" xfId="0"/>
    <xf numFmtId="165" fontId="10" fillId="4" borderId="19" applyAlignment="1" pivotButton="0" quotePrefix="0" xfId="0">
      <alignment horizontal="right"/>
    </xf>
    <xf numFmtId="0" fontId="14" fillId="4" borderId="0" applyAlignment="1" pivotButton="0" quotePrefix="0" xfId="0">
      <alignment horizontal="right"/>
    </xf>
    <xf numFmtId="165" fontId="14" fillId="4" borderId="24" applyAlignment="1" pivotButton="0" quotePrefix="0" xfId="0">
      <alignment horizontal="right"/>
    </xf>
    <xf numFmtId="0" fontId="20" fillId="4" borderId="0" pivotButton="0" quotePrefix="0" xfId="0"/>
    <xf numFmtId="0" fontId="10" fillId="4" borderId="0" pivotButton="0" quotePrefix="0" xfId="0"/>
    <xf numFmtId="0" fontId="0" fillId="4" borderId="16" pivotButton="0" quotePrefix="0" xfId="0"/>
    <xf numFmtId="0" fontId="18" fillId="4" borderId="0" applyAlignment="1" pivotButton="0" quotePrefix="0" xfId="0">
      <alignment horizontal="center"/>
    </xf>
    <xf numFmtId="0" fontId="21" fillId="3" borderId="0" pivotButton="0" quotePrefix="0" xfId="0"/>
    <xf numFmtId="0" fontId="0" fillId="6" borderId="0" pivotButton="0" quotePrefix="0" xfId="0"/>
    <xf numFmtId="0" fontId="21" fillId="6" borderId="0" pivotButton="0" quotePrefix="0" xfId="0"/>
    <xf numFmtId="0" fontId="3" fillId="6" borderId="0" applyAlignment="1" pivotButton="0" quotePrefix="0" xfId="0">
      <alignment horizontal="right"/>
    </xf>
    <xf numFmtId="0" fontId="2" fillId="6" borderId="0" pivotButton="0" quotePrefix="0" xfId="0"/>
    <xf numFmtId="0" fontId="0" fillId="5" borderId="0" pivotButton="0" quotePrefix="0" xfId="0"/>
    <xf numFmtId="0" fontId="4" fillId="5" borderId="1" pivotButton="0" quotePrefix="0" xfId="0"/>
    <xf numFmtId="164" fontId="5" fillId="5" borderId="2" applyAlignment="1" pivotButton="0" quotePrefix="0" xfId="0">
      <alignment vertical="center"/>
    </xf>
    <xf numFmtId="165" fontId="22" fillId="4" borderId="2" applyAlignment="1" pivotButton="0" quotePrefix="0" xfId="0">
      <alignment vertical="center"/>
    </xf>
    <xf numFmtId="0" fontId="4" fillId="5" borderId="0" pivotButton="0" quotePrefix="0" xfId="0"/>
    <xf numFmtId="164" fontId="6" fillId="5" borderId="2" pivotButton="0" quotePrefix="0" xfId="0"/>
    <xf numFmtId="164" fontId="7" fillId="5" borderId="2" pivotButton="0" quotePrefix="0" xfId="0"/>
    <xf numFmtId="0" fontId="23" fillId="4" borderId="1" pivotButton="0" quotePrefix="0" xfId="0"/>
    <xf numFmtId="0" fontId="23" fillId="4" borderId="25" pivotButton="0" quotePrefix="0" xfId="0"/>
    <xf numFmtId="0" fontId="14" fillId="5" borderId="0" pivotButton="0" quotePrefix="0" xfId="0"/>
    <xf numFmtId="0" fontId="23" fillId="4" borderId="2" pivotButton="0" quotePrefix="0" xfId="0"/>
    <xf numFmtId="0" fontId="4" fillId="4" borderId="26" pivotButton="0" quotePrefix="0" xfId="0"/>
    <xf numFmtId="0" fontId="4" fillId="4" borderId="27" pivotButton="0" quotePrefix="0" xfId="0"/>
    <xf numFmtId="0" fontId="4" fillId="4" borderId="28" pivotButton="0" quotePrefix="0" xfId="0"/>
    <xf numFmtId="0" fontId="24" fillId="4" borderId="13" pivotButton="0" quotePrefix="0" xfId="0"/>
    <xf numFmtId="0" fontId="24" fillId="4" borderId="3" pivotButton="0" quotePrefix="0" xfId="0"/>
    <xf numFmtId="164" fontId="24" fillId="4" borderId="14" pivotButton="0" quotePrefix="0" xfId="0"/>
    <xf numFmtId="0" fontId="0" fillId="6" borderId="29" pivotButton="0" quotePrefix="0" xfId="0"/>
    <xf numFmtId="0" fontId="1" fillId="6" borderId="29" pivotButton="0" quotePrefix="0" xfId="0"/>
    <xf numFmtId="0" fontId="25" fillId="6" borderId="29" pivotButton="0" quotePrefix="0" xfId="0"/>
    <xf numFmtId="0" fontId="10" fillId="2" borderId="3" applyAlignment="1" pivotButton="0" quotePrefix="0" xfId="0">
      <alignment vertical="center"/>
    </xf>
    <xf numFmtId="164" fontId="10" fillId="2" borderId="3" applyAlignment="1" pivotButton="0" quotePrefix="0" xfId="0">
      <alignment vertical="center"/>
    </xf>
    <xf numFmtId="164" fontId="11" fillId="2" borderId="3" applyAlignment="1" pivotButton="0" quotePrefix="0" xfId="0">
      <alignment vertical="center"/>
    </xf>
    <xf numFmtId="164" fontId="12" fillId="2" borderId="3" applyAlignment="1" pivotButton="0" quotePrefix="0" xfId="0">
      <alignment vertical="center"/>
    </xf>
    <xf numFmtId="164" fontId="13" fillId="2" borderId="3" applyAlignment="1" pivotButton="0" quotePrefix="0" xfId="0">
      <alignment vertical="center"/>
    </xf>
    <xf numFmtId="3" fontId="10" fillId="2" borderId="3" applyAlignment="1" pivotButton="0" quotePrefix="0" xfId="0">
      <alignment vertical="center"/>
    </xf>
    <xf numFmtId="0" fontId="11" fillId="2" borderId="3" applyAlignment="1" pivotButton="0" quotePrefix="0" xfId="0">
      <alignment vertical="center"/>
    </xf>
    <xf numFmtId="0" fontId="4" fillId="4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2" borderId="29" pivotButton="0" quotePrefix="0" xfId="0"/>
    <xf numFmtId="165" fontId="26" fillId="4" borderId="33" applyAlignment="1" pivotButton="0" quotePrefix="0" xfId="0">
      <alignment vertical="center"/>
    </xf>
    <xf numFmtId="0" fontId="0" fillId="0" borderId="16" pivotButton="0" quotePrefix="0" xfId="0"/>
    <xf numFmtId="0" fontId="0" fillId="0" borderId="36" pivotButton="0" quotePrefix="0" xfId="0"/>
    <xf numFmtId="165" fontId="22" fillId="4" borderId="33" applyAlignment="1" pivotButton="0" quotePrefix="0" xfId="0">
      <alignment vertical="center"/>
    </xf>
    <xf numFmtId="0" fontId="4" fillId="2" borderId="29" pivotButton="0" quotePrefix="0" xfId="0"/>
    <xf numFmtId="165" fontId="27" fillId="4" borderId="33" pivotButton="0" quotePrefix="0" xfId="0"/>
    <xf numFmtId="165" fontId="28" fillId="4" borderId="33" pivotButton="0" quotePrefix="0" xfId="0"/>
    <xf numFmtId="164" fontId="7" fillId="2" borderId="29" pivotButton="0" quotePrefix="0" xfId="0"/>
    <xf numFmtId="0" fontId="23" fillId="4" borderId="30" pivotButton="0" quotePrefix="0" xfId="0"/>
    <xf numFmtId="0" fontId="23" fillId="4" borderId="37" pivotButton="0" quotePrefix="0" xfId="0"/>
    <xf numFmtId="0" fontId="14" fillId="2" borderId="29" pivotButton="0" quotePrefix="0" xfId="0"/>
    <xf numFmtId="0" fontId="23" fillId="4" borderId="33" pivotButton="0" quotePrefix="0" xfId="0"/>
    <xf numFmtId="0" fontId="4" fillId="4" borderId="38" pivotButton="0" quotePrefix="0" xfId="0"/>
    <xf numFmtId="0" fontId="4" fillId="4" borderId="39" pivotButton="0" quotePrefix="0" xfId="0"/>
    <xf numFmtId="0" fontId="0" fillId="0" borderId="39" pivotButton="0" quotePrefix="0" xfId="0"/>
    <xf numFmtId="0" fontId="4" fillId="4" borderId="41" pivotButton="0" quotePrefix="0" xfId="0"/>
    <xf numFmtId="0" fontId="24" fillId="4" borderId="42" pivotButton="0" quotePrefix="0" xfId="0"/>
    <xf numFmtId="0" fontId="24" fillId="4" borderId="16" pivotButton="0" quotePrefix="0" xfId="0"/>
    <xf numFmtId="164" fontId="18" fillId="4" borderId="3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35" pivotButton="0" quotePrefix="0" xfId="0"/>
    <xf numFmtId="0" fontId="4" fillId="2" borderId="33" pivotButton="0" quotePrefix="0" xfId="0"/>
    <xf numFmtId="0" fontId="0" fillId="0" borderId="40" pivotButton="0" quotePrefix="0" xfId="0"/>
    <xf numFmtId="0" fontId="4" fillId="4" borderId="43" pivotButton="0" quotePrefix="0" xfId="0"/>
    <xf numFmtId="165" fontId="29" fillId="4" borderId="33" applyAlignment="1" pivotButton="0" quotePrefix="0" xfId="0">
      <alignment vertical="center"/>
    </xf>
    <xf numFmtId="0" fontId="4" fillId="4" borderId="5" pivotButton="0" quotePrefix="0" xfId="0"/>
    <xf numFmtId="0" fontId="0" fillId="4" borderId="46" pivotButton="0" quotePrefix="0" xfId="0"/>
    <xf numFmtId="0" fontId="0" fillId="4" borderId="7" pivotButton="0" quotePrefix="0" xfId="0"/>
    <xf numFmtId="165" fontId="30" fillId="4" borderId="13" applyAlignment="1" pivotButton="0" quotePrefix="0" xfId="0">
      <alignment vertical="center"/>
    </xf>
    <xf numFmtId="0" fontId="0" fillId="0" borderId="3" pivotButton="0" quotePrefix="0" xfId="0"/>
    <xf numFmtId="0" fontId="0" fillId="0" borderId="14" pivotButton="0" quotePrefix="0" xfId="0"/>
    <xf numFmtId="165" fontId="27" fillId="4" borderId="2" applyAlignment="1" pivotButton="0" quotePrefix="0" xfId="0">
      <alignment vertical="center"/>
    </xf>
    <xf numFmtId="165" fontId="28" fillId="4" borderId="13" applyAlignment="1" pivotButton="0" quotePrefix="0" xfId="0">
      <alignment vertical="center"/>
    </xf>
    <xf numFmtId="165" fontId="29" fillId="4" borderId="2" applyAlignment="1" pivotButton="0" quotePrefix="0" xfId="0">
      <alignment vertical="center"/>
    </xf>
    <xf numFmtId="0" fontId="23" fillId="2" borderId="29" pivotButton="0" quotePrefix="0" xfId="0"/>
    <xf numFmtId="0" fontId="23" fillId="4" borderId="1" applyAlignment="1" pivotButton="0" quotePrefix="0" xfId="0">
      <alignment vertical="center"/>
    </xf>
    <xf numFmtId="164" fontId="18" fillId="4" borderId="14" pivotButton="0" quotePrefix="0" xfId="0"/>
    <xf numFmtId="165" fontId="23" fillId="4" borderId="25" applyAlignment="1" pivotButton="0" quotePrefix="0" xfId="0">
      <alignment vertical="center"/>
    </xf>
    <xf numFmtId="164" fontId="23" fillId="4" borderId="25" applyAlignment="1" pivotButton="0" quotePrefix="0" xfId="0">
      <alignment vertical="center"/>
    </xf>
    <xf numFmtId="164" fontId="23" fillId="4" borderId="2" applyAlignment="1" pivotButton="0" quotePrefix="0" xfId="0">
      <alignment vertical="center"/>
    </xf>
    <xf numFmtId="164" fontId="18" fillId="2" borderId="29" pivotButton="0" quotePrefix="0" xfId="0"/>
    <xf numFmtId="0" fontId="15" fillId="4" borderId="47" pivotButton="0" quotePrefix="0" xfId="0"/>
    <xf numFmtId="165" fontId="27" fillId="4" borderId="48" pivotButton="0" quotePrefix="0" xfId="0"/>
    <xf numFmtId="0" fontId="0" fillId="0" borderId="49" pivotButton="0" quotePrefix="0" xfId="0"/>
    <xf numFmtId="165" fontId="28" fillId="4" borderId="48" pivotButton="0" quotePrefix="0" xfId="0"/>
    <xf numFmtId="0" fontId="0" fillId="0" borderId="9" pivotButton="0" quotePrefix="0" xfId="0"/>
    <xf numFmtId="165" fontId="30" fillId="4" borderId="2" applyAlignment="1" pivotButton="0" quotePrefix="0" xfId="0">
      <alignment vertical="center"/>
    </xf>
    <xf numFmtId="0" fontId="0" fillId="0" borderId="50" pivotButton="0" quotePrefix="0" xfId="0"/>
    <xf numFmtId="165" fontId="28" fillId="4" borderId="2" applyAlignment="1" pivotButton="0" quotePrefix="0" xfId="0">
      <alignment vertical="center"/>
    </xf>
    <xf numFmtId="0" fontId="4" fillId="4" borderId="51" pivotButton="0" quotePrefix="0" xfId="0"/>
    <xf numFmtId="164" fontId="23" fillId="4" borderId="2" pivotButton="0" quotePrefix="0" xfId="0"/>
    <xf numFmtId="0" fontId="24" fillId="4" borderId="14" pivotButton="0" quotePrefix="0" xfId="0"/>
    <xf numFmtId="0" fontId="24" fillId="4" borderId="1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714375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0</row>
      <rowOff>0</rowOff>
    </from>
    <ext cx="1666875" cy="1095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0</row>
      <rowOff>0</rowOff>
    </from>
    <ext cx="714375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Account Statement!A1" TargetMode="External" Id="rId1"/><Relationship Type="http://schemas.openxmlformats.org/officeDocument/2006/relationships/hyperlink" Target="#Proforma Invoices!A1" TargetMode="External" Id="rId2"/><Relationship Type="http://schemas.openxmlformats.org/officeDocument/2006/relationships/hyperlink" Target="#Invoice Generator!A1" TargetMode="External" Id="rId3"/><Relationship Type="http://schemas.openxmlformats.org/officeDocument/2006/relationships/hyperlink" Target="#'Account &amp; Routing Details'!A1" TargetMode="External" Id="rId4"/><Relationship Type="http://schemas.openxmlformats.org/officeDocument/2006/relationships/hyperlink" Target="#'Logistics &amp; Tracking'!A1" TargetMode="External" Id="rId5"/><Relationship Type="http://schemas.openxmlformats.org/officeDocument/2006/relationships/drawing" Target="/xl/drawings/drawing1.xml" Id="rId6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0" customWidth="1" min="3" max="3"/>
    <col width="18" customWidth="1" min="4" max="4"/>
    <col width="4" customWidth="1" min="5" max="5"/>
    <col width="35" customWidth="1" min="6" max="6"/>
    <col width="4" customWidth="1" min="7" max="7"/>
  </cols>
  <sheetData>
    <row r="1" ht="25" customHeight="1">
      <c r="A1" s="52" t="n"/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2" t="n"/>
      <c r="N1" s="52" t="n"/>
      <c r="AA1" t="inlineStr">
        <is>
          <t>Metric</t>
        </is>
      </c>
      <c r="AB1" t="inlineStr">
        <is>
          <t>Amount</t>
        </is>
      </c>
    </row>
    <row r="2" ht="45" customHeight="1">
      <c r="A2" s="52" t="n"/>
      <c r="B2" s="53" t="inlineStr">
        <is>
          <t>AQ COMPANIES</t>
        </is>
      </c>
      <c r="C2" s="52" t="n"/>
      <c r="D2" s="52" t="n"/>
      <c r="E2" s="52" t="n"/>
      <c r="F2" s="54" t="inlineStr">
        <is>
          <t>SKY ARIANA LTD</t>
        </is>
      </c>
      <c r="G2" s="52" t="n"/>
      <c r="H2" s="52" t="n"/>
      <c r="I2" s="52" t="n"/>
      <c r="J2" s="52" t="n"/>
      <c r="K2" s="52" t="n"/>
      <c r="L2" s="52" t="n"/>
      <c r="M2" s="52" t="n"/>
      <c r="N2" s="52" t="n"/>
      <c r="AA2" t="inlineStr">
        <is>
          <t>Total Credits (In)</t>
        </is>
      </c>
      <c r="AB2">
        <f>SUM('Account Statement'!F:F)</f>
        <v/>
      </c>
    </row>
    <row r="3" ht="25" customHeight="1">
      <c r="A3" s="52" t="n"/>
      <c r="B3" s="55" t="inlineStr">
        <is>
          <t>Corporate Logistics &amp; Banking Portal   |   Account: 101502******0472</t>
        </is>
      </c>
      <c r="C3" s="52" t="n"/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2" t="n"/>
      <c r="N3" s="52" t="n"/>
      <c r="AA3" t="inlineStr">
        <is>
          <t>Total Debits (Out)</t>
        </is>
      </c>
      <c r="AB3">
        <f>SUM('Account Statement'!E:E)</f>
        <v/>
      </c>
    </row>
    <row r="4">
      <c r="A4" s="56" t="n"/>
      <c r="B4" s="56" t="n"/>
      <c r="C4" s="56" t="n"/>
      <c r="D4" s="56" t="n"/>
      <c r="E4" s="56" t="n"/>
      <c r="F4" s="56" t="n"/>
      <c r="G4" s="56" t="n"/>
      <c r="H4" s="56" t="n"/>
      <c r="I4" s="56" t="n"/>
      <c r="J4" s="56" t="n"/>
      <c r="K4" s="56" t="n"/>
      <c r="L4" s="56" t="n"/>
      <c r="M4" s="56" t="n"/>
      <c r="N4" s="56" t="n"/>
    </row>
    <row r="5">
      <c r="A5" s="86" t="n"/>
      <c r="B5" s="137" t="inlineStr">
        <is>
          <t>TOTAL AVAILABLE BALANCE</t>
        </is>
      </c>
      <c r="C5" s="133" t="n"/>
      <c r="D5" s="22" t="n"/>
      <c r="E5" s="86" t="n"/>
      <c r="F5" s="6" t="inlineStr">
        <is>
          <t>PENDING RECEIVABLES (INVOICED)</t>
        </is>
      </c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86" t="n"/>
      <c r="W5" s="86" t="n"/>
      <c r="X5" s="86" t="n"/>
      <c r="Y5" s="86" t="n"/>
      <c r="Z5" s="86" t="n"/>
      <c r="AA5" s="86" t="n"/>
      <c r="AB5" s="86" t="n"/>
      <c r="AC5" s="86" t="n"/>
      <c r="AD5" s="86" t="n"/>
      <c r="AE5" s="86" t="n"/>
      <c r="AF5" s="86" t="n"/>
      <c r="AG5" s="86" t="n"/>
      <c r="AH5" s="86" t="n"/>
    </row>
    <row r="6" ht="40" customHeight="1">
      <c r="A6" s="86" t="n"/>
      <c r="B6" s="134">
        <f>B9 - C9</f>
        <v/>
      </c>
      <c r="C6" s="135" t="n"/>
      <c r="D6" s="28" t="n"/>
      <c r="E6" s="86" t="n"/>
      <c r="F6" s="59">
        <f>SUMIF('Proforma Invoices'!H:H, "Pending", 'Proforma Invoices'!G:G)</f>
        <v/>
      </c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86" t="n"/>
      <c r="W6" s="86" t="n"/>
      <c r="X6" s="86" t="n"/>
      <c r="Y6" s="86" t="n"/>
      <c r="Z6" s="86" t="n"/>
      <c r="AA6" s="86" t="n"/>
      <c r="AB6" s="86" t="n"/>
      <c r="AC6" s="86" t="n"/>
      <c r="AD6" s="86" t="n"/>
      <c r="AE6" s="86" t="n"/>
      <c r="AF6" s="86" t="n"/>
      <c r="AG6" s="86" t="n"/>
      <c r="AH6" s="86" t="n"/>
    </row>
    <row r="7">
      <c r="A7" s="86" t="n"/>
      <c r="B7" s="86" t="n"/>
      <c r="C7" s="86" t="n"/>
      <c r="D7" s="86" t="n"/>
      <c r="E7" s="86" t="n"/>
      <c r="F7" s="86" t="n"/>
      <c r="G7" s="86" t="n"/>
      <c r="H7" s="86" t="n"/>
      <c r="I7" s="86" t="n"/>
      <c r="J7" s="86" t="n"/>
      <c r="K7" s="86" t="n"/>
      <c r="L7" s="86" t="n"/>
      <c r="M7" s="86" t="n"/>
      <c r="N7" s="86" t="n"/>
      <c r="O7" s="86" t="n"/>
      <c r="P7" s="86" t="n"/>
      <c r="Q7" s="86" t="n"/>
      <c r="R7" s="86" t="n"/>
      <c r="S7" s="86" t="n"/>
      <c r="T7" s="86" t="n"/>
      <c r="U7" s="86" t="n"/>
      <c r="V7" s="86" t="n"/>
      <c r="W7" s="86" t="n"/>
      <c r="X7" s="86" t="n"/>
      <c r="Y7" s="86" t="n"/>
      <c r="Z7" s="86" t="n"/>
      <c r="AA7" s="86" t="n"/>
      <c r="AB7" s="86" t="n"/>
      <c r="AC7" s="86" t="n"/>
      <c r="AD7" s="86" t="n"/>
      <c r="AE7" s="86" t="n"/>
      <c r="AF7" s="86" t="n"/>
      <c r="AG7" s="86" t="n"/>
      <c r="AH7" s="86" t="n"/>
    </row>
    <row r="8">
      <c r="A8" s="86" t="n"/>
      <c r="B8" s="6" t="inlineStr">
        <is>
          <t>TOTAL CREDITS (IN)</t>
        </is>
      </c>
      <c r="C8" s="137" t="inlineStr">
        <is>
          <t>TOTAL DEBITS (OUT)</t>
        </is>
      </c>
      <c r="D8" s="22" t="n"/>
      <c r="E8" s="86" t="n"/>
      <c r="F8" s="6" t="inlineStr">
        <is>
          <t>TOTAL INVOICED (ALL TIME)</t>
        </is>
      </c>
      <c r="G8" s="86" t="n"/>
      <c r="H8" s="86" t="n"/>
      <c r="I8" s="86" t="n"/>
      <c r="J8" s="86" t="n"/>
      <c r="K8" s="86" t="n"/>
      <c r="L8" s="86" t="n"/>
      <c r="M8" s="86" t="n"/>
      <c r="N8" s="86" t="n"/>
      <c r="O8" s="86" t="n"/>
      <c r="P8" s="86" t="n"/>
      <c r="Q8" s="86" t="n"/>
      <c r="R8" s="86" t="n"/>
      <c r="S8" s="86" t="n"/>
      <c r="T8" s="86" t="n"/>
      <c r="U8" s="86" t="n"/>
      <c r="V8" s="86" t="n"/>
      <c r="W8" s="86" t="n"/>
      <c r="X8" s="86" t="n"/>
      <c r="Y8" s="86" t="n"/>
      <c r="Z8" s="86" t="n"/>
      <c r="AA8" s="86" t="n"/>
      <c r="AB8" s="86" t="n"/>
      <c r="AC8" s="86" t="n"/>
      <c r="AD8" s="86" t="n"/>
      <c r="AE8" s="86" t="n"/>
      <c r="AF8" s="86" t="n"/>
      <c r="AG8" s="86" t="n"/>
      <c r="AH8" s="86" t="n"/>
    </row>
    <row r="9" ht="30" customHeight="1">
      <c r="A9" s="86" t="n"/>
      <c r="B9" s="119">
        <f>SUM('Account Statement'!F:F)</f>
        <v/>
      </c>
      <c r="C9" s="136">
        <f>SUM('Account Statement'!E:E)</f>
        <v/>
      </c>
      <c r="D9" s="28" t="n"/>
      <c r="E9" s="86" t="n"/>
      <c r="F9" s="121">
        <f>SUM('Proforma Invoices'!G:G)</f>
        <v/>
      </c>
      <c r="G9" s="86" t="n"/>
      <c r="H9" s="86" t="n"/>
      <c r="I9" s="86" t="n"/>
      <c r="J9" s="86" t="n"/>
      <c r="K9" s="86" t="n"/>
      <c r="L9" s="86" t="n"/>
      <c r="M9" s="86" t="n"/>
      <c r="N9" s="86" t="n"/>
      <c r="O9" s="86" t="n"/>
      <c r="P9" s="86" t="n"/>
      <c r="Q9" s="86" t="n"/>
      <c r="R9" s="86" t="n"/>
      <c r="S9" s="86" t="n"/>
      <c r="T9" s="86" t="n"/>
      <c r="U9" s="86" t="n"/>
      <c r="V9" s="86" t="n"/>
      <c r="W9" s="86" t="n"/>
      <c r="X9" s="86" t="n"/>
      <c r="Y9" s="86" t="n"/>
      <c r="Z9" s="86" t="n"/>
      <c r="AA9" s="86" t="n"/>
      <c r="AB9" s="86" t="n"/>
      <c r="AC9" s="86" t="n"/>
      <c r="AD9" s="86" t="n"/>
      <c r="AE9" s="86" t="n"/>
      <c r="AF9" s="86" t="n"/>
      <c r="AG9" s="86" t="n"/>
      <c r="AH9" s="86" t="n"/>
    </row>
    <row r="10">
      <c r="A10" s="86" t="n"/>
      <c r="B10" s="86" t="n"/>
      <c r="C10" s="86" t="n"/>
      <c r="D10" s="86" t="n"/>
      <c r="E10" s="86" t="n"/>
      <c r="F10" s="122" t="n"/>
      <c r="G10" s="86" t="n"/>
      <c r="H10" s="86" t="n"/>
      <c r="I10" s="86" t="n"/>
      <c r="J10" s="86" t="n"/>
      <c r="K10" s="86" t="n"/>
      <c r="L10" s="86" t="n"/>
      <c r="M10" s="86" t="n"/>
      <c r="N10" s="86" t="n"/>
      <c r="O10" s="86" t="n"/>
      <c r="P10" s="86" t="n"/>
      <c r="Q10" s="86" t="n"/>
      <c r="R10" s="86" t="n"/>
      <c r="S10" s="86" t="n"/>
      <c r="T10" s="86" t="n"/>
      <c r="U10" s="86" t="n"/>
      <c r="V10" s="86" t="n"/>
      <c r="W10" s="86" t="n"/>
      <c r="X10" s="86" t="n"/>
      <c r="Y10" s="86" t="n"/>
      <c r="Z10" s="86" t="n"/>
      <c r="AA10" s="86" t="n"/>
      <c r="AB10" s="86" t="n"/>
      <c r="AC10" s="86" t="n"/>
      <c r="AD10" s="86" t="n"/>
      <c r="AE10" s="86" t="n"/>
      <c r="AF10" s="86" t="n"/>
      <c r="AG10" s="86" t="n"/>
      <c r="AH10" s="86" t="n"/>
    </row>
    <row r="11">
      <c r="A11" s="86" t="n"/>
      <c r="B11" s="86" t="n"/>
      <c r="C11" s="86" t="n"/>
      <c r="D11" s="86" t="n"/>
      <c r="E11" s="86" t="n"/>
      <c r="F11" s="122" t="n"/>
      <c r="G11" s="86" t="n"/>
      <c r="H11" s="86" t="n"/>
      <c r="I11" s="86" t="n"/>
      <c r="J11" s="86" t="n"/>
      <c r="K11" s="86" t="n"/>
      <c r="L11" s="86" t="n"/>
      <c r="M11" s="86" t="n"/>
      <c r="N11" s="86" t="n"/>
      <c r="O11" s="86" t="n"/>
      <c r="P11" s="86" t="n"/>
      <c r="Q11" s="86" t="n"/>
      <c r="R11" s="86" t="n"/>
      <c r="S11" s="86" t="n"/>
      <c r="T11" s="86" t="n"/>
      <c r="U11" s="86" t="n"/>
      <c r="V11" s="86" t="n"/>
      <c r="W11" s="86" t="n"/>
      <c r="X11" s="86" t="n"/>
      <c r="Y11" s="86" t="n"/>
      <c r="Z11" s="86" t="n"/>
      <c r="AA11" s="86" t="n"/>
      <c r="AB11" s="86" t="n"/>
      <c r="AC11" s="86" t="n"/>
      <c r="AD11" s="86" t="n"/>
      <c r="AE11" s="86" t="n"/>
      <c r="AF11" s="86" t="n"/>
      <c r="AG11" s="86" t="n"/>
      <c r="AH11" s="86" t="n"/>
    </row>
    <row r="12">
      <c r="A12" s="86" t="n"/>
      <c r="B12" s="97" t="inlineStr">
        <is>
          <t>LATEST TRANSACTIONS</t>
        </is>
      </c>
      <c r="E12" s="86" t="n"/>
      <c r="F12" s="97" t="inlineStr">
        <is>
          <t>SYSTEM SHORTCUTS</t>
        </is>
      </c>
      <c r="G12" s="86" t="n"/>
      <c r="H12" s="86" t="n"/>
      <c r="I12" s="86" t="n"/>
      <c r="J12" s="86" t="n"/>
      <c r="K12" s="86" t="n"/>
      <c r="L12" s="86" t="n"/>
      <c r="M12" s="86" t="n"/>
      <c r="N12" s="86" t="n"/>
      <c r="O12" s="86" t="n"/>
      <c r="P12" s="86" t="n"/>
      <c r="Q12" s="86" t="n"/>
      <c r="R12" s="86" t="n"/>
      <c r="S12" s="86" t="n"/>
      <c r="T12" s="86" t="n"/>
      <c r="U12" s="86" t="n"/>
      <c r="V12" s="86" t="n"/>
      <c r="W12" s="86" t="n"/>
      <c r="X12" s="86" t="n"/>
      <c r="Y12" s="86" t="n"/>
      <c r="Z12" s="86" t="n"/>
      <c r="AA12" s="86" t="n"/>
      <c r="AB12" s="86" t="n"/>
      <c r="AC12" s="86" t="n"/>
      <c r="AD12" s="86" t="n"/>
      <c r="AE12" s="86" t="n"/>
      <c r="AF12" s="86" t="n"/>
      <c r="AG12" s="86" t="n"/>
      <c r="AH12" s="86" t="n"/>
    </row>
    <row r="13">
      <c r="A13" s="86" t="n"/>
      <c r="B13" s="67" t="inlineStr">
        <is>
          <t>Date</t>
        </is>
      </c>
      <c r="C13" s="68" t="inlineStr">
        <is>
          <t>Description</t>
        </is>
      </c>
      <c r="D13" s="69" t="inlineStr">
        <is>
          <t>Amount</t>
        </is>
      </c>
      <c r="E13" s="86" t="n"/>
      <c r="F13" s="123" t="inlineStr">
        <is>
          <t>Go to Account Statement</t>
        </is>
      </c>
      <c r="G13" s="86" t="n"/>
      <c r="H13" s="86" t="n"/>
      <c r="I13" s="86" t="n"/>
      <c r="J13" s="86" t="n"/>
      <c r="K13" s="86" t="n"/>
      <c r="L13" s="86" t="n"/>
      <c r="M13" s="86" t="n"/>
      <c r="N13" s="86" t="n"/>
      <c r="O13" s="86" t="n"/>
      <c r="P13" s="86" t="n"/>
      <c r="Q13" s="86" t="n"/>
      <c r="R13" s="86" t="n"/>
      <c r="S13" s="86" t="n"/>
      <c r="T13" s="86" t="n"/>
      <c r="U13" s="86" t="n"/>
      <c r="V13" s="86" t="n"/>
      <c r="W13" s="86" t="n"/>
      <c r="X13" s="86" t="n"/>
      <c r="Y13" s="86" t="n"/>
      <c r="Z13" s="86" t="n"/>
      <c r="AA13" s="86" t="n"/>
      <c r="AB13" s="86" t="n"/>
      <c r="AC13" s="86" t="n"/>
      <c r="AD13" s="86" t="n"/>
      <c r="AE13" s="86" t="n"/>
      <c r="AF13" s="86" t="n"/>
      <c r="AG13" s="86" t="n"/>
      <c r="AH13" s="86" t="n"/>
    </row>
    <row r="14">
      <c r="A14" s="86" t="n"/>
      <c r="B14" s="70">
        <f>IF(COUNTA('Account Statement'!A:A)&gt;=2, INDEX('Account Statement'!A:A, COUNTA('Account Statement'!A:A)+5-0), "")</f>
        <v/>
      </c>
      <c r="C14" s="71">
        <f>IF(COUNTA('Account Statement'!A:A)&gt;=2, INDEX('Account Statement'!C:C, COUNTA('Account Statement'!A:A)+5-0), "")</f>
        <v/>
      </c>
      <c r="D14" s="124">
        <f>IF(COUNTA('Account Statement'!A:A)&gt;=2, INDEX('Account Statement'!F:F, COUNTA('Account Statement'!A:A)+5-0) - INDEX('Account Statement'!E:E, COUNTA('Account Statement'!A:A)+5-0), "")</f>
        <v/>
      </c>
      <c r="E14" s="86" t="n"/>
      <c r="F14" s="125" t="inlineStr">
        <is>
          <t>Go to Proforma Invoices</t>
        </is>
      </c>
      <c r="G14" s="86" t="n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6" t="n"/>
      <c r="X14" s="86" t="n"/>
      <c r="Y14" s="86" t="n"/>
      <c r="Z14" s="86" t="n"/>
      <c r="AA14" s="86" t="n"/>
      <c r="AB14" s="86" t="n"/>
      <c r="AC14" s="86" t="n"/>
      <c r="AD14" s="86" t="n"/>
      <c r="AE14" s="86" t="n"/>
      <c r="AF14" s="86" t="n"/>
      <c r="AG14" s="86" t="n"/>
      <c r="AH14" s="86" t="n"/>
    </row>
    <row r="15">
      <c r="A15" s="86" t="n"/>
      <c r="B15" s="70">
        <f>IF(COUNTA('Account Statement'!A:A)&gt;=3, INDEX('Account Statement'!A:A, COUNTA('Account Statement'!A:A)+5-1), "")</f>
        <v/>
      </c>
      <c r="C15" s="71">
        <f>IF(COUNTA('Account Statement'!A:A)&gt;=3, INDEX('Account Statement'!C:C, COUNTA('Account Statement'!A:A)+5-1), "")</f>
        <v/>
      </c>
      <c r="D15" s="124">
        <f>IF(COUNTA('Account Statement'!A:A)&gt;=3, INDEX('Account Statement'!F:F, COUNTA('Account Statement'!A:A)+5-1) - INDEX('Account Statement'!E:E, COUNTA('Account Statement'!A:A)+5-1), "")</f>
        <v/>
      </c>
      <c r="E15" s="86" t="n"/>
      <c r="F15" s="126" t="inlineStr">
        <is>
          <t>Create New Invoice</t>
        </is>
      </c>
      <c r="G15" s="86" t="n"/>
      <c r="H15" s="86" t="n"/>
      <c r="I15" s="86" t="n"/>
      <c r="J15" s="86" t="n"/>
      <c r="K15" s="86" t="n"/>
      <c r="L15" s="86" t="n"/>
      <c r="M15" s="86" t="n"/>
      <c r="N15" s="86" t="n"/>
      <c r="O15" s="86" t="n"/>
      <c r="P15" s="86" t="n"/>
      <c r="Q15" s="86" t="n"/>
      <c r="R15" s="86" t="n"/>
      <c r="S15" s="86" t="n"/>
      <c r="T15" s="86" t="n"/>
      <c r="U15" s="86" t="n"/>
      <c r="V15" s="86" t="n"/>
      <c r="W15" s="86" t="n"/>
      <c r="X15" s="86" t="n"/>
      <c r="Y15" s="86" t="n"/>
      <c r="Z15" s="86" t="n"/>
      <c r="AA15" s="86" t="n"/>
      <c r="AB15" s="86" t="n"/>
      <c r="AC15" s="86" t="n"/>
      <c r="AD15" s="86" t="n"/>
      <c r="AE15" s="86" t="n"/>
      <c r="AF15" s="86" t="n"/>
      <c r="AG15" s="86" t="n"/>
      <c r="AH15" s="86" t="n"/>
    </row>
    <row r="16">
      <c r="A16" s="86" t="n"/>
      <c r="B16" s="70">
        <f>IF(COUNTA('Account Statement'!A:A)&gt;=4, INDEX('Account Statement'!A:A, COUNTA('Account Statement'!A:A)+5-2), "")</f>
        <v/>
      </c>
      <c r="C16" s="71">
        <f>IF(COUNTA('Account Statement'!A:A)&gt;=4, INDEX('Account Statement'!C:C, COUNTA('Account Statement'!A:A)+5-2), "")</f>
        <v/>
      </c>
      <c r="D16" s="124">
        <f>IF(COUNTA('Account Statement'!A:A)&gt;=4, INDEX('Account Statement'!F:F, COUNTA('Account Statement'!A:A)+5-2) - INDEX('Account Statement'!E:E, COUNTA('Account Statement'!A:A)+5-2), "")</f>
        <v/>
      </c>
      <c r="E16" s="86" t="n"/>
      <c r="F16" s="126" t="inlineStr">
        <is>
          <t>View Bank Routing Details</t>
        </is>
      </c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</row>
    <row r="17">
      <c r="A17" s="86" t="n"/>
      <c r="B17" s="70">
        <f>IF(COUNTA('Account Statement'!A:A)&gt;=5, INDEX('Account Statement'!A:A, COUNTA('Account Statement'!A:A)+5-3), "")</f>
        <v/>
      </c>
      <c r="C17" s="71">
        <f>IF(COUNTA('Account Statement'!A:A)&gt;=5, INDEX('Account Statement'!C:C, COUNTA('Account Statement'!A:A)+5-3), "")</f>
        <v/>
      </c>
      <c r="D17" s="124">
        <f>IF(COUNTA('Account Statement'!A:A)&gt;=5, INDEX('Account Statement'!F:F, COUNTA('Account Statement'!A:A)+5-3) - INDEX('Account Statement'!E:E, COUNTA('Account Statement'!A:A)+5-3), "")</f>
        <v/>
      </c>
      <c r="E17" s="86" t="n"/>
      <c r="F17" s="138" t="inlineStr">
        <is>
          <t>Track Active Shipments</t>
        </is>
      </c>
      <c r="G17" s="86" t="n"/>
      <c r="H17" s="86" t="n"/>
      <c r="I17" s="86" t="n"/>
      <c r="J17" s="86" t="n"/>
      <c r="K17" s="86" t="n"/>
      <c r="L17" s="86" t="n"/>
      <c r="M17" s="86" t="n"/>
      <c r="N17" s="86" t="n"/>
      <c r="O17" s="86" t="n"/>
      <c r="P17" s="86" t="n"/>
      <c r="Q17" s="86" t="n"/>
      <c r="R17" s="86" t="n"/>
      <c r="S17" s="86" t="n"/>
      <c r="T17" s="86" t="n"/>
      <c r="U17" s="86" t="n"/>
      <c r="V17" s="86" t="n"/>
      <c r="W17" s="86" t="n"/>
      <c r="X17" s="86" t="n"/>
      <c r="Y17" s="86" t="n"/>
      <c r="Z17" s="86" t="n"/>
      <c r="AA17" s="86" t="n"/>
      <c r="AB17" s="86" t="n"/>
      <c r="AC17" s="86" t="n"/>
      <c r="AD17" s="86" t="n"/>
      <c r="AE17" s="86" t="n"/>
      <c r="AF17" s="86" t="n"/>
      <c r="AG17" s="86" t="n"/>
      <c r="AH17" s="86" t="n"/>
    </row>
    <row r="18">
      <c r="A18" s="86" t="n"/>
      <c r="B18" s="86" t="n"/>
      <c r="C18" s="86" t="n"/>
      <c r="D18" s="86" t="n"/>
      <c r="E18" s="86" t="n"/>
      <c r="F18" s="86" t="n"/>
      <c r="G18" s="86" t="n"/>
      <c r="H18" s="86" t="n"/>
      <c r="I18" s="86" t="n"/>
      <c r="J18" s="86" t="n"/>
      <c r="K18" s="86" t="n"/>
      <c r="L18" s="86" t="n"/>
      <c r="M18" s="86" t="n"/>
      <c r="N18" s="86" t="n"/>
      <c r="O18" s="86" t="n"/>
      <c r="P18" s="86" t="n"/>
      <c r="Q18" s="86" t="n"/>
      <c r="R18" s="86" t="n"/>
      <c r="S18" s="86" t="n"/>
      <c r="T18" s="86" t="n"/>
      <c r="U18" s="86" t="n"/>
      <c r="V18" s="86" t="n"/>
      <c r="W18" s="86" t="n"/>
      <c r="X18" s="86" t="n"/>
      <c r="Y18" s="86" t="n"/>
      <c r="Z18" s="86" t="n"/>
      <c r="AA18" s="86" t="n"/>
      <c r="AB18" s="86" t="n"/>
      <c r="AC18" s="86" t="n"/>
      <c r="AD18" s="86" t="n"/>
      <c r="AE18" s="86" t="n"/>
      <c r="AF18" s="86" t="n"/>
      <c r="AG18" s="86" t="n"/>
      <c r="AH18" s="86" t="n"/>
    </row>
    <row r="19">
      <c r="A19" s="86" t="n"/>
      <c r="B19" s="97" t="inlineStr">
        <is>
          <t>CASH FLOW VISUALIZATION</t>
        </is>
      </c>
      <c r="E19" s="86" t="n"/>
      <c r="F19" s="86" t="n"/>
      <c r="G19" s="86" t="n"/>
      <c r="H19" s="86" t="n"/>
      <c r="I19" s="86" t="n"/>
      <c r="J19" s="86" t="n"/>
      <c r="K19" s="86" t="n"/>
      <c r="L19" s="86" t="n"/>
      <c r="M19" s="86" t="n"/>
      <c r="N19" s="86" t="n"/>
      <c r="O19" s="86" t="n"/>
      <c r="P19" s="86" t="n"/>
      <c r="Q19" s="86" t="n"/>
      <c r="R19" s="86" t="n"/>
      <c r="S19" s="86" t="n"/>
      <c r="T19" s="86" t="n"/>
      <c r="U19" s="86" t="n"/>
      <c r="V19" s="86" t="n"/>
      <c r="W19" s="86" t="n"/>
      <c r="X19" s="86" t="n"/>
      <c r="Y19" s="86" t="n"/>
      <c r="Z19" s="86" t="n"/>
      <c r="AA19" s="86" t="n"/>
      <c r="AB19" s="86" t="n"/>
      <c r="AC19" s="86" t="n"/>
      <c r="AD19" s="86" t="n"/>
      <c r="AE19" s="86" t="n"/>
      <c r="AF19" s="86" t="n"/>
      <c r="AG19" s="86" t="n"/>
      <c r="AH19" s="86" t="n"/>
    </row>
    <row r="20">
      <c r="A20" s="86" t="n"/>
      <c r="B20" s="129" t="inlineStr">
        <is>
          <t>Total Incoming</t>
        </is>
      </c>
      <c r="C20" s="130">
        <f>B9</f>
        <v/>
      </c>
      <c r="D20" s="131" t="n"/>
      <c r="E20" s="86" t="n"/>
      <c r="F20" s="86" t="n"/>
      <c r="G20" s="86" t="n"/>
      <c r="H20" s="86" t="n"/>
      <c r="I20" s="86" t="n"/>
      <c r="J20" s="86" t="n"/>
      <c r="K20" s="86" t="n"/>
      <c r="L20" s="86" t="n"/>
      <c r="M20" s="86" t="n"/>
      <c r="N20" s="86" t="n"/>
      <c r="O20" s="86" t="n"/>
      <c r="P20" s="86" t="n"/>
      <c r="Q20" s="86" t="n"/>
      <c r="R20" s="86" t="n"/>
      <c r="S20" s="86" t="n"/>
      <c r="T20" s="86" t="n"/>
      <c r="U20" s="86" t="n"/>
      <c r="V20" s="86" t="n"/>
      <c r="W20" s="86" t="n"/>
      <c r="X20" s="86" t="n"/>
      <c r="Y20" s="86" t="n"/>
      <c r="Z20" s="86" t="n"/>
      <c r="AA20" s="86" t="n"/>
      <c r="AB20" s="86" t="n"/>
      <c r="AC20" s="86" t="n"/>
      <c r="AD20" s="86" t="n"/>
      <c r="AE20" s="86" t="n"/>
      <c r="AF20" s="86" t="n"/>
      <c r="AG20" s="86" t="n"/>
      <c r="AH20" s="86" t="n"/>
    </row>
    <row r="21">
      <c r="A21" s="86" t="n"/>
      <c r="B21" s="129" t="inlineStr">
        <is>
          <t>Total Outgoing</t>
        </is>
      </c>
      <c r="C21" s="132">
        <f>C9</f>
        <v/>
      </c>
      <c r="D21" s="131" t="n"/>
      <c r="E21" s="86" t="n"/>
      <c r="F21" s="86" t="n"/>
      <c r="G21" s="86" t="n"/>
      <c r="H21" s="86" t="n"/>
      <c r="I21" s="86" t="n"/>
      <c r="J21" s="86" t="n"/>
      <c r="K21" s="86" t="n"/>
      <c r="L21" s="86" t="n"/>
      <c r="M21" s="86" t="n"/>
      <c r="N21" s="86" t="n"/>
      <c r="O21" s="86" t="n"/>
      <c r="P21" s="86" t="n"/>
      <c r="Q21" s="86" t="n"/>
      <c r="R21" s="86" t="n"/>
      <c r="S21" s="86" t="n"/>
      <c r="T21" s="86" t="n"/>
      <c r="U21" s="86" t="n"/>
      <c r="V21" s="86" t="n"/>
      <c r="W21" s="86" t="n"/>
      <c r="X21" s="86" t="n"/>
      <c r="Y21" s="86" t="n"/>
      <c r="Z21" s="86" t="n"/>
      <c r="AA21" s="86" t="n"/>
      <c r="AB21" s="86" t="n"/>
      <c r="AC21" s="86" t="n"/>
      <c r="AD21" s="86" t="n"/>
      <c r="AE21" s="86" t="n"/>
      <c r="AF21" s="86" t="n"/>
      <c r="AG21" s="86" t="n"/>
      <c r="AH21" s="86" t="n"/>
    </row>
    <row r="22">
      <c r="A22" s="86" t="n"/>
      <c r="B22" s="86" t="n"/>
      <c r="C22" s="86" t="n"/>
      <c r="D22" s="86" t="n"/>
      <c r="E22" s="86" t="n"/>
      <c r="F22" s="86" t="n"/>
      <c r="G22" s="86" t="n"/>
      <c r="H22" s="86" t="n"/>
      <c r="I22" s="86" t="n"/>
      <c r="J22" s="86" t="n"/>
      <c r="K22" s="86" t="n"/>
      <c r="L22" s="86" t="n"/>
      <c r="M22" s="86" t="n"/>
      <c r="N22" s="86" t="n"/>
      <c r="O22" s="86" t="n"/>
      <c r="P22" s="86" t="n"/>
      <c r="Q22" s="86" t="n"/>
      <c r="R22" s="86" t="n"/>
      <c r="S22" s="86" t="n"/>
      <c r="T22" s="86" t="n"/>
      <c r="U22" s="86" t="n"/>
      <c r="V22" s="86" t="n"/>
      <c r="W22" s="86" t="n"/>
      <c r="X22" s="86" t="n"/>
      <c r="Y22" s="86" t="n"/>
      <c r="Z22" s="86" t="n"/>
      <c r="AA22" s="86" t="n"/>
      <c r="AB22" s="86" t="n"/>
      <c r="AC22" s="86" t="n"/>
      <c r="AD22" s="86" t="n"/>
      <c r="AE22" s="86" t="n"/>
      <c r="AF22" s="86" t="n"/>
      <c r="AG22" s="86" t="n"/>
      <c r="AH22" s="86" t="n"/>
    </row>
    <row r="23">
      <c r="A23" s="86" t="n"/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86" t="n"/>
      <c r="Q23" s="86" t="n"/>
      <c r="R23" s="86" t="n"/>
      <c r="S23" s="86" t="n"/>
      <c r="T23" s="86" t="n"/>
      <c r="U23" s="86" t="n"/>
      <c r="V23" s="86" t="n"/>
      <c r="W23" s="86" t="n"/>
      <c r="X23" s="86" t="n"/>
      <c r="Y23" s="86" t="n"/>
      <c r="Z23" s="86" t="n"/>
      <c r="AA23" s="86" t="n"/>
      <c r="AB23" s="86" t="n"/>
      <c r="AC23" s="86" t="n"/>
      <c r="AD23" s="86" t="n"/>
      <c r="AE23" s="86" t="n"/>
      <c r="AF23" s="86" t="n"/>
      <c r="AG23" s="86" t="n"/>
      <c r="AH23" s="86" t="n"/>
    </row>
    <row r="24">
      <c r="A24" s="86" t="n"/>
      <c r="B24" s="86" t="n"/>
      <c r="C24" s="86" t="n"/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86" t="n"/>
      <c r="Q24" s="86" t="n"/>
      <c r="R24" s="86" t="n"/>
      <c r="S24" s="86" t="n"/>
      <c r="T24" s="86" t="n"/>
      <c r="U24" s="86" t="n"/>
      <c r="V24" s="86" t="n"/>
      <c r="W24" s="86" t="n"/>
      <c r="X24" s="86" t="n"/>
      <c r="Y24" s="86" t="n"/>
      <c r="Z24" s="86" t="n"/>
      <c r="AA24" s="86" t="n"/>
      <c r="AB24" s="86" t="n"/>
      <c r="AC24" s="86" t="n"/>
      <c r="AD24" s="86" t="n"/>
      <c r="AE24" s="86" t="n"/>
      <c r="AF24" s="86" t="n"/>
      <c r="AG24" s="86" t="n"/>
      <c r="AH24" s="86" t="n"/>
    </row>
    <row r="25">
      <c r="A25" s="86" t="n"/>
      <c r="B25" s="86" t="n"/>
      <c r="C25" s="86" t="n"/>
      <c r="D25" s="86" t="n"/>
      <c r="E25" s="86" t="n"/>
      <c r="F25" s="86" t="n"/>
      <c r="G25" s="86" t="n"/>
      <c r="H25" s="86" t="n"/>
      <c r="I25" s="86" t="n"/>
      <c r="J25" s="86" t="n"/>
      <c r="K25" s="86" t="n"/>
      <c r="L25" s="86" t="n"/>
      <c r="M25" s="86" t="n"/>
      <c r="N25" s="86" t="n"/>
      <c r="O25" s="86" t="n"/>
      <c r="P25" s="86" t="n"/>
      <c r="Q25" s="86" t="n"/>
      <c r="R25" s="86" t="n"/>
      <c r="S25" s="86" t="n"/>
      <c r="T25" s="86" t="n"/>
      <c r="U25" s="86" t="n"/>
      <c r="V25" s="86" t="n"/>
      <c r="W25" s="86" t="n"/>
      <c r="X25" s="86" t="n"/>
      <c r="Y25" s="86" t="n"/>
      <c r="Z25" s="86" t="n"/>
      <c r="AA25" s="86" t="n"/>
      <c r="AB25" s="86" t="n"/>
      <c r="AC25" s="86" t="n"/>
      <c r="AD25" s="86" t="n"/>
      <c r="AE25" s="86" t="n"/>
      <c r="AF25" s="86" t="n"/>
      <c r="AG25" s="86" t="n"/>
      <c r="AH25" s="86" t="n"/>
    </row>
    <row r="26">
      <c r="A26" s="86" t="n"/>
      <c r="B26" s="86" t="n"/>
      <c r="C26" s="86" t="n"/>
      <c r="D26" s="86" t="n"/>
      <c r="E26" s="86" t="n"/>
      <c r="F26" s="86" t="n"/>
      <c r="G26" s="86" t="n"/>
      <c r="H26" s="86" t="n"/>
      <c r="I26" s="86" t="n"/>
      <c r="J26" s="86" t="n"/>
      <c r="K26" s="86" t="n"/>
      <c r="L26" s="86" t="n"/>
      <c r="M26" s="86" t="n"/>
      <c r="N26" s="86" t="n"/>
      <c r="O26" s="86" t="n"/>
      <c r="P26" s="86" t="n"/>
      <c r="Q26" s="86" t="n"/>
      <c r="R26" s="86" t="n"/>
      <c r="S26" s="86" t="n"/>
      <c r="T26" s="86" t="n"/>
      <c r="U26" s="86" t="n"/>
      <c r="V26" s="86" t="n"/>
      <c r="W26" s="86" t="n"/>
      <c r="X26" s="86" t="n"/>
      <c r="Y26" s="86" t="n"/>
      <c r="Z26" s="86" t="n"/>
      <c r="AA26" s="86" t="n"/>
      <c r="AB26" s="86" t="n"/>
      <c r="AC26" s="86" t="n"/>
      <c r="AD26" s="86" t="n"/>
      <c r="AE26" s="86" t="n"/>
      <c r="AF26" s="86" t="n"/>
      <c r="AG26" s="86" t="n"/>
      <c r="AH26" s="86" t="n"/>
    </row>
    <row r="27">
      <c r="A27" s="86" t="n"/>
      <c r="B27" s="86" t="n"/>
      <c r="C27" s="86" t="n"/>
      <c r="D27" s="86" t="n"/>
      <c r="E27" s="86" t="n"/>
      <c r="F27" s="86" t="n"/>
      <c r="G27" s="86" t="n"/>
      <c r="H27" s="86" t="n"/>
      <c r="I27" s="86" t="n"/>
      <c r="J27" s="86" t="n"/>
      <c r="K27" s="86" t="n"/>
      <c r="L27" s="86" t="n"/>
      <c r="M27" s="86" t="n"/>
      <c r="N27" s="86" t="n"/>
      <c r="O27" s="86" t="n"/>
      <c r="P27" s="86" t="n"/>
      <c r="Q27" s="86" t="n"/>
      <c r="R27" s="86" t="n"/>
      <c r="S27" s="86" t="n"/>
      <c r="T27" s="86" t="n"/>
      <c r="U27" s="86" t="n"/>
      <c r="V27" s="86" t="n"/>
      <c r="W27" s="86" t="n"/>
      <c r="X27" s="86" t="n"/>
      <c r="Y27" s="86" t="n"/>
      <c r="Z27" s="86" t="n"/>
      <c r="AA27" s="86" t="n"/>
      <c r="AB27" s="86" t="n"/>
      <c r="AC27" s="86" t="n"/>
      <c r="AD27" s="86" t="n"/>
      <c r="AE27" s="86" t="n"/>
      <c r="AF27" s="86" t="n"/>
      <c r="AG27" s="86" t="n"/>
      <c r="AH27" s="86" t="n"/>
    </row>
    <row r="28">
      <c r="A28" s="86" t="n"/>
      <c r="B28" s="86" t="n"/>
      <c r="C28" s="86" t="n"/>
      <c r="D28" s="86" t="n"/>
      <c r="E28" s="86" t="n"/>
      <c r="F28" s="86" t="n"/>
      <c r="G28" s="86" t="n"/>
      <c r="H28" s="86" t="n"/>
      <c r="I28" s="86" t="n"/>
      <c r="J28" s="86" t="n"/>
      <c r="K28" s="86" t="n"/>
      <c r="L28" s="86" t="n"/>
      <c r="M28" s="86" t="n"/>
      <c r="N28" s="86" t="n"/>
      <c r="O28" s="86" t="n"/>
      <c r="P28" s="86" t="n"/>
      <c r="Q28" s="86" t="n"/>
      <c r="R28" s="86" t="n"/>
      <c r="S28" s="86" t="n"/>
      <c r="T28" s="86" t="n"/>
      <c r="U28" s="86" t="n"/>
      <c r="V28" s="86" t="n"/>
      <c r="W28" s="86" t="n"/>
      <c r="X28" s="86" t="n"/>
      <c r="Y28" s="86" t="n"/>
      <c r="Z28" s="86" t="n"/>
      <c r="AA28" s="86" t="n"/>
      <c r="AB28" s="86" t="n"/>
      <c r="AC28" s="86" t="n"/>
      <c r="AD28" s="86" t="n"/>
      <c r="AE28" s="86" t="n"/>
      <c r="AF28" s="86" t="n"/>
      <c r="AG28" s="86" t="n"/>
      <c r="AH28" s="86" t="n"/>
    </row>
    <row r="29">
      <c r="A29" s="86" t="n"/>
      <c r="B29" s="86" t="n"/>
      <c r="C29" s="86" t="n"/>
      <c r="D29" s="86" t="n"/>
      <c r="E29" s="86" t="n"/>
      <c r="F29" s="86" t="n"/>
      <c r="G29" s="86" t="n"/>
      <c r="H29" s="86" t="n"/>
      <c r="I29" s="86" t="n"/>
      <c r="J29" s="86" t="n"/>
      <c r="K29" s="86" t="n"/>
      <c r="L29" s="86" t="n"/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</row>
    <row r="30">
      <c r="A30" s="86" t="n"/>
      <c r="B30" s="86" t="n"/>
      <c r="C30" s="86" t="n"/>
      <c r="D30" s="86" t="n"/>
      <c r="E30" s="86" t="n"/>
      <c r="F30" s="86" t="n"/>
      <c r="G30" s="86" t="n"/>
      <c r="H30" s="86" t="n"/>
      <c r="I30" s="86" t="n"/>
      <c r="J30" s="86" t="n"/>
      <c r="K30" s="86" t="n"/>
      <c r="L30" s="86" t="n"/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</row>
    <row r="31">
      <c r="A31" s="86" t="n"/>
      <c r="B31" s="86" t="n"/>
      <c r="C31" s="86" t="n"/>
      <c r="D31" s="86" t="n"/>
      <c r="E31" s="86" t="n"/>
      <c r="F31" s="86" t="n"/>
      <c r="G31" s="86" t="n"/>
      <c r="H31" s="86" t="n"/>
      <c r="I31" s="86" t="n"/>
      <c r="J31" s="86" t="n"/>
      <c r="K31" s="86" t="n"/>
      <c r="L31" s="86" t="n"/>
      <c r="M31" s="86" t="n"/>
      <c r="N31" s="86" t="n"/>
      <c r="O31" s="86" t="n"/>
      <c r="P31" s="86" t="n"/>
      <c r="Q31" s="86" t="n"/>
      <c r="R31" s="86" t="n"/>
      <c r="S31" s="86" t="n"/>
      <c r="T31" s="86" t="n"/>
      <c r="U31" s="86" t="n"/>
      <c r="V31" s="86" t="n"/>
      <c r="W31" s="86" t="n"/>
      <c r="X31" s="86" t="n"/>
      <c r="Y31" s="86" t="n"/>
      <c r="Z31" s="86" t="n"/>
      <c r="AA31" s="86" t="n"/>
      <c r="AB31" s="86" t="n"/>
      <c r="AC31" s="86" t="n"/>
      <c r="AD31" s="86" t="n"/>
      <c r="AE31" s="86" t="n"/>
      <c r="AF31" s="86" t="n"/>
      <c r="AG31" s="86" t="n"/>
      <c r="AH31" s="86" t="n"/>
    </row>
    <row r="32">
      <c r="A32" s="86" t="n"/>
      <c r="B32" s="86" t="n"/>
      <c r="C32" s="86" t="n"/>
      <c r="D32" s="86" t="n"/>
      <c r="E32" s="86" t="n"/>
      <c r="F32" s="86" t="n"/>
      <c r="G32" s="86" t="n"/>
      <c r="H32" s="86" t="n"/>
      <c r="I32" s="86" t="n"/>
      <c r="J32" s="86" t="n"/>
      <c r="K32" s="86" t="n"/>
      <c r="L32" s="86" t="n"/>
      <c r="M32" s="86" t="n"/>
      <c r="N32" s="86" t="n"/>
      <c r="O32" s="86" t="n"/>
      <c r="P32" s="86" t="n"/>
      <c r="Q32" s="86" t="n"/>
      <c r="R32" s="86" t="n"/>
      <c r="S32" s="86" t="n"/>
      <c r="T32" s="86" t="n"/>
      <c r="U32" s="86" t="n"/>
      <c r="V32" s="86" t="n"/>
      <c r="W32" s="86" t="n"/>
      <c r="X32" s="86" t="n"/>
      <c r="Y32" s="86" t="n"/>
      <c r="Z32" s="86" t="n"/>
      <c r="AA32" s="86" t="n"/>
      <c r="AB32" s="86" t="n"/>
      <c r="AC32" s="86" t="n"/>
      <c r="AD32" s="86" t="n"/>
      <c r="AE32" s="86" t="n"/>
      <c r="AF32" s="86" t="n"/>
      <c r="AG32" s="86" t="n"/>
      <c r="AH32" s="86" t="n"/>
    </row>
    <row r="33">
      <c r="A33" s="86" t="n"/>
      <c r="B33" s="86" t="n"/>
      <c r="C33" s="86" t="n"/>
      <c r="D33" s="86" t="n"/>
      <c r="E33" s="86" t="n"/>
      <c r="F33" s="86" t="n"/>
      <c r="G33" s="86" t="n"/>
      <c r="H33" s="86" t="n"/>
      <c r="I33" s="86" t="n"/>
      <c r="J33" s="86" t="n"/>
      <c r="K33" s="86" t="n"/>
      <c r="L33" s="86" t="n"/>
      <c r="M33" s="86" t="n"/>
      <c r="N33" s="86" t="n"/>
      <c r="O33" s="86" t="n"/>
      <c r="P33" s="86" t="n"/>
      <c r="Q33" s="86" t="n"/>
      <c r="R33" s="86" t="n"/>
      <c r="S33" s="86" t="n"/>
      <c r="T33" s="86" t="n"/>
      <c r="U33" s="86" t="n"/>
      <c r="V33" s="86" t="n"/>
      <c r="W33" s="86" t="n"/>
      <c r="X33" s="86" t="n"/>
      <c r="Y33" s="86" t="n"/>
      <c r="Z33" s="86" t="n"/>
      <c r="AA33" s="86" t="n"/>
      <c r="AB33" s="86" t="n"/>
      <c r="AC33" s="86" t="n"/>
      <c r="AD33" s="86" t="n"/>
      <c r="AE33" s="86" t="n"/>
      <c r="AF33" s="86" t="n"/>
      <c r="AG33" s="86" t="n"/>
      <c r="AH33" s="86" t="n"/>
    </row>
    <row r="34">
      <c r="A34" s="86" t="n"/>
      <c r="B34" s="86" t="n"/>
      <c r="C34" s="86" t="n"/>
      <c r="D34" s="86" t="n"/>
      <c r="E34" s="86" t="n"/>
      <c r="F34" s="86" t="n"/>
      <c r="G34" s="86" t="n"/>
      <c r="H34" s="86" t="n"/>
      <c r="I34" s="86" t="n"/>
      <c r="J34" s="86" t="n"/>
      <c r="K34" s="86" t="n"/>
      <c r="L34" s="86" t="n"/>
      <c r="M34" s="86" t="n"/>
      <c r="N34" s="86" t="n"/>
      <c r="O34" s="86" t="n"/>
      <c r="P34" s="86" t="n"/>
      <c r="Q34" s="86" t="n"/>
      <c r="R34" s="86" t="n"/>
      <c r="S34" s="86" t="n"/>
      <c r="T34" s="86" t="n"/>
      <c r="U34" s="86" t="n"/>
      <c r="V34" s="86" t="n"/>
      <c r="W34" s="86" t="n"/>
      <c r="X34" s="86" t="n"/>
      <c r="Y34" s="86" t="n"/>
      <c r="Z34" s="86" t="n"/>
      <c r="AA34" s="86" t="n"/>
      <c r="AB34" s="86" t="n"/>
      <c r="AC34" s="86" t="n"/>
      <c r="AD34" s="86" t="n"/>
      <c r="AE34" s="86" t="n"/>
      <c r="AF34" s="86" t="n"/>
      <c r="AG34" s="86" t="n"/>
      <c r="AH34" s="86" t="n"/>
    </row>
  </sheetData>
  <mergeCells count="14">
    <mergeCell ref="B8"/>
    <mergeCell ref="C20:D20"/>
    <mergeCell ref="B19:D19"/>
    <mergeCell ref="B5:D5"/>
    <mergeCell ref="B9"/>
    <mergeCell ref="F8"/>
    <mergeCell ref="C21:D21"/>
    <mergeCell ref="F9"/>
    <mergeCell ref="F5"/>
    <mergeCell ref="C9:D9"/>
    <mergeCell ref="B12:D12"/>
    <mergeCell ref="F6"/>
    <mergeCell ref="B6:D6"/>
    <mergeCell ref="C8:D8"/>
  </mergeCells>
  <conditionalFormatting sqref="C20:D20">
    <cfRule type="dataBar" priority="1">
      <dataBar showValue="1">
        <cfvo type="min"/>
        <cfvo type="max"/>
        <color rgb="0010B981"/>
      </dataBar>
    </cfRule>
  </conditionalFormatting>
  <conditionalFormatting sqref="C21:D21">
    <cfRule type="dataBar" priority="2">
      <dataBar showValue="1">
        <cfvo type="min"/>
        <cfvo type="max"/>
        <color rgb="00EF4444"/>
      </dataBar>
    </cfRule>
  </conditionalFormatting>
  <hyperlinks>
    <hyperlink xmlns:r="http://schemas.openxmlformats.org/officeDocument/2006/relationships" ref="F13" r:id="rId1"/>
    <hyperlink xmlns:r="http://schemas.openxmlformats.org/officeDocument/2006/relationships" ref="F14" r:id="rId2"/>
    <hyperlink xmlns:r="http://schemas.openxmlformats.org/officeDocument/2006/relationships" ref="F15" r:id="rId3"/>
    <hyperlink xmlns:r="http://schemas.openxmlformats.org/officeDocument/2006/relationships" ref="F16" r:id="rId4"/>
    <hyperlink xmlns:r="http://schemas.openxmlformats.org/officeDocument/2006/relationships" ref="F17" r:id="rId5"/>
  </hyperlinks>
  <pageMargins left="0.75" right="0.75" top="1" bottom="1" header="0.5" footer="0.5"/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8" customWidth="1" min="3" max="3"/>
    <col width="15" customWidth="1" min="4" max="4"/>
    <col width="20" customWidth="1" min="5" max="5"/>
    <col width="20" customWidth="1" min="6" max="6"/>
    <col width="25" customWidth="1" min="7" max="7"/>
    <col width="20" customWidth="1" min="8" max="8"/>
    <col width="15" customWidth="1" min="9" max="9"/>
    <col width="20" customWidth="1" min="10" max="10"/>
  </cols>
  <sheetData>
    <row r="1" ht="20" customHeight="1">
      <c r="A1" s="73" t="n"/>
      <c r="B1" s="73" t="n"/>
      <c r="C1" s="73" t="n"/>
      <c r="D1" s="73" t="n"/>
      <c r="E1" s="73" t="n"/>
      <c r="F1" s="73" t="n"/>
      <c r="G1" s="73" t="n"/>
      <c r="H1" s="73" t="n"/>
      <c r="I1" s="73" t="n"/>
      <c r="J1" s="73" t="n"/>
      <c r="K1" s="73" t="n"/>
    </row>
    <row r="2" ht="35" customHeight="1">
      <c r="A2" s="73" t="n"/>
      <c r="B2" s="74" t="inlineStr">
        <is>
          <t>Shipment &amp; Container Tracking</t>
        </is>
      </c>
      <c r="C2" s="73" t="n"/>
      <c r="D2" s="73" t="n"/>
      <c r="E2" s="73" t="n"/>
      <c r="F2" s="73" t="n"/>
      <c r="G2" s="73" t="n"/>
      <c r="H2" s="73" t="n"/>
      <c r="I2" s="73" t="n"/>
      <c r="J2" s="73" t="n"/>
      <c r="K2" s="73" t="n"/>
    </row>
    <row r="3" ht="20" customHeight="1">
      <c r="A3" s="73" t="n"/>
      <c r="B3" s="75" t="inlineStr">
        <is>
          <t>AQ Companies • Active Freight Logistics</t>
        </is>
      </c>
      <c r="C3" s="73" t="n"/>
      <c r="D3" s="73" t="n"/>
      <c r="E3" s="73" t="n"/>
      <c r="F3" s="73" t="n"/>
      <c r="G3" s="73" t="n"/>
      <c r="H3" s="73" t="n"/>
      <c r="I3" s="73" t="n"/>
      <c r="J3" s="73" t="n"/>
      <c r="K3" s="73" t="n"/>
    </row>
    <row r="4" ht="15" customHeight="1"/>
    <row r="5">
      <c r="A5" s="5" t="n"/>
      <c r="B5" s="67" t="inlineStr">
        <is>
          <t>Date</t>
        </is>
      </c>
      <c r="C5" s="68" t="inlineStr">
        <is>
          <t>Shipment Ref</t>
        </is>
      </c>
      <c r="D5" s="68" t="inlineStr">
        <is>
          <t>Proforma Ref</t>
        </is>
      </c>
      <c r="E5" s="68" t="inlineStr">
        <is>
          <t>Container No</t>
        </is>
      </c>
      <c r="F5" s="68" t="inlineStr">
        <is>
          <t>B/L Number</t>
        </is>
      </c>
      <c r="G5" s="68" t="inlineStr">
        <is>
          <t>Origin -&gt; Destination</t>
        </is>
      </c>
      <c r="H5" s="68" t="inlineStr">
        <is>
          <t>Vessel / Carrier</t>
        </is>
      </c>
      <c r="I5" s="68" t="inlineStr">
        <is>
          <t>ETA</t>
        </is>
      </c>
      <c r="J5" s="69" t="inlineStr">
        <is>
          <t>Status</t>
        </is>
      </c>
      <c r="K5" s="5" t="n"/>
    </row>
    <row r="6">
      <c r="A6" s="5" t="n"/>
      <c r="B6" s="70" t="inlineStr">
        <is>
          <t>10-Oct-2026</t>
        </is>
      </c>
      <c r="C6" s="71" t="inlineStr">
        <is>
          <t>SHP-9001</t>
        </is>
      </c>
      <c r="D6" s="71" t="inlineStr">
        <is>
          <t>001</t>
        </is>
      </c>
      <c r="E6" s="71" t="inlineStr">
        <is>
          <t>MSKU9023418</t>
        </is>
      </c>
      <c r="F6" s="71" t="inlineStr">
        <is>
          <t>BL-1928374</t>
        </is>
      </c>
      <c r="G6" s="71" t="inlineStr">
        <is>
          <t>Kandahar -&gt; Nhava Sheva</t>
        </is>
      </c>
      <c r="H6" s="71" t="inlineStr">
        <is>
          <t>Maersk Line</t>
        </is>
      </c>
      <c r="I6" s="71" t="inlineStr">
        <is>
          <t>22-Oct-2026</t>
        </is>
      </c>
      <c r="J6" s="139" t="inlineStr">
        <is>
          <t>In Transit</t>
        </is>
      </c>
      <c r="K6" s="5" t="n"/>
    </row>
    <row r="7">
      <c r="A7" s="5" t="n"/>
      <c r="B7" s="70" t="inlineStr">
        <is>
          <t>12-Oct-2026</t>
        </is>
      </c>
      <c r="C7" s="71" t="inlineStr">
        <is>
          <t>SHP-9002</t>
        </is>
      </c>
      <c r="D7" s="71" t="inlineStr">
        <is>
          <t>002</t>
        </is>
      </c>
      <c r="E7" s="71" t="inlineStr">
        <is>
          <t>TGHU8172635</t>
        </is>
      </c>
      <c r="F7" s="71" t="inlineStr">
        <is>
          <t>BL-1928375</t>
        </is>
      </c>
      <c r="G7" s="71" t="inlineStr">
        <is>
          <t>Dogharoun -&gt; Jebel Ali</t>
        </is>
      </c>
      <c r="H7" s="71" t="inlineStr">
        <is>
          <t>MSC</t>
        </is>
      </c>
      <c r="I7" s="71" t="inlineStr">
        <is>
          <t>18-Oct-2026</t>
        </is>
      </c>
      <c r="J7" s="139" t="inlineStr">
        <is>
          <t>At Origin Port</t>
        </is>
      </c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</sheetData>
  <autoFilter ref="B5:J7"/>
  <dataValidations count="1">
    <dataValidation sqref="J6:J1000" showDropDown="0" showInputMessage="0" showErrorMessage="0" allowBlank="1" type="list">
      <formula1>"Loading,At Origin Port,In Transit,Customs Clearance,Arrived,Delivered"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25" customWidth="1" min="4" max="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2" t="inlineStr">
        <is>
          <t>Official Banking Details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5" t="n"/>
      <c r="B5" s="19" t="inlineStr">
        <is>
          <t>Primary USD Account Info</t>
        </is>
      </c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20" t="inlineStr">
        <is>
          <t>Bank Name:</t>
        </is>
      </c>
      <c r="C7" s="21" t="inlineStr">
        <is>
          <t>AFGHAN UNITED BANK</t>
        </is>
      </c>
      <c r="D7" s="22" t="n"/>
      <c r="E7" s="5" t="n"/>
      <c r="F7" s="5" t="n"/>
      <c r="G7" s="5" t="n"/>
      <c r="H7" s="5" t="n"/>
      <c r="I7" s="5" t="n"/>
    </row>
    <row r="8">
      <c r="A8" s="5" t="n"/>
      <c r="B8" s="23" t="inlineStr">
        <is>
          <t>Beneficiary Name:</t>
        </is>
      </c>
      <c r="C8" s="24" t="inlineStr">
        <is>
          <t>SKY ARIANA LTD</t>
        </is>
      </c>
      <c r="D8" s="25" t="n"/>
      <c r="E8" s="5" t="n"/>
      <c r="F8" s="5" t="n"/>
      <c r="G8" s="5" t="n"/>
      <c r="H8" s="5" t="n"/>
      <c r="I8" s="5" t="n"/>
    </row>
    <row r="9">
      <c r="A9" s="5" t="n"/>
      <c r="B9" s="23" t="inlineStr">
        <is>
          <t>Account Number (USD):</t>
        </is>
      </c>
      <c r="C9" s="24" t="inlineStr">
        <is>
          <t>101502USD2940472</t>
        </is>
      </c>
      <c r="D9" s="25" t="n"/>
      <c r="E9" s="5" t="n"/>
      <c r="F9" s="5" t="n"/>
      <c r="G9" s="5" t="n"/>
      <c r="H9" s="5" t="n"/>
      <c r="I9" s="5" t="n"/>
    </row>
    <row r="10">
      <c r="A10" s="5" t="n"/>
      <c r="B10" s="26" t="inlineStr">
        <is>
          <t>Bank SWIFT Code:</t>
        </is>
      </c>
      <c r="C10" s="27" t="inlineStr">
        <is>
          <t>AFGUAFKAXXX</t>
        </is>
      </c>
      <c r="D10" s="28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19" t="inlineStr">
        <is>
          <t>Correspondent Bank Info (For SWIFT Routing)</t>
        </is>
      </c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20" t="inlineStr">
        <is>
          <t>Correspondent Bank:</t>
        </is>
      </c>
      <c r="C15" s="21" t="inlineStr">
        <is>
          <t>DA AFGHANISTAN BANK</t>
        </is>
      </c>
      <c r="D15" s="22" t="n"/>
      <c r="E15" s="5" t="n"/>
      <c r="F15" s="5" t="n"/>
      <c r="G15" s="5" t="n"/>
      <c r="H15" s="5" t="n"/>
      <c r="I15" s="5" t="n"/>
    </row>
    <row r="16">
      <c r="A16" s="5" t="n"/>
      <c r="B16" s="26" t="inlineStr">
        <is>
          <t>Correspondent SWIFT:</t>
        </is>
      </c>
      <c r="C16" s="27" t="inlineStr">
        <is>
          <t>AFGBAFKA</t>
        </is>
      </c>
      <c r="D16" s="28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</sheetData>
  <mergeCells count="6">
    <mergeCell ref="C10:D10"/>
    <mergeCell ref="C7:D7"/>
    <mergeCell ref="C16:D16"/>
    <mergeCell ref="C15:D15"/>
    <mergeCell ref="C9:D9"/>
    <mergeCell ref="C8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5" customWidth="1" min="2" max="2"/>
    <col width="50" customWidth="1" min="3" max="3"/>
    <col width="15" customWidth="1" min="4" max="4"/>
    <col width="18" customWidth="1" min="5" max="5"/>
    <col width="18" customWidth="1" min="6" max="6"/>
    <col width="22" customWidth="1" min="7" max="7"/>
    <col width="12" customWidth="1" min="8" max="8"/>
  </cols>
  <sheetData>
    <row r="1" ht="20" customHeight="1">
      <c r="A1" s="73" t="n"/>
      <c r="B1" s="73" t="n"/>
      <c r="C1" s="73" t="n"/>
      <c r="D1" s="73" t="n"/>
      <c r="E1" s="73" t="n"/>
      <c r="F1" s="73" t="n"/>
      <c r="G1" s="73" t="n"/>
      <c r="H1" s="73" t="n"/>
    </row>
    <row r="2" ht="35" customHeight="1">
      <c r="A2" s="73" t="n"/>
      <c r="B2" s="74" t="inlineStr">
        <is>
          <t>Transaction History</t>
        </is>
      </c>
      <c r="C2" s="73" t="n"/>
      <c r="D2" s="73" t="n"/>
      <c r="E2" s="73" t="n"/>
      <c r="F2" s="73" t="n"/>
      <c r="G2" s="73" t="n"/>
      <c r="H2" s="73" t="n"/>
    </row>
    <row r="3" ht="20" customHeight="1">
      <c r="A3" s="73" t="n"/>
      <c r="B3" s="75" t="inlineStr">
        <is>
          <t>AQ Companies • Account Statement</t>
        </is>
      </c>
      <c r="C3" s="73" t="n"/>
      <c r="D3" s="73" t="n"/>
      <c r="E3" s="73" t="n"/>
      <c r="F3" s="73" t="n"/>
      <c r="G3" s="73" t="n"/>
      <c r="H3" s="73" t="n"/>
    </row>
    <row r="4" ht="15" customHeight="1">
      <c r="B4" s="10" t="inlineStr"/>
    </row>
    <row r="5">
      <c r="A5" s="5" t="n"/>
      <c r="B5" s="5" t="n"/>
      <c r="C5" s="5" t="n"/>
      <c r="D5" s="5" t="n"/>
      <c r="E5" s="5" t="n"/>
      <c r="F5" s="5" t="n"/>
      <c r="G5" s="5" t="n"/>
      <c r="H5" s="69" t="inlineStr">
        <is>
          <t>Reconciled</t>
        </is>
      </c>
    </row>
    <row r="6">
      <c r="A6" s="11" t="inlineStr">
        <is>
          <t>Date</t>
        </is>
      </c>
      <c r="B6" s="11" t="inlineStr">
        <is>
          <t>Transaction ID / Ref</t>
        </is>
      </c>
      <c r="C6" s="11" t="inlineStr">
        <is>
          <t>Description</t>
        </is>
      </c>
      <c r="D6" s="11" t="inlineStr">
        <is>
          <t>Category</t>
        </is>
      </c>
      <c r="E6" s="11" t="inlineStr">
        <is>
          <t>Debit (USD)</t>
        </is>
      </c>
      <c r="F6" s="11" t="inlineStr">
        <is>
          <t>Credit (USD)</t>
        </is>
      </c>
      <c r="G6" s="11" t="inlineStr">
        <is>
          <t>Running Balance</t>
        </is>
      </c>
      <c r="H6" s="140" t="n"/>
    </row>
    <row r="7">
      <c r="A7" s="76" t="inlineStr">
        <is>
          <t>01-Sep-2026</t>
        </is>
      </c>
      <c r="B7" s="76" t="inlineStr">
        <is>
          <t>N/A</t>
        </is>
      </c>
      <c r="C7" s="76" t="inlineStr">
        <is>
          <t>Starting Balance Prior to Transfers</t>
        </is>
      </c>
      <c r="D7" s="76" t="inlineStr">
        <is>
          <t>Balance</t>
        </is>
      </c>
      <c r="E7" s="77" t="n">
        <v>0</v>
      </c>
      <c r="F7" s="78" t="n">
        <v>83.36</v>
      </c>
      <c r="G7" s="79">
        <f>SUM($F$5:$F5) - SUM($E$5:$E5)</f>
        <v/>
      </c>
      <c r="H7" s="140" t="n"/>
    </row>
    <row r="8">
      <c r="A8" s="76" t="inlineStr">
        <is>
          <t>30-Sep-2026</t>
        </is>
      </c>
      <c r="B8" s="76" t="inlineStr">
        <is>
          <t>0464AIR261771143</t>
        </is>
      </c>
      <c r="C8" s="76" t="inlineStr">
        <is>
          <t>Inward Transfer: G.T JAYANTI AGROCHEM (INV 001)</t>
        </is>
      </c>
      <c r="D8" s="76" t="inlineStr">
        <is>
          <t>Credit</t>
        </is>
      </c>
      <c r="E8" s="77" t="n">
        <v>0</v>
      </c>
      <c r="F8" s="78" t="n">
        <v>78893.36</v>
      </c>
      <c r="G8" s="79">
        <f>SUM($F$5:$F6) - SUM($E$5:$E6)</f>
        <v/>
      </c>
      <c r="H8" s="140" t="n"/>
    </row>
    <row r="9">
      <c r="A9" s="76" t="inlineStr">
        <is>
          <t>08-Oct-2026</t>
        </is>
      </c>
      <c r="B9" s="76" t="inlineStr">
        <is>
          <t>8483AIR261778937</t>
        </is>
      </c>
      <c r="C9" s="76" t="inlineStr">
        <is>
          <t>Inward Transfer: GT INDIA PVT LTD</t>
        </is>
      </c>
      <c r="D9" s="76" t="inlineStr">
        <is>
          <t>Credit</t>
        </is>
      </c>
      <c r="E9" s="77" t="n">
        <v>0</v>
      </c>
      <c r="F9" s="78" t="n">
        <v>74376.25</v>
      </c>
      <c r="G9" s="79">
        <f>SUM($F$5:$F7) - SUM($E$5:$E7)</f>
        <v/>
      </c>
      <c r="H9" s="140" t="n"/>
    </row>
    <row r="10">
      <c r="A10" s="76" t="inlineStr">
        <is>
          <t>08-Oct-2026</t>
        </is>
      </c>
      <c r="B10" s="76" t="inlineStr">
        <is>
          <t>N/A</t>
        </is>
      </c>
      <c r="C10" s="76" t="inlineStr">
        <is>
          <t>Payment to Hayatullah Noori</t>
        </is>
      </c>
      <c r="D10" s="76" t="inlineStr">
        <is>
          <t>Debit</t>
        </is>
      </c>
      <c r="E10" s="80" t="n">
        <v>15200</v>
      </c>
      <c r="F10" s="77" t="n">
        <v>0</v>
      </c>
      <c r="G10" s="79">
        <f>SUM($F$5:$F8) - SUM($E$5:$E8)</f>
        <v/>
      </c>
      <c r="H10" s="140" t="n"/>
    </row>
    <row r="11">
      <c r="A11" s="76" t="inlineStr">
        <is>
          <t>08-Oct-2026</t>
        </is>
      </c>
      <c r="B11" s="76" t="inlineStr">
        <is>
          <t>AD 5708262</t>
        </is>
      </c>
      <c r="C11" s="76" t="inlineStr">
        <is>
          <t>Payment to Sodiqjon Aminov (Tashkent)</t>
        </is>
      </c>
      <c r="D11" s="76" t="inlineStr">
        <is>
          <t>Debit</t>
        </is>
      </c>
      <c r="E11" s="80" t="n">
        <v>35000</v>
      </c>
      <c r="F11" s="77" t="n">
        <v>0</v>
      </c>
      <c r="G11" s="79">
        <f>SUM($F$5:$F9) - SUM($E$5:$E9)</f>
        <v/>
      </c>
      <c r="H11" s="140" t="n"/>
    </row>
    <row r="12">
      <c r="A12" s="76" t="inlineStr">
        <is>
          <t>08-Oct-2026</t>
        </is>
      </c>
      <c r="B12" s="76" t="inlineStr">
        <is>
          <t>N/A</t>
        </is>
      </c>
      <c r="C12" s="76" t="inlineStr">
        <is>
          <t>Payment to NAJEB AMIN LTD</t>
        </is>
      </c>
      <c r="D12" s="76" t="inlineStr">
        <is>
          <t>Debit</t>
        </is>
      </c>
      <c r="E12" s="80" t="n">
        <v>78893.36</v>
      </c>
      <c r="F12" s="77" t="n">
        <v>0</v>
      </c>
      <c r="G12" s="79">
        <f>SUM($F$5:$F10) - SUM($E$5:$E10)</f>
        <v/>
      </c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</sheetData>
  <autoFilter ref="A6:G100"/>
  <dataValidations count="3">
    <dataValidation sqref="D7:D1000" showDropDown="0" showInputMessage="0" showErrorMessage="0" allowBlank="0" type="list">
      <formula1>"Credit,Debit,Bank Fee,Balance,Refund"</formula1>
    </dataValidation>
    <dataValidation sqref="H6:H1000" showDropDown="0" showInputMessage="0" showErrorMessage="0" allowBlank="1" type="list">
      <formula1>"Yes,No"</formula1>
    </dataValidation>
    <dataValidation sqref="D6:D1000" showDropDown="0" showInputMessage="0" showErrorMessage="0" allowBlank="1" type="list">
      <formula1>"Credit,Debit,COGS,Freight &amp; Shipping,Customs/Duties,Bank Fee,Balance,Refund"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15" customWidth="1" min="4" max="4"/>
    <col width="20" customWidth="1" min="5" max="5"/>
    <col width="20" customWidth="1" min="6" max="6"/>
    <col width="25" customWidth="1" min="7" max="7"/>
  </cols>
  <sheetData>
    <row r="1" ht="90" customHeight="1">
      <c r="A1" s="29" t="n"/>
      <c r="B1" s="29" t="n"/>
      <c r="C1" s="29" t="n"/>
      <c r="D1" s="29" t="n"/>
      <c r="E1" s="29" t="n"/>
      <c r="F1" s="29" t="n"/>
      <c r="G1" s="29" t="n"/>
      <c r="H1" s="29" t="n"/>
      <c r="I1" s="29" t="n"/>
    </row>
    <row r="2" ht="35" customHeight="1">
      <c r="A2" s="29" t="n"/>
      <c r="B2" s="30" t="inlineStr">
        <is>
          <t>PROFORMA INVOICE</t>
        </is>
      </c>
      <c r="C2" s="29" t="n"/>
      <c r="D2" s="29" t="n"/>
      <c r="E2" s="29" t="n"/>
      <c r="F2" s="31" t="inlineStr">
        <is>
          <t>Date:</t>
        </is>
      </c>
      <c r="G2" s="32" t="n"/>
      <c r="H2" s="29" t="n"/>
      <c r="I2" s="29" t="n"/>
    </row>
    <row r="3" ht="20" customHeight="1">
      <c r="A3" s="29" t="n"/>
      <c r="B3" s="33" t="inlineStr">
        <is>
          <t>SKY ARIANA LTD</t>
        </is>
      </c>
      <c r="C3" s="29" t="n"/>
      <c r="D3" s="29" t="n"/>
      <c r="E3" s="29" t="n"/>
      <c r="F3" s="31" t="inlineStr">
        <is>
          <t>Proforma No:</t>
        </is>
      </c>
      <c r="G3" s="32" t="n"/>
      <c r="H3" s="29" t="n"/>
      <c r="I3" s="29" t="n"/>
    </row>
    <row r="4">
      <c r="A4" s="29" t="n"/>
      <c r="B4" s="34" t="inlineStr">
        <is>
          <t>info@skyariana.com | www.skyariana.com</t>
        </is>
      </c>
      <c r="C4" s="29" t="n"/>
      <c r="D4" s="29" t="n"/>
      <c r="E4" s="29" t="n"/>
      <c r="F4" s="31" t="inlineStr">
        <is>
          <t>Payment Terms:</t>
        </is>
      </c>
      <c r="G4" s="32" t="inlineStr">
        <is>
          <t>100% Advance Payment</t>
        </is>
      </c>
      <c r="H4" s="29" t="n"/>
      <c r="I4" s="29" t="n"/>
    </row>
    <row r="5">
      <c r="A5" s="29" t="n"/>
      <c r="B5" s="29" t="n"/>
      <c r="C5" s="29" t="n"/>
      <c r="D5" s="29" t="n"/>
      <c r="E5" s="29" t="n"/>
      <c r="F5" s="29" t="n"/>
      <c r="G5" s="29" t="n"/>
      <c r="H5" s="29" t="n"/>
      <c r="I5" s="29" t="n"/>
    </row>
    <row r="6">
      <c r="A6" s="29" t="n"/>
      <c r="B6" s="35" t="inlineStr">
        <is>
          <t>BILL TO / CONSIGNEE:</t>
        </is>
      </c>
      <c r="C6" s="29" t="n"/>
      <c r="D6" s="29" t="n"/>
      <c r="E6" s="29" t="n"/>
      <c r="F6" s="29" t="n"/>
      <c r="G6" s="29" t="n"/>
      <c r="H6" s="29" t="n"/>
      <c r="I6" s="29" t="n"/>
    </row>
    <row r="7">
      <c r="A7" s="29" t="n"/>
      <c r="B7" s="36" t="inlineStr">
        <is>
          <t>[Enter Company Name]</t>
        </is>
      </c>
      <c r="C7" s="37" t="n"/>
      <c r="D7" s="37" t="n"/>
      <c r="E7" s="29" t="n"/>
      <c r="F7" s="29" t="n"/>
      <c r="G7" s="29" t="n"/>
      <c r="H7" s="29" t="n"/>
      <c r="I7" s="29" t="n"/>
    </row>
    <row r="8">
      <c r="A8" s="29" t="n"/>
      <c r="B8" s="36" t="inlineStr">
        <is>
          <t>[Enter Address Line 1]</t>
        </is>
      </c>
      <c r="C8" s="37" t="n"/>
      <c r="D8" s="37" t="n"/>
      <c r="E8" s="29" t="n"/>
      <c r="F8" s="29" t="n"/>
      <c r="G8" s="29" t="n"/>
      <c r="H8" s="29" t="n"/>
      <c r="I8" s="29" t="n"/>
    </row>
    <row r="9">
      <c r="A9" s="29" t="n"/>
      <c r="B9" s="36" t="inlineStr">
        <is>
          <t>[Enter Address Line 2]</t>
        </is>
      </c>
      <c r="C9" s="37" t="n"/>
      <c r="D9" s="37" t="n"/>
      <c r="E9" s="29" t="n"/>
      <c r="F9" s="29" t="n"/>
      <c r="G9" s="29" t="n"/>
      <c r="H9" s="29" t="n"/>
      <c r="I9" s="29" t="n"/>
    </row>
    <row r="10">
      <c r="A10" s="29" t="n"/>
      <c r="B10" s="29" t="n"/>
      <c r="C10" s="29" t="n"/>
      <c r="D10" s="29" t="n"/>
      <c r="E10" s="29" t="n"/>
      <c r="F10" s="29" t="n"/>
      <c r="G10" s="29" t="n"/>
      <c r="H10" s="29" t="n"/>
      <c r="I10" s="29" t="n"/>
    </row>
    <row r="11">
      <c r="A11" s="29" t="n"/>
      <c r="B11" s="29" t="n"/>
      <c r="C11" s="29" t="n"/>
      <c r="D11" s="29" t="n"/>
      <c r="E11" s="29" t="n"/>
      <c r="F11" s="29" t="n"/>
      <c r="G11" s="29" t="n"/>
      <c r="H11" s="29" t="n"/>
      <c r="I11" s="29" t="n"/>
    </row>
    <row r="12">
      <c r="A12" s="29" t="n"/>
      <c r="B12" s="38" t="inlineStr">
        <is>
          <t>Item Description</t>
        </is>
      </c>
      <c r="E12" s="38" t="inlineStr">
        <is>
          <t>Total Net Wt (KG)</t>
        </is>
      </c>
      <c r="F12" s="38" t="inlineStr">
        <is>
          <t>C&amp;F Unit Price (USD)</t>
        </is>
      </c>
      <c r="G12" s="38" t="inlineStr">
        <is>
          <t>Total Amount (USD)</t>
        </is>
      </c>
      <c r="H12" s="29" t="n"/>
      <c r="I12" s="29" t="n"/>
    </row>
    <row r="13">
      <c r="A13" s="29" t="n"/>
      <c r="B13" s="39" t="n"/>
      <c r="C13" s="40" t="n"/>
      <c r="D13" s="41" t="n"/>
      <c r="E13" s="42" t="n"/>
      <c r="F13" s="43" t="n"/>
      <c r="G13" s="44">
        <f>IF(ISBLANK(E13), "", E13*F13)</f>
        <v/>
      </c>
      <c r="H13" s="29" t="n"/>
      <c r="I13" s="29" t="n"/>
    </row>
    <row r="14">
      <c r="A14" s="29" t="n"/>
      <c r="B14" s="39" t="n"/>
      <c r="C14" s="40" t="n"/>
      <c r="D14" s="41" t="n"/>
      <c r="E14" s="42" t="n"/>
      <c r="F14" s="43" t="n"/>
      <c r="G14" s="44">
        <f>IF(ISBLANK(E14), "", E14*F14)</f>
        <v/>
      </c>
      <c r="H14" s="29" t="n"/>
      <c r="I14" s="29" t="n"/>
    </row>
    <row r="15">
      <c r="A15" s="29" t="n"/>
      <c r="B15" s="39" t="n"/>
      <c r="C15" s="40" t="n"/>
      <c r="D15" s="41" t="n"/>
      <c r="E15" s="42" t="n"/>
      <c r="F15" s="43" t="n"/>
      <c r="G15" s="44">
        <f>IF(ISBLANK(E15), "", E15*F15)</f>
        <v/>
      </c>
      <c r="H15" s="29" t="n"/>
      <c r="I15" s="29" t="n"/>
    </row>
    <row r="16">
      <c r="A16" s="29" t="n"/>
      <c r="B16" s="39" t="n"/>
      <c r="C16" s="40" t="n"/>
      <c r="D16" s="41" t="n"/>
      <c r="E16" s="42" t="n"/>
      <c r="F16" s="43" t="n"/>
      <c r="G16" s="44">
        <f>IF(ISBLANK(E16), "", E16*F16)</f>
        <v/>
      </c>
      <c r="H16" s="29" t="n"/>
      <c r="I16" s="29" t="n"/>
    </row>
    <row r="17">
      <c r="A17" s="29" t="n"/>
      <c r="B17" s="39" t="n"/>
      <c r="C17" s="40" t="n"/>
      <c r="D17" s="41" t="n"/>
      <c r="E17" s="42" t="n"/>
      <c r="F17" s="43" t="n"/>
      <c r="G17" s="44">
        <f>IF(ISBLANK(E17), "", E17*F17)</f>
        <v/>
      </c>
      <c r="H17" s="29" t="n"/>
      <c r="I17" s="29" t="n"/>
    </row>
    <row r="18">
      <c r="A18" s="29" t="n"/>
      <c r="B18" s="39" t="n"/>
      <c r="C18" s="40" t="n"/>
      <c r="D18" s="41" t="n"/>
      <c r="E18" s="42" t="n"/>
      <c r="F18" s="43" t="n"/>
      <c r="G18" s="44">
        <f>IF(ISBLANK(E18), "", E18*F18)</f>
        <v/>
      </c>
      <c r="H18" s="29" t="n"/>
      <c r="I18" s="29" t="n"/>
    </row>
    <row r="19">
      <c r="A19" s="29" t="n"/>
      <c r="B19" s="39" t="n"/>
      <c r="C19" s="40" t="n"/>
      <c r="D19" s="41" t="n"/>
      <c r="E19" s="42" t="n"/>
      <c r="F19" s="43" t="n"/>
      <c r="G19" s="44">
        <f>IF(ISBLANK(E19), "", E19*F19)</f>
        <v/>
      </c>
      <c r="H19" s="29" t="n"/>
      <c r="I19" s="29" t="n"/>
    </row>
    <row r="20">
      <c r="A20" s="29" t="n"/>
      <c r="B20" s="39" t="n"/>
      <c r="C20" s="40" t="n"/>
      <c r="D20" s="41" t="n"/>
      <c r="E20" s="42" t="n"/>
      <c r="F20" s="43" t="n"/>
      <c r="G20" s="44">
        <f>IF(ISBLANK(E20), "", E20*F20)</f>
        <v/>
      </c>
      <c r="H20" s="29" t="n"/>
      <c r="I20" s="29" t="n"/>
    </row>
    <row r="21">
      <c r="A21" s="29" t="n"/>
      <c r="B21" s="39" t="n"/>
      <c r="C21" s="40" t="n"/>
      <c r="D21" s="41" t="n"/>
      <c r="E21" s="42" t="n"/>
      <c r="F21" s="43" t="n"/>
      <c r="G21" s="44">
        <f>IF(ISBLANK(E21), "", E21*F21)</f>
        <v/>
      </c>
      <c r="H21" s="29" t="n"/>
      <c r="I21" s="29" t="n"/>
    </row>
    <row r="22">
      <c r="A22" s="29" t="n"/>
      <c r="B22" s="39" t="n"/>
      <c r="C22" s="40" t="n"/>
      <c r="D22" s="41" t="n"/>
      <c r="E22" s="42" t="n"/>
      <c r="F22" s="43" t="n"/>
      <c r="G22" s="44">
        <f>IF(ISBLANK(E22), "", E22*F22)</f>
        <v/>
      </c>
      <c r="H22" s="29" t="n"/>
      <c r="I22" s="29" t="n"/>
    </row>
    <row r="23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</row>
    <row r="24">
      <c r="A24" s="29" t="n"/>
      <c r="B24" s="29" t="n"/>
      <c r="C24" s="29" t="n"/>
      <c r="D24" s="29" t="n"/>
      <c r="E24" s="29" t="n"/>
      <c r="F24" s="45" t="inlineStr">
        <is>
          <t>GRAND TOTAL:</t>
        </is>
      </c>
      <c r="G24" s="46">
        <f>SUM(G13:G22)</f>
        <v/>
      </c>
      <c r="H24" s="29" t="n"/>
      <c r="I24" s="29" t="n"/>
    </row>
    <row r="25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</row>
    <row r="26">
      <c r="A26" s="29" t="n"/>
      <c r="B26" s="47" t="inlineStr">
        <is>
          <t>BANKING DETAILS FOR PAYMENT</t>
        </is>
      </c>
      <c r="C26" s="29" t="n"/>
      <c r="D26" s="29" t="n"/>
      <c r="E26" s="29" t="n"/>
      <c r="F26" s="29" t="n"/>
      <c r="G26" s="29" t="n"/>
      <c r="H26" s="29" t="n"/>
      <c r="I26" s="29" t="n"/>
    </row>
    <row r="27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</row>
    <row r="28">
      <c r="A28" s="29" t="n"/>
      <c r="B28" s="35" t="inlineStr">
        <is>
          <t>Bank Name:</t>
        </is>
      </c>
      <c r="D28" s="48">
        <f>'Account &amp; Routing Details'!C7</f>
        <v/>
      </c>
      <c r="G28" s="29" t="n"/>
      <c r="H28" s="29" t="n"/>
      <c r="I28" s="29" t="n"/>
    </row>
    <row r="29">
      <c r="A29" s="29" t="n"/>
      <c r="B29" s="35" t="inlineStr">
        <is>
          <t>Beneficiary Name:</t>
        </is>
      </c>
      <c r="D29" s="48">
        <f>'Account &amp; Routing Details'!C8</f>
        <v/>
      </c>
      <c r="G29" s="29" t="n"/>
      <c r="H29" s="29" t="n"/>
      <c r="I29" s="29" t="n"/>
    </row>
    <row r="30">
      <c r="A30" s="29" t="n"/>
      <c r="B30" s="35" t="inlineStr">
        <is>
          <t>Account No (USD):</t>
        </is>
      </c>
      <c r="D30" s="48">
        <f>'Account &amp; Routing Details'!C9</f>
        <v/>
      </c>
      <c r="G30" s="29" t="n"/>
      <c r="H30" s="29" t="n"/>
      <c r="I30" s="29" t="n"/>
    </row>
    <row r="31">
      <c r="A31" s="29" t="n"/>
      <c r="B31" s="35" t="inlineStr">
        <is>
          <t>SWIFT Code:</t>
        </is>
      </c>
      <c r="D31" s="48">
        <f>'Account &amp; Routing Details'!C10</f>
        <v/>
      </c>
      <c r="G31" s="49" t="n"/>
      <c r="H31" s="29" t="n"/>
      <c r="I31" s="29" t="n"/>
    </row>
    <row r="32">
      <c r="A32" s="29" t="n"/>
      <c r="B32" s="35" t="inlineStr">
        <is>
          <t>Correspondent Bank:</t>
        </is>
      </c>
      <c r="D32" s="48">
        <f>'Account &amp; Routing Details'!C15</f>
        <v/>
      </c>
      <c r="G32" s="50" t="inlineStr">
        <is>
          <t>Authorized Signature</t>
        </is>
      </c>
      <c r="H32" s="29" t="n"/>
      <c r="I32" s="29" t="n"/>
    </row>
    <row r="33">
      <c r="A33" s="29" t="n"/>
      <c r="B33" s="35" t="inlineStr">
        <is>
          <t>Correspondent SWIFT:</t>
        </is>
      </c>
      <c r="D33" s="48">
        <f>'Account &amp; Routing Details'!C16</f>
        <v/>
      </c>
      <c r="G33" s="29" t="n"/>
      <c r="H33" s="29" t="n"/>
      <c r="I33" s="29" t="n"/>
    </row>
    <row r="34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 t="n"/>
    </row>
    <row r="35">
      <c r="A35" s="29" t="n"/>
      <c r="B35" s="29" t="n"/>
      <c r="C35" s="29" t="n"/>
      <c r="D35" s="29" t="n"/>
      <c r="E35" s="29" t="n"/>
      <c r="F35" s="29" t="n"/>
      <c r="G35" s="29" t="n"/>
      <c r="H35" s="29" t="n"/>
      <c r="I35" s="29" t="n"/>
    </row>
    <row r="36">
      <c r="A36" s="29" t="n"/>
      <c r="B36" s="29" t="n"/>
      <c r="C36" s="29" t="n"/>
      <c r="D36" s="29" t="n"/>
      <c r="E36" s="29" t="n"/>
      <c r="F36" s="29" t="n"/>
      <c r="G36" s="29" t="n"/>
      <c r="H36" s="29" t="n"/>
      <c r="I36" s="29" t="n"/>
    </row>
    <row r="37">
      <c r="A37" s="29" t="n"/>
      <c r="B37" s="29" t="n"/>
      <c r="C37" s="29" t="n"/>
      <c r="D37" s="29" t="n"/>
      <c r="E37" s="29" t="n"/>
      <c r="F37" s="29" t="n"/>
      <c r="G37" s="29" t="n"/>
      <c r="H37" s="29" t="n"/>
      <c r="I37" s="29" t="n"/>
    </row>
    <row r="38">
      <c r="A38" s="29" t="n"/>
      <c r="B38" s="29" t="n"/>
      <c r="C38" s="29" t="n"/>
      <c r="D38" s="29" t="n"/>
      <c r="E38" s="29" t="n"/>
      <c r="F38" s="29" t="n"/>
      <c r="G38" s="29" t="n"/>
      <c r="H38" s="29" t="n"/>
      <c r="I38" s="29" t="n"/>
    </row>
    <row r="39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</row>
    <row r="40">
      <c r="A40" s="29" t="n"/>
      <c r="B40" s="29" t="n"/>
      <c r="C40" s="29" t="n"/>
      <c r="D40" s="29" t="n"/>
      <c r="E40" s="29" t="n"/>
      <c r="F40" s="29" t="n"/>
      <c r="G40" s="29" t="n"/>
      <c r="H40" s="29" t="n"/>
      <c r="I40" s="29" t="n"/>
    </row>
    <row r="41">
      <c r="A41" s="29" t="n"/>
      <c r="B41" s="29" t="n"/>
      <c r="C41" s="29" t="n"/>
      <c r="D41" s="29" t="n"/>
      <c r="E41" s="29" t="n"/>
      <c r="F41" s="29" t="n"/>
      <c r="G41" s="29" t="n"/>
      <c r="H41" s="29" t="n"/>
      <c r="I41" s="29" t="n"/>
    </row>
    <row r="42">
      <c r="A42" s="29" t="n"/>
      <c r="B42" s="29" t="n"/>
      <c r="C42" s="29" t="n"/>
      <c r="D42" s="29" t="n"/>
      <c r="E42" s="29" t="n"/>
      <c r="F42" s="29" t="n"/>
      <c r="G42" s="29" t="n"/>
      <c r="H42" s="29" t="n"/>
      <c r="I42" s="29" t="n"/>
    </row>
    <row r="43">
      <c r="A43" s="29" t="n"/>
      <c r="B43" s="29" t="n"/>
      <c r="C43" s="29" t="n"/>
      <c r="D43" s="29" t="n"/>
      <c r="E43" s="29" t="n"/>
      <c r="F43" s="29" t="n"/>
      <c r="G43" s="29" t="n"/>
      <c r="H43" s="29" t="n"/>
      <c r="I43" s="29" t="n"/>
    </row>
    <row r="44">
      <c r="A44" s="29" t="n"/>
      <c r="B44" s="29" t="n"/>
      <c r="C44" s="29" t="n"/>
      <c r="D44" s="29" t="n"/>
      <c r="E44" s="29" t="n"/>
      <c r="F44" s="29" t="n"/>
      <c r="G44" s="29" t="n"/>
      <c r="H44" s="29" t="n"/>
      <c r="I44" s="29" t="n"/>
    </row>
    <row r="45">
      <c r="A45" s="29" t="n"/>
      <c r="B45" s="29" t="n"/>
      <c r="C45" s="29" t="n"/>
      <c r="D45" s="29" t="n"/>
      <c r="E45" s="29" t="n"/>
      <c r="F45" s="29" t="n"/>
      <c r="G45" s="29" t="n"/>
      <c r="H45" s="29" t="n"/>
      <c r="I45" s="29" t="n"/>
    </row>
    <row r="46">
      <c r="A46" s="29" t="n"/>
      <c r="B46" s="29" t="n"/>
      <c r="C46" s="29" t="n"/>
      <c r="D46" s="29" t="n"/>
      <c r="E46" s="29" t="n"/>
      <c r="F46" s="29" t="n"/>
      <c r="G46" s="29" t="n"/>
      <c r="H46" s="29" t="n"/>
      <c r="I46" s="29" t="n"/>
    </row>
    <row r="47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</row>
    <row r="48">
      <c r="A48" s="29" t="n"/>
      <c r="B48" s="29" t="n"/>
      <c r="C48" s="29" t="n"/>
      <c r="D48" s="29" t="n"/>
      <c r="E48" s="29" t="n"/>
      <c r="F48" s="29" t="n"/>
      <c r="G48" s="29" t="n"/>
      <c r="H48" s="29" t="n"/>
      <c r="I48" s="29" t="n"/>
    </row>
    <row r="49">
      <c r="A49" s="29" t="n"/>
      <c r="B49" s="29" t="n"/>
      <c r="C49" s="29" t="n"/>
      <c r="D49" s="29" t="n"/>
      <c r="E49" s="29" t="n"/>
      <c r="F49" s="29" t="n"/>
      <c r="G49" s="29" t="n"/>
      <c r="H49" s="29" t="n"/>
      <c r="I49" s="29" t="n"/>
    </row>
  </sheetData>
  <mergeCells count="26">
    <mergeCell ref="B14:D14"/>
    <mergeCell ref="B8:D8"/>
    <mergeCell ref="D32:F32"/>
    <mergeCell ref="B17:D17"/>
    <mergeCell ref="B13:D13"/>
    <mergeCell ref="B31:C31"/>
    <mergeCell ref="B19:D19"/>
    <mergeCell ref="D28:F28"/>
    <mergeCell ref="B9:D9"/>
    <mergeCell ref="B15:D15"/>
    <mergeCell ref="D30:F30"/>
    <mergeCell ref="D33:F33"/>
    <mergeCell ref="B20:D20"/>
    <mergeCell ref="D29:F29"/>
    <mergeCell ref="B29:C29"/>
    <mergeCell ref="B28:C28"/>
    <mergeCell ref="B7:D7"/>
    <mergeCell ref="B16:D16"/>
    <mergeCell ref="B30:C30"/>
    <mergeCell ref="B33:C33"/>
    <mergeCell ref="B22:D22"/>
    <mergeCell ref="D31:F31"/>
    <mergeCell ref="B18:D18"/>
    <mergeCell ref="B32:C32"/>
    <mergeCell ref="B21:D21"/>
    <mergeCell ref="B12:D12"/>
  </mergeCells>
  <pageMargins left="0.5" right="0.5" top="0.75" bottom="0.75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40" customWidth="1" min="4" max="4"/>
    <col width="40" customWidth="1" min="5" max="5"/>
    <col width="20" customWidth="1" min="6" max="6"/>
    <col width="25" customWidth="1" min="7" max="7"/>
    <col width="20" customWidth="1" min="8" max="8"/>
  </cols>
  <sheetData>
    <row r="1" ht="20" customHeight="1">
      <c r="A1" s="73" t="n"/>
      <c r="B1" s="73" t="n"/>
      <c r="C1" s="73" t="n"/>
      <c r="D1" s="73" t="n"/>
      <c r="E1" s="73" t="n"/>
      <c r="F1" s="73" t="n"/>
      <c r="G1" s="73" t="n"/>
      <c r="H1" s="73" t="n"/>
      <c r="I1" s="73" t="n"/>
    </row>
    <row r="2" ht="35" customHeight="1">
      <c r="A2" s="73" t="n"/>
      <c r="B2" s="74" t="inlineStr">
        <is>
          <t>Receivables &amp; Invoices</t>
        </is>
      </c>
      <c r="C2" s="73" t="n"/>
      <c r="D2" s="73" t="n"/>
      <c r="E2" s="73" t="n"/>
      <c r="F2" s="73" t="n"/>
      <c r="G2" s="73" t="n"/>
      <c r="H2" s="73" t="n"/>
      <c r="I2" s="73" t="n"/>
    </row>
    <row r="3" ht="20" customHeight="1">
      <c r="A3" s="73" t="n"/>
      <c r="B3" s="75" t="inlineStr">
        <is>
          <t>AQ Companies • Proforma Tracking</t>
        </is>
      </c>
      <c r="C3" s="73" t="n"/>
      <c r="D3" s="73" t="n"/>
      <c r="E3" s="73" t="n"/>
      <c r="F3" s="73" t="n"/>
      <c r="G3" s="73" t="n"/>
      <c r="H3" s="73" t="n"/>
      <c r="I3" s="73" t="n"/>
    </row>
    <row r="4" ht="15" customHeight="1">
      <c r="B4" s="10" t="inlineStr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11" t="inlineStr">
        <is>
          <t>Invoice Date</t>
        </is>
      </c>
      <c r="C6" s="11" t="inlineStr">
        <is>
          <t>Proforma No</t>
        </is>
      </c>
      <c r="D6" s="11" t="inlineStr">
        <is>
          <t>Buyer / Consignee</t>
        </is>
      </c>
      <c r="E6" s="11" t="inlineStr">
        <is>
          <t>Item Description</t>
        </is>
      </c>
      <c r="F6" s="11" t="inlineStr">
        <is>
          <t>Total Net Wt (KG)</t>
        </is>
      </c>
      <c r="G6" s="11" t="inlineStr">
        <is>
          <t>Expected Amount (USD)</t>
        </is>
      </c>
      <c r="H6" s="11" t="inlineStr">
        <is>
          <t>Payment Status</t>
        </is>
      </c>
      <c r="I6" s="5" t="n"/>
    </row>
    <row r="7">
      <c r="A7" s="5" t="n"/>
      <c r="B7" s="76" t="inlineStr">
        <is>
          <t>05-Sep-2026</t>
        </is>
      </c>
      <c r="C7" s="76" t="inlineStr">
        <is>
          <t>001</t>
        </is>
      </c>
      <c r="D7" s="76" t="inlineStr">
        <is>
          <t>G.T JAYANTI AGROCHEM INDIA PVT LTD</t>
        </is>
      </c>
      <c r="E7" s="76" t="inlineStr">
        <is>
          <t>Black Raisins (Best) - 1,385 CTNS</t>
        </is>
      </c>
      <c r="F7" s="81" t="n">
        <v>22160</v>
      </c>
      <c r="G7" s="77" t="n">
        <v>79332.8</v>
      </c>
      <c r="H7" s="82" t="inlineStr">
        <is>
          <t>PAID (See Ledger)</t>
        </is>
      </c>
      <c r="I7" s="5" t="n"/>
    </row>
    <row r="8">
      <c r="A8" s="5" t="n"/>
      <c r="B8" s="76" t="inlineStr">
        <is>
          <t>23-Sep-2026</t>
        </is>
      </c>
      <c r="C8" s="76" t="inlineStr">
        <is>
          <t>001</t>
        </is>
      </c>
      <c r="D8" s="76" t="inlineStr">
        <is>
          <t>G.T INDIA PVT LTD</t>
        </is>
      </c>
      <c r="E8" s="76" t="inlineStr">
        <is>
          <t>Black Raisins - 2,300 CTNS</t>
        </is>
      </c>
      <c r="F8" s="81" t="n">
        <v>23000</v>
      </c>
      <c r="G8" s="77" t="n">
        <v>74750</v>
      </c>
      <c r="H8" s="82" t="inlineStr">
        <is>
          <t>PAID (See Ledger)</t>
        </is>
      </c>
      <c r="I8" s="5" t="n"/>
    </row>
    <row r="9">
      <c r="A9" s="5" t="n"/>
      <c r="B9" s="76" t="inlineStr">
        <is>
          <t>23-Sep-2026</t>
        </is>
      </c>
      <c r="C9" s="76" t="inlineStr">
        <is>
          <t>002</t>
        </is>
      </c>
      <c r="D9" s="76" t="inlineStr">
        <is>
          <t>G.T INDIA PVT LTD</t>
        </is>
      </c>
      <c r="E9" s="76" t="inlineStr">
        <is>
          <t>Black Raisins - 2,295 CTNS</t>
        </is>
      </c>
      <c r="F9" s="81" t="n">
        <v>22950</v>
      </c>
      <c r="G9" s="77" t="n">
        <v>74587.5</v>
      </c>
      <c r="H9" s="76" t="inlineStr">
        <is>
          <t>Pending</t>
        </is>
      </c>
      <c r="I9" s="5" t="n"/>
    </row>
    <row r="10">
      <c r="A10" s="5" t="n"/>
      <c r="B10" s="76" t="inlineStr">
        <is>
          <t>23-Sep-2026</t>
        </is>
      </c>
      <c r="C10" s="76" t="inlineStr">
        <is>
          <t>002</t>
        </is>
      </c>
      <c r="D10" s="76" t="inlineStr">
        <is>
          <t>G.T JAYANTI AGROCHEM INDIA PVT LTD</t>
        </is>
      </c>
      <c r="E10" s="76" t="inlineStr">
        <is>
          <t>Black Raisins - 2,250 CTNS</t>
        </is>
      </c>
      <c r="F10" s="81" t="n">
        <v>22500</v>
      </c>
      <c r="G10" s="77" t="n">
        <v>63000</v>
      </c>
      <c r="H10" s="76" t="inlineStr">
        <is>
          <t>Pending</t>
        </is>
      </c>
      <c r="I10" s="5" t="n"/>
    </row>
    <row r="11">
      <c r="A11" s="5" t="n"/>
      <c r="B11" s="76" t="inlineStr">
        <is>
          <t>28-Sep-2026</t>
        </is>
      </c>
      <c r="C11" s="76" t="inlineStr">
        <is>
          <t>001</t>
        </is>
      </c>
      <c r="D11" s="76" t="inlineStr">
        <is>
          <t>MANIK TRADERS</t>
        </is>
      </c>
      <c r="E11" s="76" t="inlineStr">
        <is>
          <t>Black Raisins - 1,383 CTNS</t>
        </is>
      </c>
      <c r="F11" s="81" t="n">
        <v>22128</v>
      </c>
      <c r="G11" s="77" t="n">
        <v>57533</v>
      </c>
      <c r="H11" s="76" t="inlineStr">
        <is>
          <t>Pending</t>
        </is>
      </c>
      <c r="I11" s="5" t="n"/>
    </row>
    <row r="12">
      <c r="A12" s="5" t="n"/>
      <c r="B12" s="76" t="inlineStr">
        <is>
          <t>28-Sep-2026</t>
        </is>
      </c>
      <c r="C12" s="76" t="inlineStr">
        <is>
          <t>002</t>
        </is>
      </c>
      <c r="D12" s="76" t="inlineStr">
        <is>
          <t>MANIK TRADERS</t>
        </is>
      </c>
      <c r="E12" s="76" t="inlineStr">
        <is>
          <t>Black Raisins - 1,384 CTNS</t>
        </is>
      </c>
      <c r="F12" s="81" t="n">
        <v>22144</v>
      </c>
      <c r="G12" s="77" t="n">
        <v>62003</v>
      </c>
      <c r="H12" s="76" t="inlineStr">
        <is>
          <t>Pending</t>
        </is>
      </c>
      <c r="I12" s="5" t="n"/>
    </row>
    <row r="13">
      <c r="A13" s="5" t="n"/>
      <c r="B13" s="76" t="inlineStr">
        <is>
          <t>28-Sep-2026</t>
        </is>
      </c>
      <c r="C13" s="76" t="inlineStr">
        <is>
          <t>003</t>
        </is>
      </c>
      <c r="D13" s="76" t="inlineStr">
        <is>
          <t>MANIK TRADERS</t>
        </is>
      </c>
      <c r="E13" s="76" t="inlineStr">
        <is>
          <t>Black Raisins - 1,385 CTNS</t>
        </is>
      </c>
      <c r="F13" s="81" t="n">
        <v>22160</v>
      </c>
      <c r="G13" s="77" t="n">
        <v>72020</v>
      </c>
      <c r="H13" s="76" t="inlineStr">
        <is>
          <t>Pending</t>
        </is>
      </c>
      <c r="I13" s="5" t="n"/>
    </row>
    <row r="14">
      <c r="A14" s="5" t="n"/>
      <c r="B14" s="76" t="inlineStr">
        <is>
          <t>28-Sep-2026</t>
        </is>
      </c>
      <c r="C14" s="76" t="inlineStr">
        <is>
          <t>001</t>
        </is>
      </c>
      <c r="D14" s="76" t="inlineStr">
        <is>
          <t>SPDC BITES LLP</t>
        </is>
      </c>
      <c r="E14" s="76" t="inlineStr">
        <is>
          <t>Black Raisins - 1,382 CTNS</t>
        </is>
      </c>
      <c r="F14" s="81" t="n">
        <v>22122</v>
      </c>
      <c r="G14" s="77" t="n">
        <v>71864</v>
      </c>
      <c r="H14" s="76" t="inlineStr">
        <is>
          <t>Pending</t>
        </is>
      </c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</sheetData>
  <autoFilter ref="B6:H100"/>
  <dataValidations count="1">
    <dataValidation sqref="H7:H1000" showDropDown="0" showInputMessage="0" showErrorMessage="0" allowBlank="0" type="list">
      <formula1>"Pending,PAID (See Ledger),Cancelled,Partial Payment"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2026-10-08T13:34:32Z</dcterms:created>
  <dcterms:modified xmlns:dcterms="http://purl.org/dc/terms/" xmlns:xsi="http://www.w3.org/2001/XMLSchema-instance" xsi:type="dcterms:W3CDTF">2026-10-09T07:49:06Z</dcterms:modified>
</cp:coreProperties>
</file>