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RIS LAPTOPS\Desktop\"/>
    </mc:Choice>
  </mc:AlternateContent>
  <bookViews>
    <workbookView showSheetTabs="0" xWindow="-110" yWindow="-110" windowWidth="19420" windowHeight="11020" tabRatio="836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  <c r="I11" i="1"/>
  <c r="I10" i="1"/>
  <c r="I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<sst xmlns="http://schemas.openxmlformats.org/spreadsheetml/2006/main" count="205" uniqueCount="95">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</sst>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₹&quot;\ * #,##0_ ;_ &quot;₹&quot;\ * \-#,##0_ ;_ &quot;₹&quot;\ * &quot;-&quot;_ ;_ @_ "/>
    <numFmt numFmtId="165" formatCode="&quot;₹&quot;\ #,##0"/>
  </numFmts>
  <fonts count="7">
    <font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12"/>
      <color theme="1"/>
      <name val="Bahnschrift SemiLight Condensed"/>
      <family val="2"/>
    </font>
    <font>
      <u/>
      <sz val="20"/>
      <color theme="1"/>
      <name val="Algerian"/>
      <family val="5"/>
    </font>
    <font>
      <b/>
      <sz val="12"/>
      <color rgb="FFFF0000"/>
      <name val="Bahnschrift SemiLight Condensed"/>
      <family val="2"/>
    </font>
    <font>
      <b/>
      <sz val="20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0" xfId="0" applyNumberFormat="1" applyFont="1" applyFill="1"/>
    <xf numFmtId="14" fontId="1" fillId="2" borderId="0" xfId="0" applyNumberFormat="1" applyFont="1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3" borderId="2" xfId="0" applyFont="1" applyFill="1" applyBorder="1" applyAlignment="1">
      <alignment horizontal="left" indent="1"/>
    </xf>
    <xf numFmtId="0" fontId="3" fillId="3" borderId="3" xfId="0" applyFont="1" applyFill="1" applyBorder="1" applyAlignment="1">
      <alignment horizontal="left" indent="1"/>
    </xf>
    <xf numFmtId="165" fontId="1" fillId="2" borderId="0" xfId="0" applyNumberFormat="1" applyFont="1" applyFill="1"/>
    <xf numFmtId="0" fontId="0" fillId="0" borderId="0" xfId="0" applyNumberFormat="1"/>
    <xf numFmtId="0" fontId="4" fillId="5" borderId="0" xfId="1" applyFont="1" applyFill="1"/>
    <xf numFmtId="0" fontId="5" fillId="3" borderId="2" xfId="0" applyFont="1" applyFill="1" applyBorder="1" applyAlignment="1">
      <alignment horizontal="left" indent="1"/>
    </xf>
    <xf numFmtId="0" fontId="6" fillId="5" borderId="4" xfId="0" applyFont="1" applyFill="1" applyBorder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65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bnoard inventory managment.xlsx]Sheet9!PivotTable17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B0F0"/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>
                <a:solidFill>
                  <a:srgbClr val="00B0F0"/>
                </a:solidFill>
                <a:latin typeface="Algerian" panose="04020705040A02060702" pitchFamily="82" charset="0"/>
              </a:rP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B0F0"/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84979560"/>
        <c:axId val="284979944"/>
      </c:barChart>
      <c:catAx>
        <c:axId val="284979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79944"/>
        <c:crosses val="autoZero"/>
        <c:auto val="1"/>
        <c:lblAlgn val="ctr"/>
        <c:lblOffset val="100"/>
        <c:noMultiLvlLbl val="0"/>
      </c:catAx>
      <c:valAx>
        <c:axId val="284979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79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bnoard inventory managment.xlsx]Sheet9!PivotTable18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B0F0"/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>
                <a:solidFill>
                  <a:srgbClr val="00B0F0"/>
                </a:solidFill>
                <a:latin typeface="Algerian" panose="04020705040A02060702" pitchFamily="82" charset="0"/>
              </a:rPr>
              <a:t>Top 5 Selling Products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B0F0"/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84992688"/>
        <c:axId val="285374824"/>
      </c:barChart>
      <c:catAx>
        <c:axId val="28499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74824"/>
        <c:crosses val="autoZero"/>
        <c:auto val="1"/>
        <c:lblAlgn val="ctr"/>
        <c:lblOffset val="100"/>
        <c:noMultiLvlLbl val="0"/>
      </c:catAx>
      <c:valAx>
        <c:axId val="2853748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992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bnoard inventory managment.xlsx]Sheet9!PivotTable19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rgbClr val="00B0F0"/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US" sz="1200">
                <a:solidFill>
                  <a:srgbClr val="00B0F0"/>
                </a:solidFill>
                <a:latin typeface="Algerian" panose="04020705040A02060702" pitchFamily="82" charset="0"/>
              </a:rPr>
              <a:t>Stock Available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B0F0"/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85461704"/>
        <c:axId val="285462088"/>
      </c:barChart>
      <c:catAx>
        <c:axId val="28546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462088"/>
        <c:crosses val="autoZero"/>
        <c:auto val="1"/>
        <c:lblAlgn val="ctr"/>
        <c:lblOffset val="100"/>
        <c:noMultiLvlLbl val="0"/>
      </c:catAx>
      <c:valAx>
        <c:axId val="2854620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546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bnoard inventory managment.xlsx]Sheet9!PivotTable17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6158912"/>
        <c:axId val="286137504"/>
      </c:barChart>
      <c:catAx>
        <c:axId val="28615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37504"/>
        <c:crosses val="autoZero"/>
        <c:auto val="1"/>
        <c:lblAlgn val="ctr"/>
        <c:lblOffset val="100"/>
        <c:noMultiLvlLbl val="0"/>
      </c:catAx>
      <c:valAx>
        <c:axId val="286137504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28615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bnoard inventory managment.xlsx]Sheet9!PivotTable18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5347552"/>
        <c:axId val="285348336"/>
      </c:barChart>
      <c:catAx>
        <c:axId val="285347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48336"/>
        <c:crosses val="autoZero"/>
        <c:auto val="1"/>
        <c:lblAlgn val="ctr"/>
        <c:lblOffset val="100"/>
        <c:noMultiLvlLbl val="0"/>
      </c:catAx>
      <c:valAx>
        <c:axId val="28534833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8534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 bnoard inventory managment.xlsx]Sheet9!PivotTable19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346768"/>
        <c:axId val="285345592"/>
      </c:barChart>
      <c:catAx>
        <c:axId val="28534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45592"/>
        <c:crosses val="autoZero"/>
        <c:auto val="1"/>
        <c:lblAlgn val="ctr"/>
        <c:lblOffset val="100"/>
        <c:noMultiLvlLbl val="0"/>
      </c:catAx>
      <c:valAx>
        <c:axId val="28534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4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4.png"/><Relationship Id="rId23" Type="http://schemas.openxmlformats.org/officeDocument/2006/relationships/image" Target="../media/image8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2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4.png"/><Relationship Id="rId23" Type="http://schemas.openxmlformats.org/officeDocument/2006/relationships/image" Target="../media/image8.png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4.png"/><Relationship Id="rId23" Type="http://schemas.openxmlformats.org/officeDocument/2006/relationships/image" Target="../media/image12.png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13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4.png"/><Relationship Id="rId23" Type="http://schemas.openxmlformats.org/officeDocument/2006/relationships/image" Target="../media/image8.png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4.png"/><Relationship Id="rId23" Type="http://schemas.openxmlformats.org/officeDocument/2006/relationships/image" Target="../media/image8.png"/><Relationship Id="rId10" Type="http://schemas.openxmlformats.org/officeDocument/2006/relationships/hyperlink" Target="#Purchase!A1"/><Relationship Id="rId19" Type="http://schemas.openxmlformats.org/officeDocument/2006/relationships/image" Target="../media/image14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15.png"/><Relationship Id="rId23" Type="http://schemas.openxmlformats.org/officeDocument/2006/relationships/image" Target="../media/image8.png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16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4.png"/><Relationship Id="rId23" Type="http://schemas.openxmlformats.org/officeDocument/2006/relationships/image" Target="../media/image8.png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17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7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5.png"/><Relationship Id="rId25" Type="http://schemas.openxmlformats.org/officeDocument/2006/relationships/image" Target="../media/image9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4.png"/><Relationship Id="rId23" Type="http://schemas.openxmlformats.org/officeDocument/2006/relationships/image" Target="../media/image8.png"/><Relationship Id="rId10" Type="http://schemas.openxmlformats.org/officeDocument/2006/relationships/hyperlink" Target="#Purchase!A1"/><Relationship Id="rId19" Type="http://schemas.openxmlformats.org/officeDocument/2006/relationships/image" Target="../media/image6.png"/><Relationship Id="rId4" Type="http://schemas.openxmlformats.org/officeDocument/2006/relationships/image" Target="../media/image10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xmlns="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95250</xdr:colOff>
      <xdr:row>2</xdr:row>
      <xdr:rowOff>292100</xdr:rowOff>
    </xdr:from>
    <xdr:to>
      <xdr:col>1</xdr:col>
      <xdr:colOff>1638300</xdr:colOff>
      <xdr:row>4</xdr:row>
      <xdr:rowOff>266700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ED118D9-4CE1-7DFD-9219-6E8D8F91A799}"/>
            </a:ext>
          </a:extLst>
        </xdr:cNvPr>
        <xdr:cNvSpPr/>
      </xdr:nvSpPr>
      <xdr:spPr>
        <a:xfrm>
          <a:off x="323850" y="927100"/>
          <a:ext cx="15430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xmlns="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xmlns="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xmlns="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xmlns="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xmlns="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xmlns="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xmlns="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xmlns="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2">
                  <a:lumMod val="50000"/>
                  <a:lumOff val="50000"/>
                </a:schemeClr>
              </a:solidFill>
              <a:latin typeface="Algerian" panose="04020705040A02060702" pitchFamily="82" charset="0"/>
            </a:rPr>
            <a:t> Inventory Management System - QAISER SHEHZAD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146050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5C818032-15FF-0D02-386A-58EAB51A88E7}"/>
            </a:ext>
          </a:extLst>
        </xdr:cNvPr>
        <xdr:cNvSpPr/>
      </xdr:nvSpPr>
      <xdr:spPr>
        <a:xfrm>
          <a:off x="2501900" y="1149350"/>
          <a:ext cx="1530350" cy="584200"/>
        </a:xfrm>
        <a:prstGeom prst="rect">
          <a:avLst/>
        </a:prstGeom>
        <a:solidFill>
          <a:schemeClr val="bg1"/>
        </a:solidFill>
        <a:ln w="3175"/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400" b="0" kern="1200">
              <a:solidFill>
                <a:srgbClr val="00B0F0"/>
              </a:solidFill>
            </a:rPr>
            <a:t>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  <a:effectLst>
          <a:glow rad="635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</a:t>
          </a:r>
          <a:r>
            <a:rPr lang="en-IN" sz="1400" b="0" kern="1200">
              <a:solidFill>
                <a:srgbClr val="00B0F0"/>
              </a:solidFill>
            </a:rPr>
            <a:t>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</a:t>
          </a:r>
          <a:r>
            <a:rPr lang="en-IN" sz="1400" b="0" kern="1200" baseline="0">
              <a:solidFill>
                <a:srgbClr val="00B0F0"/>
              </a:solidFill>
            </a:rPr>
            <a:t>Purchase</a:t>
          </a:r>
          <a:r>
            <a:rPr lang="en-IN" sz="1400" b="0" kern="1200" baseline="0">
              <a:solidFill>
                <a:schemeClr val="tx1"/>
              </a:solidFill>
            </a:rPr>
            <a:t>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5</xdr:col>
      <xdr:colOff>1193800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B25B1090-0B5C-7E60-1CF1-7C60EA2821D9}"/>
            </a:ext>
          </a:extLst>
        </xdr:cNvPr>
        <xdr:cNvSpPr/>
      </xdr:nvSpPr>
      <xdr:spPr>
        <a:xfrm>
          <a:off x="5962650" y="1155700"/>
          <a:ext cx="177800" cy="577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</a:t>
          </a:r>
          <a:r>
            <a:rPr lang="en-IN" sz="1400" b="0" kern="1200" baseline="0">
              <a:solidFill>
                <a:srgbClr val="00B0F0"/>
              </a:solidFill>
            </a:rPr>
            <a:t>Sales</a:t>
          </a:r>
          <a:r>
            <a:rPr lang="en-IN" sz="1400" b="0" kern="1200" baseline="0">
              <a:solidFill>
                <a:schemeClr val="tx1"/>
              </a:solidFill>
            </a:rPr>
            <a:t>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</a:t>
          </a:r>
          <a:r>
            <a:rPr lang="en-IN" sz="1400" b="0" kern="1200">
              <a:solidFill>
                <a:srgbClr val="00B0F0"/>
              </a:solidFill>
            </a:rPr>
            <a:t>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  <a:effectLst>
          <a:glow rad="101600">
            <a:schemeClr val="accent4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</a:t>
          </a:r>
          <a:r>
            <a:rPr lang="en-IN" sz="1400" b="0" kern="1200">
              <a:solidFill>
                <a:srgbClr val="00B0F0"/>
              </a:solidFill>
            </a:rPr>
            <a:t>Stock</a:t>
          </a:r>
          <a:r>
            <a:rPr lang="en-IN" sz="1400" b="0" kern="1200">
              <a:solidFill>
                <a:schemeClr val="tx1"/>
              </a:solidFill>
            </a:rPr>
            <a:t> </a:t>
          </a:r>
          <a:r>
            <a:rPr lang="en-IN" sz="1400" b="0" kern="1200">
              <a:solidFill>
                <a:srgbClr val="00B0F0"/>
              </a:solidFill>
            </a:rPr>
            <a:t>Amt</a:t>
          </a:r>
          <a:r>
            <a:rPr lang="en-IN" sz="1400" b="0" kern="1200">
              <a:solidFill>
                <a:schemeClr val="tx1"/>
              </a:solidFill>
            </a:rPr>
            <a:t>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xmlns="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xmlns="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xmlns="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5,543,995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xmlns="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3,071,878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xmlns="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xmlns="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2,984,097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xmlns="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xmlns="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xmlns="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xmlns="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xmlns="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xmlns="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xmlns="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xmlns="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xmlns="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xmlns="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xmlns="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xmlns="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xmlns="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xmlns="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xmlns="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xmlns="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xmlns="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xmlns="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xmlns="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xmlns="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xmlns="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Vendors</a:t>
          </a:r>
          <a:r>
            <a:rPr lang="en-IN" sz="2800" b="1" kern="1200">
              <a:solidFill>
                <a:schemeClr val="tx1"/>
              </a:solidFill>
            </a:rPr>
            <a:t> </a:t>
          </a:r>
          <a:r>
            <a:rPr lang="en-IN" sz="2800" b="1" kern="1200">
              <a:solidFill>
                <a:srgbClr val="00B0F0"/>
              </a:solidFill>
            </a:rPr>
            <a:t>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xmlns="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xmlns="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xmlns="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xmlns="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xmlns="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xmlns="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xmlns="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xmlns="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xmlns="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3</xdr:row>
      <xdr:rowOff>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xmlns="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6350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5</xdr:row>
      <xdr:rowOff>336550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xmlns="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1814</xdr:rowOff>
    </xdr:from>
    <xdr:to>
      <xdr:col>1</xdr:col>
      <xdr:colOff>1524000</xdr:colOff>
      <xdr:row>7</xdr:row>
      <xdr:rowOff>14514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9978</xdr:rowOff>
    </xdr:from>
    <xdr:to>
      <xdr:col>1</xdr:col>
      <xdr:colOff>1524000</xdr:colOff>
      <xdr:row>7</xdr:row>
      <xdr:rowOff>340178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335642</xdr:rowOff>
    </xdr:from>
    <xdr:to>
      <xdr:col>1</xdr:col>
      <xdr:colOff>1524000</xdr:colOff>
      <xdr:row>8</xdr:row>
      <xdr:rowOff>310242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305706</xdr:rowOff>
    </xdr:from>
    <xdr:to>
      <xdr:col>1</xdr:col>
      <xdr:colOff>1524000</xdr:colOff>
      <xdr:row>10</xdr:row>
      <xdr:rowOff>906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rgbClr val="FF0000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313870</xdr:rowOff>
    </xdr:from>
    <xdr:to>
      <xdr:col>1</xdr:col>
      <xdr:colOff>1524000</xdr:colOff>
      <xdr:row>11</xdr:row>
      <xdr:rowOff>9070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4534</xdr:rowOff>
    </xdr:from>
    <xdr:to>
      <xdr:col>1</xdr:col>
      <xdr:colOff>1524000</xdr:colOff>
      <xdr:row>12</xdr:row>
      <xdr:rowOff>17234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12700</xdr:rowOff>
    </xdr:from>
    <xdr:to>
      <xdr:col>1</xdr:col>
      <xdr:colOff>1524000</xdr:colOff>
      <xdr:row>13</xdr:row>
      <xdr:rowOff>25400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6350</xdr:rowOff>
    </xdr:from>
    <xdr:to>
      <xdr:col>1</xdr:col>
      <xdr:colOff>334550</xdr:colOff>
      <xdr:row>12</xdr:row>
      <xdr:rowOff>245650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xmlns="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35700</xdr:rowOff>
    </xdr:from>
    <xdr:to>
      <xdr:col>1</xdr:col>
      <xdr:colOff>334550</xdr:colOff>
      <xdr:row>10</xdr:row>
      <xdr:rowOff>275000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xmlns="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20600</xdr:rowOff>
    </xdr:from>
    <xdr:to>
      <xdr:col>1</xdr:col>
      <xdr:colOff>334550</xdr:colOff>
      <xdr:row>11</xdr:row>
      <xdr:rowOff>259900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xmlns="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297600</xdr:rowOff>
    </xdr:from>
    <xdr:to>
      <xdr:col>1</xdr:col>
      <xdr:colOff>334550</xdr:colOff>
      <xdr:row>9</xdr:row>
      <xdr:rowOff>232100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xmlns="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3100</xdr:rowOff>
    </xdr:from>
    <xdr:to>
      <xdr:col>1</xdr:col>
      <xdr:colOff>334550</xdr:colOff>
      <xdr:row>6</xdr:row>
      <xdr:rowOff>255100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xmlns="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286450</xdr:rowOff>
    </xdr:from>
    <xdr:to>
      <xdr:col>1</xdr:col>
      <xdr:colOff>334550</xdr:colOff>
      <xdr:row>7</xdr:row>
      <xdr:rowOff>220950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xmlns="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311150</xdr:rowOff>
    </xdr:from>
    <xdr:to>
      <xdr:col>1</xdr:col>
      <xdr:colOff>334550</xdr:colOff>
      <xdr:row>8</xdr:row>
      <xdr:rowOff>207550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xmlns="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New</a:t>
          </a:r>
          <a:r>
            <a:rPr lang="en-IN" sz="2800" b="1" kern="1200">
              <a:solidFill>
                <a:schemeClr val="tx1"/>
              </a:solidFill>
            </a:rPr>
            <a:t> </a:t>
          </a:r>
          <a:r>
            <a:rPr lang="en-IN" sz="2800" b="1" kern="1200">
              <a:solidFill>
                <a:srgbClr val="00B0F0"/>
              </a:solidFill>
            </a:rPr>
            <a:t>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xmlns="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xmlns="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xmlns="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xmlns="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xmlns="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xmlns="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xmlns="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xmlns="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xmlns="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xmlns="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xmlns="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xmlns="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xmlns="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xmlns="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xmlns="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xmlns="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xmlns="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xmlns="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xmlns="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rgbClr val="00B0F0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xmlns="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xmlns="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rgbClr val="FF0000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xmlns="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schemeClr val="accent2">
              <a:shade val="45000"/>
              <a:satMod val="135000"/>
            </a:schemeClr>
            <a:prstClr val="white"/>
          </a:duotone>
          <a:extLst>
            <a:ext uri="{96DAC541-7B7A-43D3-8B79-37D633B846F1}">
              <asvg:svgBlip xmlns:asvg="http://schemas.microsoft.com/office/drawing/2016/SVG/main" xmlns="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xmlns="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xmlns="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xmlns="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xmlns="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xmlns="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xmlns="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xmlns="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xmlns="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xmlns="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xmlns="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xmlns="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xmlns="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</a:t>
          </a:r>
          <a:r>
            <a:rPr lang="en-IN" sz="2800" b="1" kern="1200">
              <a:solidFill>
                <a:srgbClr val="00B0F0"/>
              </a:solidFill>
            </a:rPr>
            <a:t>Inventory</a:t>
          </a:r>
          <a:r>
            <a:rPr lang="en-IN" sz="2800" b="1" kern="1200">
              <a:solidFill>
                <a:schemeClr val="tx1"/>
              </a:solidFill>
            </a:rPr>
            <a:t> </a:t>
          </a:r>
          <a:r>
            <a:rPr lang="en-IN" sz="2800" b="1" kern="1200">
              <a:solidFill>
                <a:srgbClr val="00B0F0"/>
              </a:solidFill>
            </a:rPr>
            <a:t>&amp;</a:t>
          </a:r>
          <a:r>
            <a:rPr lang="en-IN" sz="2800" b="1" kern="1200">
              <a:solidFill>
                <a:schemeClr val="tx1"/>
              </a:solidFill>
            </a:rPr>
            <a:t> </a:t>
          </a:r>
          <a:r>
            <a:rPr lang="en-IN" sz="2800" b="1" kern="1200">
              <a:solidFill>
                <a:srgbClr val="00B0F0"/>
              </a:solidFill>
            </a:rPr>
            <a:t>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ep" refreshedDate="45644.504780439813" createdVersion="8" refreshedVersion="8" minRefreshableVersion="3" recordCount="13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ep" refreshedDate="45644.504780671297" createdVersion="8" refreshedVersion="8" minRefreshableVersion="3" recordCount="16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164">
      <sharedItems containsMixedTypes="1" containsNumber="1" minValue="408" maxValue="62400"/>
    </cacheField>
    <cacheField name="Amount" numFmtId="164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eep" refreshedDate="45644.504781018521" createdVersion="8" refreshedVersion="8" minRefreshableVersion="3" recordCount="17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164">
      <sharedItems containsMixedTypes="1" containsNumber="1" containsInteger="1" minValue="200" maxValue="52000"/>
    </cacheField>
    <cacheField name="Amount" numFmtId="164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eep" refreshedDate="45644.504781249998" createdVersion="8" refreshedVersion="8" minRefreshableVersion="3" recordCount="10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eep" refreshedDate="45644.504781481482" createdVersion="8" refreshedVersion="8" minRefreshableVersion="3" recordCount="7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eep" refreshedDate="45644.504781597221" createdVersion="8" refreshedVersion="8" minRefreshableVersion="3" recordCount="13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164" showAll="0"/>
    <pivotField numFmtId="164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164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customersdata" displayName="customersdata" ref="D5:G12" totalsRowShown="0" headerRowDxfId="47" dataDxfId="46">
  <autoFilter ref="D5:G12"/>
  <tableColumns count="4">
    <tableColumn id="1" name="Cust_ID" dataDxfId="45"/>
    <tableColumn id="2" name="Name" dataDxfId="44"/>
    <tableColumn id="3" name="Email" dataDxfId="43"/>
    <tableColumn id="4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vendorsdata" displayName="vendorsdata" ref="D5:H15" totalsRowShown="0" headerRowDxfId="41" dataDxfId="40">
  <autoFilter ref="D5:H15"/>
  <tableColumns count="5">
    <tableColumn id="1" name="HSN Code" dataDxfId="39"/>
    <tableColumn id="2" name="Product Name" dataDxfId="38"/>
    <tableColumn id="3" name="Vendor Name" dataDxfId="37"/>
    <tableColumn id="4" name="Phone" dataDxfId="36"/>
    <tableColumn id="5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5:G15" totalsRowShown="0" headerRowDxfId="34">
  <autoFilter ref="D5:G15"/>
  <tableColumns count="4">
    <tableColumn id="1" name="HSN Code" dataDxfId="33"/>
    <tableColumn id="2" name="Product Name" dataDxfId="32"/>
    <tableColumn id="3" name="Cost" dataDxfId="31"/>
    <tableColumn id="4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purchase" displayName="purchase" ref="D5:J22" totalsRowShown="0" headerRowDxfId="29" dataDxfId="28">
  <autoFilter ref="D5:J22"/>
  <tableColumns count="7">
    <tableColumn id="1" name="HSN Code" dataDxfId="27"/>
    <tableColumn id="2" name="Product Name" dataDxfId="26">
      <calculatedColumnFormula>IFERROR(VLOOKUP(purchase[[#This Row],[HSN Code]],Table4[#All],2,0),"")</calculatedColumnFormula>
    </tableColumn>
    <tableColumn id="3" name="Vendor" dataDxfId="25">
      <calculatedColumnFormula>IFERROR(VLOOKUP(purchase[[#This Row],[HSN Code]],vendorsdata[#All],3,0),"")</calculatedColumnFormula>
    </tableColumn>
    <tableColumn id="4" name="Date" dataDxfId="24"/>
    <tableColumn id="5" name="Units" dataDxfId="23"/>
    <tableColumn id="6" name="Cost" dataDxfId="22">
      <calculatedColumnFormula>IFERROR(VLOOKUP(purchase[[#This Row],[HSN Code]],Table4[#All],3,0),"")</calculatedColumnFormula>
    </tableColumn>
    <tableColumn id="7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sales" displayName="sales" ref="D5:L21" totalsRowShown="0" headerRowDxfId="20" dataDxfId="19">
  <tableColumns count="9">
    <tableColumn id="1" name="Cust_ID" dataDxfId="18"/>
    <tableColumn id="2" name="Cust_Name" dataDxfId="17">
      <calculatedColumnFormula>IFERROR(VLOOKUP(sales[[#This Row],[Cust_ID]],customersdata[#All],2,0),"")</calculatedColumnFormula>
    </tableColumn>
    <tableColumn id="3" name="HSN Code" dataDxfId="16"/>
    <tableColumn id="4" name="Product Name" dataDxfId="15">
      <calculatedColumnFormula>IFERROR(VLOOKUP(sales[[#This Row],[HSN Code]],Table4[#All],2,0),"")</calculatedColumnFormula>
    </tableColumn>
    <tableColumn id="5" name="Date" dataDxfId="14"/>
    <tableColumn id="6" name="Stock(Units)" dataDxfId="13">
      <calculatedColumnFormula>IFERROR(VLOOKUP(sales[[#This Row],[HSN Code]],Table7[[#All],[HSN Code]:[Stock]],6,0),"")</calculatedColumnFormula>
    </tableColumn>
    <tableColumn id="7" name="Units" dataDxfId="12"/>
    <tableColumn id="8" name="Price" dataDxfId="11">
      <calculatedColumnFormula>IFERROR(VLOOKUP(sales[[#This Row],[HSN Code]],Table4[#All],4,0),"")</calculatedColumnFormula>
    </tableColumn>
    <tableColumn id="9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5:K18" totalsRowShown="0" headerRowDxfId="9" dataDxfId="8">
  <autoFilter ref="D5:K18"/>
  <tableColumns count="8">
    <tableColumn id="1" name="HSN Code" dataDxfId="7">
      <calculatedColumnFormula>IFERROR(Table4[[#This Row],[HSN Code]],"")</calculatedColumnFormula>
    </tableColumn>
    <tableColumn id="2" name="Product Name" dataDxfId="6">
      <calculatedColumnFormula>IFERROR(Table4[[#This Row],[Product Name]],"")</calculatedColumnFormula>
    </tableColumn>
    <tableColumn id="3" name="Cost" dataDxfId="5">
      <calculatedColumnFormula>IFERROR(Table4[[#This Row],[Cost]],"")</calculatedColumnFormula>
    </tableColumn>
    <tableColumn id="4" name="P Units" dataDxfId="4">
      <calculatedColumnFormula>SUMIF(purchase[Product Name],Table7[[#This Row],[Product Name]],purchase[Units])</calculatedColumnFormula>
    </tableColumn>
    <tableColumn id="5" name="S Units" dataDxfId="3">
      <calculatedColumnFormula>SUMIF(sales[Product Name],Table7[[#This Row],[Product Name]],sales[Units])</calculatedColumnFormula>
    </tableColumn>
    <tableColumn id="6" name="Stock" dataDxfId="2">
      <calculatedColumnFormula>Table7[[#This Row],[P Units]]-Table7[[#This Row],[S Units]]</calculatedColumnFormula>
    </tableColumn>
    <tableColumn id="8" name="Stock Amt." dataDxfId="1">
      <calculatedColumnFormula>IFERROR(Table7[[#This Row],[Cost]]*Table7[[#This Row],[Stock]],"")</calculatedColumnFormula>
    </tableColumn>
    <tableColumn id="7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9"/>
  <sheetViews>
    <sheetView showGridLines="0" showRowColHeaders="0" tabSelected="1" zoomScaleNormal="100" workbookViewId="0">
      <selection activeCell="G1" sqref="G1"/>
    </sheetView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7" width="8.76953125" style="1"/>
    <col min="8" max="8" width="14.40625" style="1" customWidth="1"/>
    <col min="9" max="9" width="25.86328125" style="1" customWidth="1"/>
    <col min="10" max="16384" width="8.76953125" style="1"/>
  </cols>
  <sheetData>
    <row r="1" spans="2:15">
      <c r="B1" s="1"/>
    </row>
    <row r="2" spans="2:15">
      <c r="B2" s="12"/>
      <c r="O2" s="2"/>
    </row>
    <row r="3" spans="2:15">
      <c r="B3" s="13"/>
    </row>
    <row r="4" spans="2:15">
      <c r="B4" s="13"/>
    </row>
    <row r="5" spans="2:15">
      <c r="B5" s="13"/>
    </row>
    <row r="6" spans="2:15">
      <c r="B6" s="13"/>
    </row>
    <row r="7" spans="2:15">
      <c r="B7" s="13"/>
      <c r="I7" s="21" t="s">
        <v>79</v>
      </c>
    </row>
    <row r="8" spans="2:15">
      <c r="B8" s="13"/>
      <c r="I8" s="20" t="str" cm="1">
        <f t="array" ref="I8:I11">_xlfn._xlws.FILTER(Table7[notifications],Table7[notifications]&lt;&gt;"")</f>
        <v>📞 Smart Watch Needs To Re-Order ! PH. 9812xxxxxx</v>
      </c>
    </row>
    <row r="9" spans="2:15">
      <c r="B9" s="13"/>
      <c r="I9" s="20" t="str">
        <v>📞 Laptop HP xyz i5 Needs To Re-Order ! PH. 9812xxxxxx</v>
      </c>
    </row>
    <row r="10" spans="2:15">
      <c r="B10" s="13" t="s">
        <v>0</v>
      </c>
      <c r="I10" s="20" t="str">
        <v>📞 Speakers Needs To Re-Order ! PH. 9814xxxxxx</v>
      </c>
    </row>
    <row r="11" spans="2:15">
      <c r="B11" s="13"/>
      <c r="I11" s="20" t="str">
        <v>📞 Tablets Needs To Re-Order ! PH. 9814xxxxxx</v>
      </c>
    </row>
    <row r="12" spans="2:15">
      <c r="B12" s="13"/>
      <c r="I12" s="15"/>
    </row>
    <row r="13" spans="2:15">
      <c r="B13" s="13"/>
      <c r="I13" s="15"/>
    </row>
    <row r="14" spans="2:15">
      <c r="B14" s="13"/>
      <c r="I14" s="15"/>
    </row>
    <row r="15" spans="2:15">
      <c r="B15" s="13"/>
      <c r="I15" s="15"/>
    </row>
    <row r="16" spans="2:15">
      <c r="B16" s="13"/>
      <c r="I16" s="15"/>
    </row>
    <row r="17" spans="2:9">
      <c r="B17" s="13"/>
      <c r="I17" s="15"/>
    </row>
    <row r="18" spans="2:9">
      <c r="B18" s="13"/>
      <c r="I18" s="15"/>
    </row>
    <row r="19" spans="2:9">
      <c r="B19" s="14"/>
      <c r="I19" s="16"/>
    </row>
    <row r="20" spans="2:9">
      <c r="B20" s="1"/>
    </row>
    <row r="21" spans="2:9">
      <c r="B21" s="1"/>
    </row>
    <row r="22" spans="2:9">
      <c r="B22" s="1"/>
    </row>
    <row r="23" spans="2:9">
      <c r="B23" s="1"/>
    </row>
    <row r="24" spans="2:9">
      <c r="B24" s="1"/>
    </row>
    <row r="25" spans="2:9">
      <c r="B25" s="1"/>
    </row>
    <row r="26" spans="2:9">
      <c r="B26" s="1"/>
    </row>
    <row r="27" spans="2:9">
      <c r="B27" s="1"/>
    </row>
    <row r="28" spans="2:9">
      <c r="B28" s="1"/>
    </row>
    <row r="29" spans="2:9">
      <c r="B29" s="1"/>
    </row>
    <row r="30" spans="2:9">
      <c r="B30" s="1"/>
    </row>
    <row r="31" spans="2:9">
      <c r="B31" s="1"/>
    </row>
    <row r="32" spans="2:9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showRowColHeaders="0" zoomScale="85" zoomScaleNormal="85" workbookViewId="0"/>
  </sheetViews>
  <sheetFormatPr defaultRowHeight="25"/>
  <cols>
    <col min="1" max="1" width="13.1328125" bestFit="1" customWidth="1"/>
    <col min="3" max="3" width="13.08984375" customWidth="1"/>
    <col min="5" max="5" width="13.6796875" bestFit="1" customWidth="1"/>
    <col min="6" max="6" width="11.5" bestFit="1" customWidth="1"/>
  </cols>
  <sheetData>
    <row r="2" spans="1:6">
      <c r="A2" t="s">
        <v>80</v>
      </c>
      <c r="C2" t="s">
        <v>81</v>
      </c>
      <c r="E2" s="10" t="s">
        <v>91</v>
      </c>
      <c r="F2" t="s">
        <v>84</v>
      </c>
    </row>
    <row r="3" spans="1:6">
      <c r="A3" s="18">
        <v>7</v>
      </c>
      <c r="C3">
        <f>GETPIVOTDATA("Name",$A$2)</f>
        <v>7</v>
      </c>
      <c r="E3" s="11" t="s">
        <v>8</v>
      </c>
      <c r="F3" s="8">
        <v>252000</v>
      </c>
    </row>
    <row r="4" spans="1:6">
      <c r="E4" s="11" t="s">
        <v>20</v>
      </c>
      <c r="F4" s="8">
        <v>362400</v>
      </c>
    </row>
    <row r="5" spans="1:6">
      <c r="A5" t="s">
        <v>82</v>
      </c>
      <c r="C5" t="s">
        <v>83</v>
      </c>
      <c r="E5" s="11" t="s">
        <v>17</v>
      </c>
      <c r="F5" s="8">
        <v>405096</v>
      </c>
    </row>
    <row r="6" spans="1:6">
      <c r="A6" s="18">
        <v>10</v>
      </c>
      <c r="C6">
        <f>GETPIVOTDATA("Product Name",$A$5)</f>
        <v>10</v>
      </c>
      <c r="E6" s="11" t="s">
        <v>11</v>
      </c>
      <c r="F6" s="8">
        <v>579600</v>
      </c>
    </row>
    <row r="7" spans="1:6">
      <c r="E7" s="11" t="s">
        <v>14</v>
      </c>
      <c r="F7" s="8">
        <v>1400292</v>
      </c>
    </row>
    <row r="8" spans="1:6">
      <c r="A8" t="s">
        <v>84</v>
      </c>
      <c r="C8" t="s">
        <v>85</v>
      </c>
      <c r="E8" s="11" t="s">
        <v>92</v>
      </c>
      <c r="F8" s="8">
        <v>2999388</v>
      </c>
    </row>
    <row r="9" spans="1:6">
      <c r="A9" s="8">
        <v>5543995</v>
      </c>
      <c r="C9" s="9">
        <f>GETPIVOTDATA("Amount",$A$8)</f>
        <v>5543995</v>
      </c>
    </row>
    <row r="11" spans="1:6">
      <c r="A11" t="s">
        <v>84</v>
      </c>
      <c r="C11" t="s">
        <v>86</v>
      </c>
    </row>
    <row r="12" spans="1:6">
      <c r="A12" s="8">
        <v>3071877.6</v>
      </c>
      <c r="C12" s="9">
        <f>GETPIVOTDATA("Amount",$A$11)</f>
        <v>3071877.6</v>
      </c>
      <c r="E12" s="10" t="s">
        <v>91</v>
      </c>
      <c r="F12" t="s">
        <v>93</v>
      </c>
    </row>
    <row r="13" spans="1:6">
      <c r="E13" s="11" t="s">
        <v>35</v>
      </c>
      <c r="F13" s="18">
        <v>14</v>
      </c>
    </row>
    <row r="14" spans="1:6">
      <c r="E14" s="11" t="s">
        <v>48</v>
      </c>
      <c r="F14" s="18">
        <v>37</v>
      </c>
    </row>
    <row r="15" spans="1:6">
      <c r="E15" s="11" t="s">
        <v>54</v>
      </c>
      <c r="F15" s="18">
        <v>42</v>
      </c>
    </row>
    <row r="16" spans="1:6">
      <c r="A16" t="s">
        <v>88</v>
      </c>
      <c r="C16" t="s">
        <v>89</v>
      </c>
      <c r="E16" s="11" t="s">
        <v>59</v>
      </c>
      <c r="F16" s="18">
        <v>52</v>
      </c>
    </row>
    <row r="17" spans="1:6">
      <c r="A17" s="18">
        <v>2984097</v>
      </c>
      <c r="C17" s="9">
        <f>GETPIVOTDATA("Stock Amt.",$A$16)</f>
        <v>2984097</v>
      </c>
      <c r="E17" s="11" t="s">
        <v>41</v>
      </c>
      <c r="F17" s="18">
        <v>65</v>
      </c>
    </row>
    <row r="18" spans="1:6">
      <c r="E18" s="11" t="s">
        <v>92</v>
      </c>
      <c r="F18" s="18">
        <v>210</v>
      </c>
    </row>
    <row r="19" spans="1:6">
      <c r="C19" t="s">
        <v>90</v>
      </c>
    </row>
    <row r="20" spans="1:6">
      <c r="C20" s="9">
        <f>C12+C17-C9</f>
        <v>511979.59999999963</v>
      </c>
    </row>
    <row r="21" spans="1:6">
      <c r="E21" s="10" t="s">
        <v>91</v>
      </c>
      <c r="F21" t="s">
        <v>94</v>
      </c>
    </row>
    <row r="22" spans="1:6">
      <c r="E22" s="11" t="s">
        <v>51</v>
      </c>
      <c r="F22" s="18">
        <v>14</v>
      </c>
    </row>
    <row r="23" spans="1:6">
      <c r="E23" s="11" t="s">
        <v>41</v>
      </c>
      <c r="F23" s="18">
        <v>35</v>
      </c>
    </row>
    <row r="24" spans="1:6">
      <c r="E24" s="11" t="s">
        <v>54</v>
      </c>
      <c r="F24" s="18">
        <v>13</v>
      </c>
    </row>
    <row r="25" spans="1:6">
      <c r="E25" s="11" t="s">
        <v>35</v>
      </c>
      <c r="F25" s="18">
        <v>16</v>
      </c>
    </row>
    <row r="26" spans="1:6">
      <c r="E26" s="11" t="s">
        <v>45</v>
      </c>
      <c r="F26" s="18">
        <v>20</v>
      </c>
    </row>
    <row r="27" spans="1:6">
      <c r="E27" s="11" t="s">
        <v>48</v>
      </c>
      <c r="F27" s="18">
        <v>13</v>
      </c>
    </row>
    <row r="28" spans="1:6">
      <c r="E28" s="11" t="s">
        <v>31</v>
      </c>
      <c r="F28" s="18">
        <v>36</v>
      </c>
    </row>
    <row r="29" spans="1:6">
      <c r="E29" s="11" t="s">
        <v>59</v>
      </c>
      <c r="F29" s="18">
        <v>3</v>
      </c>
    </row>
    <row r="30" spans="1:6">
      <c r="E30" s="11" t="s">
        <v>62</v>
      </c>
      <c r="F30" s="18">
        <v>32</v>
      </c>
    </row>
    <row r="31" spans="1:6">
      <c r="E31" s="11" t="s">
        <v>38</v>
      </c>
      <c r="F31" s="18">
        <v>35</v>
      </c>
    </row>
    <row r="32" spans="1:6">
      <c r="E32" s="11" t="s">
        <v>92</v>
      </c>
      <c r="F32" s="18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showRowColHeaders="0" zoomScaleNormal="10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8.76953125" style="1" customWidth="1"/>
    <col min="5" max="8" width="15.6328125" style="1" customWidth="1"/>
    <col min="9" max="16384" width="8.76953125" style="1"/>
  </cols>
  <sheetData>
    <row r="1" spans="2:17">
      <c r="B1" s="1"/>
    </row>
    <row r="2" spans="2:17">
      <c r="B2" s="12"/>
      <c r="Q2" s="2"/>
    </row>
    <row r="3" spans="2:17">
      <c r="B3" s="13"/>
    </row>
    <row r="4" spans="2:17">
      <c r="B4" s="13"/>
    </row>
    <row r="5" spans="2:17">
      <c r="B5" s="13"/>
      <c r="D5" s="3" t="s">
        <v>1</v>
      </c>
      <c r="E5" s="4" t="s">
        <v>2</v>
      </c>
      <c r="F5" s="4" t="s">
        <v>3</v>
      </c>
      <c r="G5" s="4" t="s">
        <v>4</v>
      </c>
    </row>
    <row r="6" spans="2:17">
      <c r="B6" s="13"/>
      <c r="D6" s="3">
        <v>100</v>
      </c>
      <c r="E6" s="4" t="s">
        <v>5</v>
      </c>
      <c r="F6" s="4" t="s">
        <v>6</v>
      </c>
      <c r="G6" s="4" t="s">
        <v>7</v>
      </c>
    </row>
    <row r="7" spans="2:17">
      <c r="B7" s="13"/>
      <c r="D7" s="3">
        <v>101</v>
      </c>
      <c r="E7" s="4" t="s">
        <v>8</v>
      </c>
      <c r="F7" s="4" t="s">
        <v>9</v>
      </c>
      <c r="G7" s="4" t="s">
        <v>10</v>
      </c>
    </row>
    <row r="8" spans="2:17">
      <c r="B8" s="13"/>
      <c r="D8" s="3">
        <v>102</v>
      </c>
      <c r="E8" s="4" t="s">
        <v>11</v>
      </c>
      <c r="F8" s="4" t="s">
        <v>12</v>
      </c>
      <c r="G8" s="4" t="s">
        <v>13</v>
      </c>
    </row>
    <row r="9" spans="2:17">
      <c r="B9" s="13"/>
      <c r="D9" s="3">
        <v>103</v>
      </c>
      <c r="E9" s="4" t="s">
        <v>14</v>
      </c>
      <c r="F9" s="4" t="s">
        <v>15</v>
      </c>
      <c r="G9" s="4" t="s">
        <v>16</v>
      </c>
    </row>
    <row r="10" spans="2:17">
      <c r="B10" s="13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>
      <c r="B11" s="13"/>
      <c r="D11" s="3">
        <v>105</v>
      </c>
      <c r="E11" s="4" t="s">
        <v>20</v>
      </c>
      <c r="F11" s="4" t="s">
        <v>21</v>
      </c>
      <c r="G11" s="4" t="s">
        <v>22</v>
      </c>
    </row>
    <row r="12" spans="2:17">
      <c r="B12" s="13"/>
      <c r="D12" s="3">
        <v>106</v>
      </c>
      <c r="E12" s="4" t="s">
        <v>23</v>
      </c>
      <c r="F12" s="4" t="s">
        <v>24</v>
      </c>
      <c r="G12" s="4" t="s">
        <v>25</v>
      </c>
    </row>
    <row r="13" spans="2:17">
      <c r="B13" s="13"/>
    </row>
    <row r="14" spans="2:17">
      <c r="B14" s="13"/>
    </row>
    <row r="15" spans="2:17">
      <c r="B15" s="13"/>
    </row>
    <row r="16" spans="2:17">
      <c r="B16" s="13"/>
    </row>
    <row r="17" spans="2:2">
      <c r="B17" s="13"/>
    </row>
    <row r="18" spans="2:2">
      <c r="B18" s="13"/>
    </row>
    <row r="19" spans="2:2">
      <c r="B19" s="14"/>
    </row>
    <row r="20" spans="2:2">
      <c r="B20" s="7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showRowColHeaders="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8.76953125" style="1"/>
    <col min="5" max="8" width="13.76953125" style="1" customWidth="1"/>
    <col min="9" max="16384" width="8.76953125" style="1"/>
  </cols>
  <sheetData>
    <row r="1" spans="2:17">
      <c r="B1" s="1"/>
    </row>
    <row r="2" spans="2:17">
      <c r="B2" s="12"/>
      <c r="Q2" s="2"/>
    </row>
    <row r="3" spans="2:17">
      <c r="B3" s="13"/>
    </row>
    <row r="4" spans="2:17">
      <c r="B4" s="13"/>
    </row>
    <row r="5" spans="2:17">
      <c r="B5" s="13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>
      <c r="B6" s="13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>
      <c r="B7" s="13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>
      <c r="B8" s="13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>
      <c r="B9" s="13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>
      <c r="B10" s="13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>
      <c r="B11" s="13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>
      <c r="B12" s="13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>
      <c r="B13" s="13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>
      <c r="B14" s="13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>
      <c r="B15" s="13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>
      <c r="B16" s="13"/>
    </row>
    <row r="17" spans="2:2">
      <c r="B17" s="13"/>
    </row>
    <row r="18" spans="2:2">
      <c r="B18" s="13"/>
    </row>
    <row r="19" spans="2:2">
      <c r="B19" s="14"/>
    </row>
    <row r="20" spans="2:2">
      <c r="B20" s="7"/>
    </row>
    <row r="21" spans="2:2">
      <c r="B21" s="7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showRowColHeaders="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8.76953125" style="1"/>
    <col min="5" max="5" width="15.7265625" style="1" customWidth="1"/>
    <col min="6" max="6" width="9.6328125" style="1" bestFit="1" customWidth="1"/>
    <col min="7" max="7" width="9.76953125" style="1" customWidth="1"/>
    <col min="8" max="16384" width="8.76953125" style="1"/>
  </cols>
  <sheetData>
    <row r="1" spans="2:17">
      <c r="B1" s="1"/>
    </row>
    <row r="2" spans="2:17">
      <c r="B2" s="12"/>
      <c r="Q2" s="2"/>
    </row>
    <row r="3" spans="2:17">
      <c r="B3" s="13"/>
    </row>
    <row r="4" spans="2:17">
      <c r="B4" s="13"/>
    </row>
    <row r="5" spans="2:17">
      <c r="B5" s="13"/>
      <c r="D5" s="4" t="s">
        <v>26</v>
      </c>
      <c r="E5" s="4" t="s">
        <v>27</v>
      </c>
      <c r="F5" s="4" t="s">
        <v>64</v>
      </c>
      <c r="G5" s="4" t="s">
        <v>65</v>
      </c>
    </row>
    <row r="6" spans="2:17">
      <c r="B6" s="13"/>
      <c r="D6" s="4" t="s">
        <v>30</v>
      </c>
      <c r="E6" s="4" t="s">
        <v>31</v>
      </c>
      <c r="F6" s="5">
        <v>980</v>
      </c>
      <c r="G6" s="5">
        <v>1176</v>
      </c>
    </row>
    <row r="7" spans="2:17">
      <c r="B7" s="13"/>
      <c r="D7" s="4" t="s">
        <v>34</v>
      </c>
      <c r="E7" s="4" t="s">
        <v>35</v>
      </c>
      <c r="F7" s="5">
        <v>34500</v>
      </c>
      <c r="G7" s="5">
        <v>41400</v>
      </c>
    </row>
    <row r="8" spans="2:17">
      <c r="B8" s="13"/>
      <c r="D8" s="4" t="s">
        <v>37</v>
      </c>
      <c r="E8" s="4" t="s">
        <v>38</v>
      </c>
      <c r="F8" s="5">
        <v>4600</v>
      </c>
      <c r="G8" s="5">
        <v>5520</v>
      </c>
    </row>
    <row r="9" spans="2:17">
      <c r="B9" s="13"/>
      <c r="D9" s="4" t="s">
        <v>40</v>
      </c>
      <c r="E9" s="4" t="s">
        <v>41</v>
      </c>
      <c r="F9" s="5">
        <v>21000</v>
      </c>
      <c r="G9" s="5">
        <v>25200</v>
      </c>
    </row>
    <row r="10" spans="2:17">
      <c r="B10" s="13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>
      <c r="B11" s="13"/>
      <c r="D11" s="4" t="s">
        <v>47</v>
      </c>
      <c r="E11" s="4" t="s">
        <v>48</v>
      </c>
      <c r="F11" s="5">
        <v>340</v>
      </c>
      <c r="G11" s="5">
        <v>408</v>
      </c>
    </row>
    <row r="12" spans="2:17">
      <c r="B12" s="13"/>
      <c r="D12" s="4" t="s">
        <v>50</v>
      </c>
      <c r="E12" s="4" t="s">
        <v>51</v>
      </c>
      <c r="F12" s="5">
        <v>52000</v>
      </c>
      <c r="G12" s="5">
        <v>62400</v>
      </c>
    </row>
    <row r="13" spans="2:17">
      <c r="B13" s="13"/>
      <c r="D13" s="4" t="s">
        <v>53</v>
      </c>
      <c r="E13" s="4" t="s">
        <v>54</v>
      </c>
      <c r="F13" s="5">
        <v>799</v>
      </c>
      <c r="G13" s="5">
        <v>958.8</v>
      </c>
    </row>
    <row r="14" spans="2:17">
      <c r="B14" s="13"/>
      <c r="D14" s="4" t="s">
        <v>58</v>
      </c>
      <c r="E14" s="4" t="s">
        <v>59</v>
      </c>
      <c r="F14" s="5">
        <v>670</v>
      </c>
      <c r="G14" s="5">
        <v>804</v>
      </c>
    </row>
    <row r="15" spans="2:17">
      <c r="B15" s="13"/>
      <c r="D15" s="4" t="s">
        <v>61</v>
      </c>
      <c r="E15" s="4" t="s">
        <v>62</v>
      </c>
      <c r="F15" s="5">
        <v>23500</v>
      </c>
      <c r="G15" s="5">
        <v>28200</v>
      </c>
    </row>
    <row r="16" spans="2:17">
      <c r="B16" s="13"/>
    </row>
    <row r="17" spans="2:2">
      <c r="B17" s="13"/>
    </row>
    <row r="18" spans="2:2">
      <c r="B18" s="13"/>
    </row>
    <row r="19" spans="2:2">
      <c r="B19" s="14"/>
    </row>
    <row r="20" spans="2:2">
      <c r="B20" s="7"/>
    </row>
    <row r="21" spans="2:2">
      <c r="B21" s="7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showGridLines="0" showRowColHeaders="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8.76953125" style="1"/>
    <col min="5" max="5" width="17.2265625" style="1" customWidth="1"/>
    <col min="6" max="16384" width="8.76953125" style="1"/>
  </cols>
  <sheetData>
    <row r="1" spans="2:17">
      <c r="B1" s="1"/>
    </row>
    <row r="2" spans="2:17">
      <c r="B2" s="12"/>
      <c r="Q2" s="2"/>
    </row>
    <row r="3" spans="2:17">
      <c r="B3" s="13"/>
    </row>
    <row r="4" spans="2:17">
      <c r="B4" s="13"/>
    </row>
    <row r="5" spans="2:17">
      <c r="B5" s="13"/>
    </row>
    <row r="6" spans="2:17" ht="28">
      <c r="B6" s="13"/>
      <c r="E6" s="19" t="s">
        <v>66</v>
      </c>
    </row>
    <row r="7" spans="2:17">
      <c r="B7" s="13"/>
    </row>
    <row r="8" spans="2:17" ht="28">
      <c r="B8" s="13"/>
      <c r="E8" s="19" t="s">
        <v>67</v>
      </c>
    </row>
    <row r="9" spans="2:17">
      <c r="B9" s="13"/>
    </row>
    <row r="10" spans="2:17">
      <c r="B10" s="13" t="s">
        <v>0</v>
      </c>
    </row>
    <row r="11" spans="2:17">
      <c r="B11" s="13"/>
    </row>
    <row r="12" spans="2:17">
      <c r="B12" s="13"/>
    </row>
    <row r="13" spans="2:17">
      <c r="B13" s="13"/>
    </row>
    <row r="14" spans="2:17">
      <c r="B14" s="13"/>
    </row>
    <row r="15" spans="2:17">
      <c r="B15" s="13"/>
    </row>
    <row r="16" spans="2:17">
      <c r="B16" s="13"/>
    </row>
    <row r="17" spans="2:2">
      <c r="B17" s="13"/>
    </row>
    <row r="18" spans="2:2">
      <c r="B18" s="13"/>
    </row>
    <row r="19" spans="2:2">
      <c r="B19" s="14"/>
    </row>
    <row r="20" spans="2:2">
      <c r="B20" s="7"/>
    </row>
    <row r="21" spans="2:2">
      <c r="B21" s="7"/>
    </row>
  </sheetData>
  <hyperlinks>
    <hyperlink ref="E6" location="Purchase!A1" display="➡️ Purchase Entry"/>
    <hyperlink ref="E8" location="Sales!A1" display="➡️ Sales Entry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showGridLines="0" showRowColHeaders="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8.76953125" style="1" customWidth="1"/>
    <col min="5" max="6" width="12.6328125" style="1" customWidth="1"/>
    <col min="7" max="16384" width="8.76953125" style="1"/>
  </cols>
  <sheetData>
    <row r="1" spans="2:17">
      <c r="B1" s="1"/>
    </row>
    <row r="2" spans="2:17">
      <c r="B2" s="12"/>
      <c r="Q2" s="2"/>
    </row>
    <row r="3" spans="2:17">
      <c r="B3" s="13"/>
    </row>
    <row r="4" spans="2:17">
      <c r="B4" s="13"/>
    </row>
    <row r="5" spans="2:17">
      <c r="B5" s="13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>
      <c r="B6" s="13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6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>
      <c r="B7" s="13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6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>
      <c r="B8" s="13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6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>
      <c r="B9" s="13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6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>
      <c r="B10" s="13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6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>
      <c r="B11" s="13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6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>
      <c r="B12" s="13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6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>
      <c r="B13" s="13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6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>
      <c r="B14" s="13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6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>
      <c r="B15" s="13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6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>
      <c r="B16" s="13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6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>
      <c r="B17" s="13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6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>
      <c r="B18" s="13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6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>
      <c r="B19" s="14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>
      <c r="B20" s="7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>
      <c r="B21" s="7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>
      <c r="B22" s="7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>
      <c r="B23" s="7"/>
    </row>
    <row r="24" spans="2:10">
      <c r="B24" s="7"/>
    </row>
  </sheetData>
  <dataValidations count="1">
    <dataValidation type="list" allowBlank="1" showInputMessage="1" showErrorMessage="1" sqref="D6:D22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showGridLines="0" showRowColHeaders="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5.54296875" style="1" customWidth="1"/>
    <col min="5" max="5" width="9.36328125" style="1" customWidth="1"/>
    <col min="6" max="6" width="6.953125" style="1" customWidth="1"/>
    <col min="7" max="7" width="11.1328125" style="1" customWidth="1"/>
    <col min="8" max="8" width="8.76953125" style="1" customWidth="1"/>
    <col min="9" max="9" width="8.5" style="1" customWidth="1"/>
    <col min="10" max="10" width="4.86328125" style="1" customWidth="1"/>
    <col min="11" max="11" width="6.6328125" style="1" customWidth="1"/>
    <col min="12" max="16384" width="8.76953125" style="1"/>
  </cols>
  <sheetData>
    <row r="1" spans="2:17">
      <c r="B1" s="1"/>
    </row>
    <row r="2" spans="2:17">
      <c r="B2" s="12"/>
      <c r="Q2" s="2"/>
    </row>
    <row r="3" spans="2:17">
      <c r="B3" s="13"/>
    </row>
    <row r="4" spans="2:17">
      <c r="B4" s="13"/>
    </row>
    <row r="5" spans="2:17">
      <c r="B5" s="13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>
      <c r="B6" s="13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6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>
      <c r="B7" s="13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6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>
      <c r="B8" s="13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6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>
      <c r="B9" s="13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6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>
      <c r="B10" s="13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6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>
      <c r="B11" s="13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6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>
      <c r="B12" s="13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6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>
      <c r="B13" s="13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6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>
      <c r="B14" s="13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6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>
      <c r="B15" s="13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6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>
      <c r="B16" s="13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6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>
      <c r="B17" s="13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6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>
      <c r="B18" s="13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6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>
      <c r="B19" s="14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>
      <c r="B20" s="7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>
      <c r="B21" s="7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>
      <c r="B22" s="7"/>
    </row>
  </sheetData>
  <dataValidations count="2">
    <dataValidation type="list" allowBlank="1" showInputMessage="1" showErrorMessage="1" sqref="D6:D21">
      <formula1>Cust_ID</formula1>
    </dataValidation>
    <dataValidation type="list" allowBlank="1" showInputMessage="1" showErrorMessage="1" sqref="F6:F21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showGridLines="0" showRowColHeaders="0" workbookViewId="0"/>
  </sheetViews>
  <sheetFormatPr defaultColWidth="8.76953125" defaultRowHeight="25"/>
  <cols>
    <col min="1" max="1" width="1.6328125" style="1" customWidth="1"/>
    <col min="2" max="2" width="14.5" customWidth="1"/>
    <col min="3" max="3" width="1.7265625" style="1" customWidth="1"/>
    <col min="4" max="4" width="8.76953125" style="1"/>
    <col min="5" max="5" width="15.04296875" style="1" customWidth="1"/>
    <col min="6" max="6" width="8.2265625" style="1" customWidth="1"/>
    <col min="7" max="10" width="8.76953125" style="1"/>
    <col min="11" max="11" width="27.6328125" style="1" hidden="1" customWidth="1"/>
    <col min="12" max="12" width="2.90625" style="1" customWidth="1"/>
    <col min="13" max="16384" width="8.76953125" style="1"/>
  </cols>
  <sheetData>
    <row r="1" spans="2:18">
      <c r="B1" s="1"/>
    </row>
    <row r="2" spans="2:18">
      <c r="B2" s="12"/>
      <c r="R2" s="2"/>
    </row>
    <row r="3" spans="2:18">
      <c r="B3" s="13"/>
    </row>
    <row r="4" spans="2:18">
      <c r="B4" s="13"/>
    </row>
    <row r="5" spans="2:18">
      <c r="B5" s="13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>
      <c r="B6" s="13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7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>
      <c r="B7" s="13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7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>
      <c r="B8" s="13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7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>
      <c r="B9" s="13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7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>
      <c r="B10" s="13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7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>
      <c r="B11" s="13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7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>
      <c r="B12" s="13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7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>
      <c r="B13" s="13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7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>
      <c r="B14" s="13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7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>
      <c r="B15" s="13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7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>
      <c r="B16" s="13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7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>
      <c r="B17" s="13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7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>
      <c r="B18" s="13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7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>
      <c r="B19" s="14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>
      <c r="B20" s="7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>
      <c r="B21" s="7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>
      <c r="B22" s="7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>
      <c r="B23" s="7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HARIS LAPTOPS</cp:lastModifiedBy>
  <dcterms:created xsi:type="dcterms:W3CDTF">2024-12-16T07:21:07Z</dcterms:created>
  <dcterms:modified xsi:type="dcterms:W3CDTF">2025-04-10T05:55:36Z</dcterms:modified>
</cp:coreProperties>
</file>