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D:\Coursera\Excel Specialization\02\Intermediate-I---Week-6---Pivot-Tables\Week 6\"/>
    </mc:Choice>
  </mc:AlternateContent>
  <xr:revisionPtr revIDLastSave="0" documentId="13_ncr:1_{110D7149-C73B-4DBE-8A2A-B25E45752448}" xr6:coauthVersionLast="45" xr6:coauthVersionMax="45" xr10:uidLastSave="{00000000-0000-0000-0000-000000000000}"/>
  <bookViews>
    <workbookView xWindow="-120" yWindow="-120" windowWidth="20730" windowHeight="11160" xr2:uid="{00000000-000D-0000-FFFF-FFFF00000000}"/>
  </bookViews>
  <sheets>
    <sheet name="Instructions" sheetId="2" r:id="rId1"/>
    <sheet name="PivotTable" sheetId="3" r:id="rId2"/>
    <sheet name="Data " sheetId="1" r:id="rId3"/>
  </sheets>
  <definedNames>
    <definedName name="Fin_Years">Instructions!$Z$2:$Z$10</definedName>
    <definedName name="Slicer_Supplier">#N/A</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<sst xmlns="http://schemas.openxmlformats.org/spreadsheetml/2006/main" count="12762" uniqueCount="957">
  <si>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</si>
  <si>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</si>
  <si>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</si>
  <si>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</si>
  <si>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</si>
  <si>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</si>
  <si>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</si>
  <si>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</si>
  <si>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</si>
  <si>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</si>
  <si>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</si>
  <si>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</si>
  <si>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</si>
  <si>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</si>
  <si>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</si>
  <si>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</si>
  <si>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</si>
  <si>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</si>
  <si>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</si>
  <si>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</si>
  <si>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</si>
  <si>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</si>
  <si>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</si>
  <si>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</si>
  <si>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</si>
  <si>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</si>
  <si>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</si>
  <si>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</si>
  <si>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</si>
  <si>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</si>
  <si>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</si>
  <si>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</si>
  <si>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</si>
  <si>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</si>
  <si>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</si>
  <si>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</si>
  <si>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</si>
  <si>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</si>
  <si>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</si>
  <si>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</si>
  <si>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</si>
  <si>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</si>
  <si>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</si>
  <si>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</si>
  <si>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</si>
  <si>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</si>
  <si>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</si>
  <si>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</si>
  <si>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</si>
  <si>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</si>
  <si>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</si>
  <si>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</si>
  <si>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</si>
  <si>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</si>
  <si>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</si>
  <si>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</si>
  <si>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</si>
  <si>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</si>
  <si>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</si>
  <si>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</si>
  <si>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</si>
  <si>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</si>
  <si>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</si>
  <si>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</si>
  <si>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</si>
  <si>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</si>
  <si>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</si>
  <si>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</si>
  <si>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</si>
  <si>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</si>
  <si>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</si>
  <si>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</si>
  <si>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</si>
  <si>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</si>
  <si>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</si>
  <si>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</si>
  <si>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</si>
  <si>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</si>
  <si>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</si>
  <si>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</si>
  <si>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</si>
  <si>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</si>
  <si>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</si>
  <si>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</si>
  <si>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</si>
  <si>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</si>
  <si>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</si>
  <si>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</si>
  <si>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</si>
  <si>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</si>
  <si>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</si>
  <si>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</si>
  <si>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</si>
  <si>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</si>
  <si>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</si>
  <si>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</si>
  <si>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</si>
  <si>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</si>
  <si>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</si>
  <si>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</si>
  <si>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</si>
  <si>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</si>
  <si>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</si>
  <si>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</si>
  <si>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</si>
  <si>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</si>
  <si>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</si>
  <si>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</si>
  <si>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</si>
  <si>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</si>
  <si>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</si>
  <si>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</si>
  <si>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</si>
  <si>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</si>
  <si>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</si>
  <si>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</si>
  <si>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</si>
  <si>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</si>
  <si>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</si>
  <si>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</si>
  <si>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</si>
  <si>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</si>
  <si>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</si>
  <si>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</si>
  <si>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</si>
  <si>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</si>
  <si>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</si>
  <si>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</si>
  <si>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</si>
  <si>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</si>
  <si>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</si>
  <si>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</si>
  <si>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</si>
  <si>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</si>
  <si>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</si>
  <si>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</si>
  <si>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</si>
  <si>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</si>
  <si>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</si>
  <si>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</si>
  <si>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</si>
  <si>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</si>
  <si>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</si>
  <si>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</si>
  <si>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</si>
  <si>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</si>
  <si>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</si>
  <si>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</si>
  <si>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</si>
  <si>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</si>
  <si>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</si>
  <si>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</si>
  <si>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</si>
  <si>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</si>
  <si>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</si>
  <si>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</si>
  <si>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</si>
  <si>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</si>
  <si>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</si>
  <si>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</si>
  <si>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</si>
  <si>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</si>
  <si>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</si>
  <si>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</si>
  <si>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</si>
  <si>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</si>
  <si>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</si>
  <si>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</si>
  <si>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</si>
  <si>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</si>
  <si>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</si>
  <si>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</si>
  <si>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</si>
  <si>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</si>
  <si>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</si>
  <si>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</si>
  <si>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</si>
  <si>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</si>
  <si>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</si>
  <si>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</si>
  <si>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</si>
  <si>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</si>
  <si>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</si>
  <si>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</si>
  <si>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</si>
  <si>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</si>
  <si>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</si>
  <si>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</si>
  <si>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</si>
  <si>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</si>
  <si>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</si>
  <si>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</si>
  <si>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</si>
  <si>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</si>
  <si>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</si>
  <si>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</si>
  <si>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</si>
  <si>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</si>
  <si>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</si>
  <si>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</si>
  <si>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</si>
  <si>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</si>
  <si>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</si>
  <si>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</si>
  <si>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</si>
  <si>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</si>
  <si>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</si>
  <si>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</si>
  <si>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</si>
  <si>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</si>
  <si>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</si>
  <si>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</si>
  <si>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</si>
  <si>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</si>
  <si>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</si>
  <si>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</si>
  <si>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</si>
  <si>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</si>
  <si>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</si>
  <si>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</si>
  <si>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</si>
  <si>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</si>
  <si>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</si>
  <si>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</si>
  <si>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</si>
  <si>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</si>
  <si>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</si>
  <si>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</si>
  <si>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</si>
  <si>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</si>
  <si>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</si>
  <si>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</si>
  <si>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</si>
  <si>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</si>
  <si>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</si>
  <si>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</si>
  <si>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</si>
  <si>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</si>
  <si>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</si>
  <si>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</si>
  <si>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</si>
  <si>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</si>
  <si>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</si>
  <si>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</si>
  <si>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</si>
  <si>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</si>
  <si>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</si>
  <si>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</si>
  <si>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</si>
  <si>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</si>
  <si>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</si>
  <si>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</si>
  <si>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</si>
  <si>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</si>
  <si>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</si>
  <si>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</si>
  <si>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</si>
  <si>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</si>
  <si>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</si>
  <si>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</si>
  <si>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</si>
  <si>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</si>
  <si>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</si>
  <si>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</si>
  <si>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</si>
  <si>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</si>
  <si>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</si>
  <si>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</si>
  <si>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</si>
  <si>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</si>
  <si>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</si>
  <si>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</si>
  <si>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</si>
  <si>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</si>
  <si>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</si>
  <si>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</si>
  <si>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</si>
  <si>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</si>
  <si>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</si>
  <si>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</si>
  <si>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</si>
  <si>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</si>
  <si>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</si>
  <si>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</si>
  <si>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</si>
  <si>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</si>
  <si>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</si>
  <si>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</si>
  <si>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</si>
  <si>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</si>
  <si>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</si>
  <si>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</si>
  <si>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</si>
  <si>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</si>
  <si>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</si>
  <si>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</si>
  <si>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</si>
  <si>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</si>
  <si>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</si>
  <si>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</si>
  <si>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</si>
  <si>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</si>
  <si>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</si>
  <si>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</si>
  <si>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</si>
  <si>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</si>
  <si>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</si>
  <si>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</si>
  <si>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</si>
  <si>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</si>
  <si>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</si>
  <si>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</si>
  <si>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</si>
  <si>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</si>
  <si>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</si>
  <si>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</si>
  <si>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</si>
  <si>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</si>
  <si>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</si>
  <si>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</si>
  <si>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</si>
  <si>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</si>
  <si>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</si>
  <si>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</si>
  <si>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</si>
  <si>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</si>
  <si>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</si>
  <si>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</si>
  <si>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</si>
  <si>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</si>
  <si>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</si>
  <si>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</si>
  <si>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</si>
  <si>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</si>
  <si>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</si>
  <si>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</si>
  <si>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</si>
  <si>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</si>
  <si>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</si>
  <si>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</si>
  <si>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</si>
  <si>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</si>
  <si>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</si>
  <si>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</si>
  <si>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</si>
  <si>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</si>
  <si>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</si>
  <si>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</si>
  <si>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</si>
  <si>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</si>
  <si>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</si>
  <si>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</si>
  <si>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</si>
  <si>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</si>
  <si>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</si>
  <si>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</si>
  <si>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</si>
  <si>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</si>
  <si>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</si>
  <si>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</si>
  <si>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</si>
  <si>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</si>
  <si>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</si>
  <si>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</si>
  <si>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</si>
  <si>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</si>
  <si>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</si>
  <si>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</si>
  <si>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</si>
  <si>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</si>
  <si>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</si>
  <si>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</si>
  <si>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</si>
  <si>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</si>
  <si>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</si>
  <si>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</si>
  <si>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</si>
  <si>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</si>
  <si>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</si>
  <si>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</si>
  <si>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</si>
  <si>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</si>
  <si>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</si>
  <si>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</si>
  <si>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</si>
  <si>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</si>
  <si>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</si>
  <si>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</si>
  <si>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</si>
  <si>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</si>
  <si>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</si>
  <si>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</si>
  <si>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</si>
  <si>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</si>
  <si>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</si>
  <si>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</si>
  <si>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</si>
  <si>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</si>
  <si>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</si>
  <si>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</si>
  <si>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</si>
  <si>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</si>
  <si>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</si>
  <si>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</si>
  <si>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</si>
  <si>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</si>
  <si>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</si>
  <si>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</si>
  <si>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</si>
  <si>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</si>
  <si>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</si>
  <si>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</si>
  <si>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</si>
  <si>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</si>
  <si>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</si>
  <si>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</si>
  <si>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</si>
  <si>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</si>
  <si>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</si>
  <si>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</si>
  <si>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</si>
  <si>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</si>
  <si>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</si>
  <si>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</si>
  <si>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</si>
  <si>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</si>
  <si>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</si>
  <si>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</si>
  <si>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</si>
  <si>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</si>
  <si>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</si>
  <si>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</si>
  <si>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</si>
  <si>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</si>
  <si>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</si>
  <si>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</si>
  <si>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</si>
  <si>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</si>
  <si>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</si>
  <si>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</si>
  <si>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</si>
  <si>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</si>
  <si>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</si>
  <si>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</si>
  <si>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</si>
  <si>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</si>
  <si>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</si>
  <si>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</si>
  <si>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</si>
  <si>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</si>
  <si>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</si>
  <si>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</si>
  <si>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</si>
  <si>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</si>
  <si>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</si>
  <si>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</si>
  <si>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</si>
  <si>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</si>
  <si>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</si>
  <si>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</si>
  <si>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</si>
  <si>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</si>
  <si>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</si>
  <si>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</si>
  <si>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</si>
  <si>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</si>
  <si>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</si>
  <si>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</si>
  <si>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</si>
  <si>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</si>
  <si>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</si>
  <si>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</si>
  <si>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</si>
  <si>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</si>
  <si>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</si>
  <si>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</si>
  <si>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</si>
  <si>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</si>
  <si>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</si>
  <si>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</si>
  <si>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</si>
  <si>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</si>
  <si>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</si>
  <si>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</si>
  <si>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</si>
  <si>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</si>
  <si>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</si>
  <si>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</si>
  <si>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</si>
  <si>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</si>
  <si>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</si>
  <si>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</si>
  <si>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</si>
  <si>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</si>
  <si>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</si>
  <si>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</si>
  <si>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</si>
  <si>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</si>
  <si>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</si>
  <si>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</si>
  <si>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</si>
  <si>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</si>
  <si>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</si>
  <si>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</si>
  <si>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</si>
  <si>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</si>
  <si>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</si>
  <si>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</si>
  <si>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</si>
  <si>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</si>
  <si>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</si>
  <si>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</si>
  <si>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</si>
  <si>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</si>
  <si>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</si>
  <si>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</si>
  <si>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</si>
  <si>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</si>
  <si>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</si>
  <si>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</si>
  <si>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</si>
  <si>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</si>
  <si>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</si>
  <si>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</si>
  <si>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</si>
  <si>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</si>
  <si>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</si>
  <si>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</si>
  <si>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</si>
  <si>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</si>
  <si>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</si>
  <si>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</si>
  <si>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</si>
  <si>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</si>
  <si>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</si>
  <si>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</si>
  <si>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</si>
  <si>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</si>
  <si>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</si>
  <si>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</si>
  <si>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</si>
  <si>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</si>
  <si>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</si>
  <si>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</si>
  <si>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</si>
  <si>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</si>
  <si>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</si>
  <si>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</si>
  <si>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</si>
  <si>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</si>
  <si>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</si>
  <si>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</si>
  <si>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</si>
  <si>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</si>
  <si>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</si>
  <si>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</si>
  <si>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</si>
  <si>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</si>
  <si>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</si>
  <si>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</si>
  <si>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</si>
  <si>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</si>
  <si>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</si>
  <si>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</si>
  <si>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</si>
  <si>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</si>
  <si>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</si>
  <si>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</si>
  <si>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</si>
  <si>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</si>
  <si>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</si>
  <si>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</si>
  <si>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</si>
  <si>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</si>
  <si>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</si>
  <si>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</si>
  <si>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</si>
  <si>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</si>
  <si>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</si>
  <si>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</si>
  <si>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</si>
  <si>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</si>
  <si>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</si>
  <si>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</si>
  <si>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</si>
  <si>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</si>
  <si>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</si>
  <si>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</si>
  <si>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</si>
  <si>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</si>
  <si>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</si>
  <si>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</si>
  <si>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</si>
  <si>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</si>
  <si>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</si>
  <si>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</si>
  <si>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</si>
  <si>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</si>
  <si>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</si>
  <si>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</si>
  <si>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</si>
  <si>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</si>
  <si>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</si>
  <si>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</si>
  <si>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</si>
  <si>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</si>
  <si>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</si>
  <si>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</si>
  <si>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</si>
  <si>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</si>
  <si>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</si>
  <si>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</si>
  <si>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</si>
  <si>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</si>
  <si>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</si>
  <si>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</si>
  <si>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</si>
  <si>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</si>
  <si>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</si>
  <si>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</si>
  <si>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</si>
  <si>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</si>
  <si>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</si>
  <si>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</si>
  <si>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</si>
  <si>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</si>
  <si>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</si>
  <si>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</si>
  <si>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</si>
  <si>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</si>
  <si>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</si>
  <si>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</si>
  <si>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</si>
  <si>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</si>
  <si>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</si>
  <si>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</si>
  <si>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</si>
  <si>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</si>
  <si>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</si>
  <si>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</si>
  <si>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</si>
  <si>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</si>
  <si>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</si>
  <si>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</si>
  <si>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</si>
  <si>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</si>
  <si>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</si>
  <si>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</si>
  <si>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</si>
  <si>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</si>
  <si>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</si>
  <si>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</si>
  <si>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</si>
  <si>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</si>
  <si>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</si>
  <si>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</si>
  <si>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</si>
  <si>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</si>
  <si>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</si>
  <si>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</si>
  <si>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</si>
  <si>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</si>
  <si>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</si>
  <si>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</si>
  <si>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</si>
  <si>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</si>
  <si>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</si>
  <si>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</si>
  <si>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</si>
  <si>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</si>
  <si>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</si>
  <si>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</si>
  <si>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</si>
  <si>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</si>
  <si>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</si>
  <si>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</si>
  <si>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</si>
  <si>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</si>
  <si>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</si>
  <si>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</si>
  <si>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</si>
  <si>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</si>
  <si>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</si>
  <si>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</si>
  <si>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</si>
  <si>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</si>
  <si>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</si>
  <si>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</si>
  <si>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</si>
  <si>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</si>
  <si>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</si>
  <si>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</si>
  <si>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</si>
  <si>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</si>
  <si>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</si>
  <si>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</si>
  <si>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</si>
  <si>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</si>
  <si>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</si>
  <si>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</si>
  <si>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</si>
  <si>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</si>
  <si>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</si>
  <si>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</si>
  <si>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</si>
  <si>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</si>
  <si>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</si>
  <si>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</si>
  <si>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</si>
  <si>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</si>
  <si>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</si>
  <si>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</si>
  <si>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</si>
  <si>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</si>
  <si>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</si>
  <si>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</si>
  <si>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</si>
  <si>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</si>
  <si>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</si>
  <si>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</si>
  <si>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</si>
  <si>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</si>
  <si>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</si>
  <si>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</si>
  <si>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</si>
  <si>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</si>
  <si>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</si>
  <si>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</si>
  <si>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</si>
  <si>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</si>
  <si>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</si>
  <si>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</si>
  <si>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</si>
  <si>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</si>
  <si>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</si>
  <si>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</si>
  <si>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</si>
  <si>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</si>
  <si>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</si>
  <si>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</si>
  <si>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</si>
  <si>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</si>
  <si>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</si>
  <si>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</si>
  <si>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</si>
  <si>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</si>
  <si>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</si>
  <si>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</si>
  <si>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</si>
  <si>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</si>
  <si>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</si>
  <si>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</si>
  <si>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</si>
  <si>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</si>
  <si>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</si>
  <si>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</si>
  <si>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</si>
  <si>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</si>
  <si>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</si>
  <si>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</si>
  <si>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</si>
  <si>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</si>
  <si>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</si>
  <si>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</si>
  <si>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</si>
  <si>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</si>
  <si>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</si>
  <si>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</si>
  <si>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</si>
  <si>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</si>
  <si>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</si>
  <si>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</si>
  <si>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</si>
  <si>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</si>
  <si>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</si>
  <si>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</si>
  <si>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</si>
  <si>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</si>
  <si>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</si>
  <si>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</si>
  <si>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</si>
  <si>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</si>
  <si>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</si>
  <si>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</si>
  <si>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</si>
  <si>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</si>
  <si>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</si>
  <si>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</si>
  <si>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</si>
  <si>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</si>
  <si>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</si>
  <si>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</si>
  <si>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</si>
  <si>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</si>
  <si>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</si>
  <si>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</si>
  <si>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</si>
  <si>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</si>
  <si>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</si>
  <si>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</si>
  <si>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</si>
  <si>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</si>
  <si>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</si>
  <si>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</si>
  <si>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</si>
  <si>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</si>
  <si>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</si>
  <si>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</si>
  <si>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</si>
  <si>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</si>
  <si>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</si>
  <si>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</si>
  <si>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</si>
  <si>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</si>
  <si>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</si>
  <si>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</si>
  <si>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</si>
  <si>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</si>
  <si>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</si>
  <si>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</si>
  <si>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</si>
  <si>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</si>
  <si>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</si>
  <si>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</si>
  <si>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</si>
  <si>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</si>
  <si>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</si>
  <si>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</si>
  <si>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</si>
  <si>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</si>
  <si>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</si>
  <si>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</si>
  <si>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</si>
  <si>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</si>
  <si>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</si>
  <si>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</si>
  <si>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</si>
  <si>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</si>
  <si>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</si>
  <si>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</si>
  <si>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</si>
  <si>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</si>
  <si>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</si>
  <si>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</si>
  <si>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</si>
  <si>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</si>
  <si>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</si>
  <si>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</si>
  <si>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</si>
  <si>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</si>
  <si>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</si>
  <si>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</si>
  <si>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</si>
  <si>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</si>
  <si>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</si>
  <si>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</si>
  <si>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</si>
  <si>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</si>
  <si>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</si>
  <si>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</si>
  <si>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</si>
  <si>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</si>
  <si>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</si>
  <si>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</si>
  <si>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</si>
  <si>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</si>
  <si>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</si>
  <si>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</si>
  <si>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</si>
  <si>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</si>
  <si>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</si>
  <si>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</si>
  <si>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</si>
  <si>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</si>
  <si>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</si>
  <si>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</si>
  <si>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</si>
  <si>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</si>
  <si>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</si>
  <si>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</si>
  <si>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</si>
  <si>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</si>
  <si>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</si>
  <si>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</si>
  <si>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</si>
  <si>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</si>
  <si>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</si>
  <si>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</si>
  <si>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</si>
  <si>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</si>
  <si>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</si>
  <si>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</si>
  <si>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</si>
  <si>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</si>
  <si>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</si>
  <si>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</si>
  <si>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</si>
  <si>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</si>
  <si>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</si>
  <si>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</si>
  <si>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</si>
  <si>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</si>
  <si>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</si>
  <si>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</si>
  <si>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</si>
  <si>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</si>
  <si>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</si>
  <si>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</si>
  <si>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</si>
  <si>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</si>
  <si>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</si>
  <si>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</si>
  <si>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</si>
  <si>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</si>
  <si>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</si>
  <si>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</si>
  <si>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</si>
  <si>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</si>
  <si>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</si>
  <si>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</si>
  <si>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</si>
  <si>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</si>
  <si>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</si>
  <si>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</si>
  <si>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</si>
  <si>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</si>
  <si>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</si>
  <si>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</si>
  <si>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</si>
  <si>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</si>
  <si>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</si>
  <si>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</si>
  <si>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</si>
  <si>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</si>
  <si>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</si>
  <si>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</si>
  <si>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</si>
  <si>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</si>
  <si>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</si>
  <si>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</si>
  <si>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</si>
  <si>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</si>
  <si>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</si>
  <si>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</si>
  <si>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</si>
  <si>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</si>
  <si>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</si>
  <si>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</si>
  <si>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</si>
  <si>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</si>
  <si>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</si>
  <si>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</si>
  <si>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</si>
  <si>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</si>
  <si>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Account Number</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</si>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</sst>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3">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[W6-Practice-Challenge.xlsx]PivotTable!PivotTable3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PivotTable!$B$10:$B$11</c:f>
              <c:strCache>
                <c:ptCount val="1"/>
                <c:pt idx="0">
                  <c:v>Lane Cove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PivotTable!$A$12:$A$18</c:f>
              <c:strCache>
                <c:ptCount val="6"/>
                <c:pt idx="0">
                  <c:v>2005-2006</c:v>
                </c:pt>
                <c:pt idx="1">
                  <c:v>2006-2007</c:v>
                </c:pt>
                <c:pt idx="2">
                  <c:v>2007-2008</c:v>
                </c:pt>
                <c:pt idx="3">
                  <c:v>2008-2009</c:v>
                </c:pt>
                <c:pt idx="4">
                  <c:v>2009-2010</c:v>
                </c:pt>
                <c:pt idx="5">
                  <c:v>2010-2011</c:v>
                </c:pt>
              </c:strCache>
            </c:strRef>
          </c:cat>
          <c:val>
            <c:numRef>
              <c:f>PivotTable!$B$12:$B$18</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8DC4-4A5F-9717-E96EC021A047}"/>
            </c:ext>
          </c:extLst>
        </c:ser>
        <c:dLbls>
          <c:showLegendKey val="0"/>
          <c:showVal val="0"/>
          <c:showCatName val="0"/>
          <c:showSerName val="0"/>
          <c:showPercent val="0"/>
          <c:showBubbleSize val="0"/>
        </c:dLbls>
        <c:marker val="1"/>
        <c:smooth val="0"/>
        <c:axId val="66672031"/>
        <c:axId val="1520863"/>
      </c:lineChart>
      <c:catAx>
        <c:axId val="666720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0863"/>
        <c:crosses val="autoZero"/>
        <c:auto val="1"/>
        <c:lblAlgn val="ctr"/>
        <c:lblOffset val="100"/>
        <c:noMultiLvlLbl val="0"/>
      </c:catAx>
      <c:valAx>
        <c:axId val="1520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67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314325</xdr:colOff>
      <xdr:row>9</xdr:row>
      <xdr:rowOff>23812</xdr:rowOff>
    </xdr:from>
    <xdr:to>
      <xdr:col>11</xdr:col>
      <xdr:colOff>447675</xdr:colOff>
      <xdr:row>23</xdr:row>
      <xdr:rowOff>100012</xdr:rowOff>
    </xdr:to>
    <xdr:graphicFrame macro="">
      <xdr:nvGraphicFramePr>
        <xdr:cNvPr id="2" name="Chart 1">
          <a:extLst>
            <a:ext uri="{FF2B5EF4-FFF2-40B4-BE49-F238E27FC236}">
              <a16:creationId xmlns:a16="http://schemas.microsoft.com/office/drawing/2014/main" id="{56AF245C-34D1-4A06-8A14-3881033E9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9</xdr:row>
      <xdr:rowOff>9525</xdr:rowOff>
    </xdr:from>
    <xdr:to>
      <xdr:col>15</xdr:col>
      <xdr:colOff>0</xdr:colOff>
      <xdr:row>22</xdr:row>
      <xdr:rowOff>57150</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FAF160F2-04A4-4447-B928-6BA494FA556D}"/>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10267950" y="1724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asim Bin Mehmood" refreshedDate="44070.761505671297" createdVersion="6" refreshedVersion="6" minRefreshableVersion="3" recordCount="1066" xr:uid="{118D11C0-D461-43FF-9E8D-D00A0D656708}">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620076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09AED-5C0F-4B19-A866-5B0EFF67B7D5}"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0:C18"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x="4"/>
        <item x="0"/>
        <item x="1"/>
        <item x="2"/>
        <item x="5"/>
        <item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7" count="1" selected="0">
            <x v="1"/>
          </reference>
        </references>
      </pivotArea>
    </chartFormat>
    <chartFormat chart="0" format="17" series="1">
      <pivotArea type="data" outline="0" fieldPosition="0">
        <references count="2">
          <reference field="4294967294" count="1" selected="0">
            <x v="0"/>
          </reference>
          <reference field="7" count="1" selected="0">
            <x v="2"/>
          </reference>
        </references>
      </pivotArea>
    </chartFormat>
    <chartFormat chart="0" format="18" series="1">
      <pivotArea type="data" outline="0" fieldPosition="0">
        <references count="2">
          <reference field="4294967294" count="1" selected="0">
            <x v="0"/>
          </reference>
          <reference field="7" count="1" selected="0">
            <x v="3"/>
          </reference>
        </references>
      </pivotArea>
    </chartFormat>
    <chartFormat chart="0" format="19" series="1">
      <pivotArea type="data" outline="0" fieldPosition="0">
        <references count="2">
          <reference field="4294967294" count="1" selected="0">
            <x v="0"/>
          </reference>
          <reference field="7" count="1" selected="0">
            <x v="4"/>
          </reference>
        </references>
      </pivotArea>
    </chartFormat>
    <chartFormat chart="0" format="20"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6D390D-528C-4620-958C-FEDF28764C60}"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6">
    <pivotField showAll="0"/>
    <pivotField showAll="0"/>
    <pivotField axis="axisRow" showAll="0">
      <items count="5">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Account Numb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1A780E7F-6AA1-43DF-9998-38F56D8CA45B}" sourceName="Supplier">
  <pivotTables>
    <pivotTable tabId="3" name="PivotTable3"/>
  </pivotTables>
  <data>
    <tabular pivotCacheId="1620076561">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ED6B9620-8582-4BBF-A667-64C9214258BD}"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BED3EE-C463-425B-A099-27FC74FE7034}" name="Data" displayName="Data" ref="A3:P1069" totalsRowShown="0">
  <autoFilter ref="A3:P1069" xr:uid="{F56830A5-9A5F-441B-83D0-1464A41A540C}"/>
  <tableColumns count="16">
    <tableColumn id="1" xr3:uid="{61BB5E8F-19D1-435B-82D0-C6A1DC2F5376}" name="ID" dataDxfId="0"/>
    <tableColumn id="2" xr3:uid="{4C26B2DB-D56E-4B4E-A0EC-554A9FD04308}" name="Account Name"/>
    <tableColumn id="3" xr3:uid="{3E01B45B-CD53-4386-9C1D-C088AE41762B}" name="Supplier"/>
    <tableColumn id="4" xr3:uid="{260BA220-E041-44EB-B13B-C978D2B2A3D6}" name="Account Number"/>
    <tableColumn id="5" xr3:uid="{F115A095-175C-4FF0-822B-D177451FF361}" name="Meter Identifier"/>
    <tableColumn id="6" xr3:uid="{BE97A129-5BC5-44DE-9DFE-F3C4A4A80454}" name="NMI 10 Digits"/>
    <tableColumn id="7" xr3:uid="{46E7C4CC-492C-4DFD-9CC5-E280FF2A09BC}" name="All Address Details"/>
    <tableColumn id="8" xr3:uid="{646E2FB3-39DE-401E-BB49-678C2BDF70D5}" name="Suburb"/>
    <tableColumn id="9" xr3:uid="{03DEB9E2-4E60-45E3-B04E-77C05808471E}" name="Postcode"/>
    <tableColumn id="10" xr3:uid="{4B7B03B4-89B6-4E61-9F10-9D28BDB0ABC6}" name="Quarter Name"/>
    <tableColumn id="11" xr3:uid="{70B8CF57-4169-4560-BCC6-98FCED35E82D}" name="Fin Year"/>
    <tableColumn id="12" xr3:uid="{A1B0296A-4E1C-4D33-B60A-18047600AA2B}" name="Fin Quarter"/>
    <tableColumn id="13" xr3:uid="{D39B3ACE-75F4-458E-8637-7D3D6995F16A}" name="Consumption (kWh)"/>
    <tableColumn id="14" xr3:uid="{DA5EA872-48A2-48E2-88E2-7C751047DB1B}" name="% Diff to Same Time Last Year"/>
    <tableColumn id="15" xr3:uid="{18FF8142-0740-4A05-BC2C-CA6516382273}" name="Usage $"/>
    <tableColumn id="16" xr3:uid="{5B7C6247-36DF-4629-847E-3495E66F6C28}" name="Organisation Responsibility ID"/>
  </tableColumns>
  <tableStyleInfo name="TableStyleMedium7"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abSelected="1" workbookViewId="0">
      <selection activeCell="D22" sqref="D22"/>
    </sheetView>
  </sheetViews>
  <sheetFormatPr defaultColWidth="9.28515625" defaultRowHeight="15" x14ac:dyDescent="0.25"/>
  <cols>
    <col min="1" max="1" width="5.7109375" style="9" customWidth="1"/>
    <col min="2" max="2" width="78.42578125" style="5" customWidth="1"/>
    <col min="3" max="3" width="2.42578125" style="5" customWidth="1"/>
    <col min="4" max="4" width="10.7109375" style="6" customWidth="1"/>
    <col min="5" max="5" width="7.28515625" style="9" customWidth="1"/>
    <col min="6" max="16384" width="9.28515625" style="6"/>
  </cols>
  <sheetData>
    <row r="1" spans="1:26" ht="30.95" customHeight="1" x14ac:dyDescent="0.25">
      <c r="A1" s="21" t="s">
        <v>947</v>
      </c>
      <c r="B1" s="21"/>
      <c r="C1" s="21"/>
      <c r="D1" s="21"/>
      <c r="Z1" s="6" t="s">
        <v>938</v>
      </c>
    </row>
    <row r="2" spans="1:26" x14ac:dyDescent="0.25">
      <c r="Z2" s="3" t="s">
        <v>55</v>
      </c>
    </row>
    <row r="3" spans="1:26" ht="66.400000000000006" customHeight="1" x14ac:dyDescent="0.25">
      <c r="A3" s="19" t="s">
        <v>945</v>
      </c>
      <c r="B3" s="19"/>
      <c r="C3" s="19"/>
      <c r="D3" s="19"/>
      <c r="Z3" s="3" t="s">
        <v>60</v>
      </c>
    </row>
    <row r="4" spans="1:26" x14ac:dyDescent="0.25">
      <c r="Z4" s="3" t="s">
        <v>69</v>
      </c>
    </row>
    <row r="5" spans="1:26" ht="15.75" thickBot="1" x14ac:dyDescent="0.3">
      <c r="A5" s="10" t="s">
        <v>930</v>
      </c>
      <c r="B5" s="7" t="s">
        <v>931</v>
      </c>
      <c r="C5" s="7"/>
      <c r="D5" s="12" t="s">
        <v>935</v>
      </c>
      <c r="Z5" s="3" t="s">
        <v>78</v>
      </c>
    </row>
    <row r="6" spans="1:26" ht="20.65" customHeight="1" x14ac:dyDescent="0.25">
      <c r="B6" s="11" t="s">
        <v>934</v>
      </c>
      <c r="C6" s="11"/>
      <c r="Z6" s="3" t="s">
        <v>87</v>
      </c>
    </row>
    <row r="7" spans="1:26" x14ac:dyDescent="0.25">
      <c r="A7" s="9">
        <v>1</v>
      </c>
      <c r="B7" s="5" t="s">
        <v>932</v>
      </c>
      <c r="Z7" s="3" t="s">
        <v>24</v>
      </c>
    </row>
    <row r="8" spans="1:26" x14ac:dyDescent="0.25">
      <c r="A8" s="9">
        <v>2</v>
      </c>
      <c r="B8" s="5" t="s">
        <v>933</v>
      </c>
      <c r="Z8" s="3" t="s">
        <v>32</v>
      </c>
    </row>
    <row r="9" spans="1:26" x14ac:dyDescent="0.25">
      <c r="A9" s="9">
        <v>3</v>
      </c>
      <c r="B9" s="5" t="s">
        <v>949</v>
      </c>
      <c r="Z9" s="3" t="s">
        <v>41</v>
      </c>
    </row>
    <row r="10" spans="1:26" x14ac:dyDescent="0.25">
      <c r="Z10" s="3" t="s">
        <v>50</v>
      </c>
    </row>
    <row r="11" spans="1:26" ht="30" x14ac:dyDescent="0.25">
      <c r="B11" s="8" t="s">
        <v>948</v>
      </c>
      <c r="C11" s="8"/>
    </row>
    <row r="12" spans="1:26" ht="30" x14ac:dyDescent="0.25">
      <c r="A12" s="9">
        <v>4</v>
      </c>
      <c r="B12" s="5" t="s">
        <v>939</v>
      </c>
      <c r="D12" s="15" t="s">
        <v>291</v>
      </c>
      <c r="E12" s="14">
        <f>IF(D12="CEE",2,IF(D12="",1,0))</f>
        <v>2</v>
      </c>
    </row>
    <row r="13" spans="1:26" ht="30" x14ac:dyDescent="0.25">
      <c r="A13" s="9">
        <v>5</v>
      </c>
      <c r="B13" s="5" t="s">
        <v>940</v>
      </c>
      <c r="D13" s="16">
        <v>0.16039999999999999</v>
      </c>
      <c r="E13" s="14">
        <f>IF(AND(D13&gt;16.03%,D13&lt;=16.04%),2,IF(D13="",1,0))</f>
        <v>2</v>
      </c>
    </row>
    <row r="14" spans="1:26" ht="45" x14ac:dyDescent="0.25">
      <c r="A14" s="9">
        <v>6</v>
      </c>
      <c r="B14" s="5" t="s">
        <v>941</v>
      </c>
      <c r="D14" s="17">
        <v>993</v>
      </c>
      <c r="E14" s="14">
        <f>IF(D14=993,2,IF(D14="",1,0))</f>
        <v>2</v>
      </c>
    </row>
    <row r="15" spans="1:26" x14ac:dyDescent="0.25">
      <c r="D15" s="18"/>
      <c r="E15" s="14"/>
    </row>
    <row r="16" spans="1:26" ht="19.350000000000001" customHeight="1" x14ac:dyDescent="0.25">
      <c r="B16" s="8" t="s">
        <v>936</v>
      </c>
      <c r="C16" s="8"/>
      <c r="D16" s="18"/>
      <c r="E16" s="14"/>
    </row>
    <row r="17" spans="1:8" ht="45" x14ac:dyDescent="0.25">
      <c r="A17" s="9">
        <v>7</v>
      </c>
      <c r="B17" s="5" t="s">
        <v>942</v>
      </c>
      <c r="D17" s="17">
        <v>22686634</v>
      </c>
      <c r="E17" s="14">
        <f>IF(D17=22686634,2,IF(D17="",1,0))</f>
        <v>2</v>
      </c>
      <c r="G17" s="4"/>
    </row>
    <row r="18" spans="1:8" ht="30" x14ac:dyDescent="0.25">
      <c r="A18" s="9">
        <v>8</v>
      </c>
      <c r="B18" s="5" t="s">
        <v>943</v>
      </c>
      <c r="D18" s="17">
        <v>7597</v>
      </c>
      <c r="E18" s="14">
        <f>IF(D18=7597,2,IF(D18="",1,0))</f>
        <v>2</v>
      </c>
    </row>
    <row r="19" spans="1:8" ht="30" x14ac:dyDescent="0.25">
      <c r="A19" s="9">
        <v>9</v>
      </c>
      <c r="B19" s="5" t="s">
        <v>946</v>
      </c>
      <c r="D19" s="17">
        <v>465476</v>
      </c>
      <c r="E19" s="14">
        <f>IF(D19=465476,2,IF(D19="",1,0))</f>
        <v>2</v>
      </c>
    </row>
    <row r="20" spans="1:8" ht="45" x14ac:dyDescent="0.25">
      <c r="A20" s="9">
        <v>10</v>
      </c>
      <c r="B20" s="5" t="s">
        <v>950</v>
      </c>
      <c r="D20" s="17" t="s">
        <v>956</v>
      </c>
      <c r="E20" s="14">
        <f>IF(D20="Three or More Times",2,IF(D20="",1,0))</f>
        <v>2</v>
      </c>
      <c r="H20" s="13"/>
    </row>
    <row r="21" spans="1:8" ht="30" x14ac:dyDescent="0.25">
      <c r="A21" s="9">
        <v>11</v>
      </c>
      <c r="B21" s="5" t="s">
        <v>937</v>
      </c>
      <c r="D21" s="17" t="s">
        <v>24</v>
      </c>
      <c r="E21" s="14">
        <f>IF(D21="2010-2011",2,IF(D21="",1,0))</f>
        <v>2</v>
      </c>
    </row>
    <row r="22" spans="1:8" ht="45" x14ac:dyDescent="0.25">
      <c r="A22" s="9">
        <v>12</v>
      </c>
      <c r="B22" s="5" t="s">
        <v>944</v>
      </c>
      <c r="D22" s="17" t="s">
        <v>69</v>
      </c>
      <c r="E22" s="14">
        <f>IF(D22="2007-2008",2,IF(D22="",1,0))</f>
        <v>2</v>
      </c>
    </row>
    <row r="23" spans="1:8" x14ac:dyDescent="0.25">
      <c r="E23" s="14"/>
    </row>
    <row r="24" spans="1:8" ht="22.35" customHeight="1" x14ac:dyDescent="0.25">
      <c r="A24" s="20" t="str">
        <f>IF(SUM(E12:E22)&lt;18,"Have a look at the solutions file if you need some help", "Well Done!")</f>
        <v>Well Done!</v>
      </c>
      <c r="B24" s="20"/>
      <c r="C24" s="20"/>
      <c r="D24" s="20"/>
      <c r="E24" s="14"/>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7365C-E967-45EB-8BA1-114EF6072D3E}">
  <dimension ref="A3:C18"/>
  <sheetViews>
    <sheetView topLeftCell="A4" workbookViewId="0">
      <selection activeCell="B11" sqref="B11"/>
    </sheetView>
  </sheetViews>
  <sheetFormatPr defaultRowHeight="15" x14ac:dyDescent="0.25"/>
  <cols>
    <col min="1" max="1" width="26" bestFit="1" customWidth="1"/>
    <col min="2" max="2" width="16.28515625" bestFit="1" customWidth="1"/>
    <col min="3" max="3" width="11.28515625" bestFit="1" customWidth="1"/>
    <col min="4" max="4" width="15.7109375" bestFit="1" customWidth="1"/>
    <col min="5" max="5" width="11.28515625" bestFit="1" customWidth="1"/>
    <col min="6" max="7" width="11.140625" bestFit="1" customWidth="1"/>
    <col min="8" max="8" width="11.28515625" bestFit="1" customWidth="1"/>
    <col min="9" max="10" width="9.7109375" bestFit="1" customWidth="1"/>
    <col min="11" max="11" width="11.28515625" bestFit="1" customWidth="1"/>
  </cols>
  <sheetData>
    <row r="3" spans="1:3" x14ac:dyDescent="0.25">
      <c r="A3" s="22" t="s">
        <v>951</v>
      </c>
      <c r="B3" t="s">
        <v>954</v>
      </c>
    </row>
    <row r="4" spans="1:3" x14ac:dyDescent="0.25">
      <c r="A4" s="3" t="s">
        <v>291</v>
      </c>
      <c r="B4" s="4">
        <v>24</v>
      </c>
    </row>
    <row r="5" spans="1:3" x14ac:dyDescent="0.25">
      <c r="A5" s="3" t="s">
        <v>52</v>
      </c>
      <c r="B5" s="4">
        <v>993</v>
      </c>
    </row>
    <row r="6" spans="1:3" x14ac:dyDescent="0.25">
      <c r="A6" s="3" t="s">
        <v>16</v>
      </c>
      <c r="B6" s="4">
        <v>39</v>
      </c>
    </row>
    <row r="7" spans="1:3" x14ac:dyDescent="0.25">
      <c r="A7" s="3" t="s">
        <v>315</v>
      </c>
      <c r="B7" s="4">
        <v>10</v>
      </c>
    </row>
    <row r="8" spans="1:3" x14ac:dyDescent="0.25">
      <c r="A8" s="3" t="s">
        <v>952</v>
      </c>
      <c r="B8" s="4">
        <v>1066</v>
      </c>
    </row>
    <row r="10" spans="1:3" x14ac:dyDescent="0.25">
      <c r="A10" s="22" t="s">
        <v>953</v>
      </c>
      <c r="B10" s="22" t="s">
        <v>955</v>
      </c>
    </row>
    <row r="11" spans="1:3" x14ac:dyDescent="0.25">
      <c r="A11" s="22" t="s">
        <v>951</v>
      </c>
      <c r="B11" t="s">
        <v>21</v>
      </c>
      <c r="C11" t="s">
        <v>952</v>
      </c>
    </row>
    <row r="12" spans="1:3" x14ac:dyDescent="0.25">
      <c r="A12" s="3" t="s">
        <v>55</v>
      </c>
      <c r="B12" s="4">
        <v>1117826</v>
      </c>
      <c r="C12" s="4">
        <v>1117826</v>
      </c>
    </row>
    <row r="13" spans="1:3" x14ac:dyDescent="0.25">
      <c r="A13" s="3" t="s">
        <v>60</v>
      </c>
      <c r="B13" s="4">
        <v>1245730</v>
      </c>
      <c r="C13" s="4">
        <v>1245730</v>
      </c>
    </row>
    <row r="14" spans="1:3" x14ac:dyDescent="0.25">
      <c r="A14" s="3" t="s">
        <v>69</v>
      </c>
      <c r="B14" s="4">
        <v>1487300</v>
      </c>
      <c r="C14" s="4">
        <v>1487300</v>
      </c>
    </row>
    <row r="15" spans="1:3" x14ac:dyDescent="0.25">
      <c r="A15" s="3" t="s">
        <v>78</v>
      </c>
      <c r="B15" s="4">
        <v>1395952</v>
      </c>
      <c r="C15" s="4">
        <v>1395952</v>
      </c>
    </row>
    <row r="16" spans="1:3" x14ac:dyDescent="0.25">
      <c r="A16" s="3" t="s">
        <v>87</v>
      </c>
      <c r="B16" s="4">
        <v>1454646</v>
      </c>
      <c r="C16" s="4">
        <v>1454646</v>
      </c>
    </row>
    <row r="17" spans="1:3" x14ac:dyDescent="0.25">
      <c r="A17" s="3" t="s">
        <v>24</v>
      </c>
      <c r="B17" s="4">
        <v>1330186</v>
      </c>
      <c r="C17" s="4">
        <v>1330186</v>
      </c>
    </row>
    <row r="18" spans="1:3" x14ac:dyDescent="0.25">
      <c r="A18" s="3" t="s">
        <v>952</v>
      </c>
      <c r="B18" s="4">
        <v>8031640</v>
      </c>
      <c r="C18" s="4">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topLeftCell="B4" workbookViewId="0">
      <selection activeCell="B7" sqref="B7"/>
    </sheetView>
  </sheetViews>
  <sheetFormatPr defaultColWidth="25.28515625" defaultRowHeight="15" x14ac:dyDescent="0.25"/>
  <cols>
    <col min="1" max="1" width="6.28515625" style="3" customWidth="1"/>
    <col min="2" max="2" width="30.28515625" customWidth="1"/>
    <col min="3" max="3" width="10.5703125" customWidth="1"/>
    <col min="4" max="4" width="18" customWidth="1"/>
    <col min="5" max="5" width="17.5703125" customWidth="1"/>
    <col min="6" max="6" width="14.85546875" customWidth="1"/>
    <col min="7" max="7" width="34.140625" bestFit="1" customWidth="1"/>
    <col min="8" max="8" width="14.7109375" bestFit="1" customWidth="1"/>
    <col min="9" max="9" width="11.28515625" customWidth="1"/>
    <col min="10" max="10" width="15.7109375" customWidth="1"/>
    <col min="11" max="11" width="10.28515625" customWidth="1"/>
    <col min="12" max="12" width="13.140625" customWidth="1"/>
    <col min="13" max="13" width="21" customWidth="1"/>
    <col min="14" max="14" width="29.140625" customWidth="1"/>
    <col min="15" max="15" width="10" customWidth="1"/>
    <col min="16" max="16" width="29.7109375" customWidth="1"/>
  </cols>
  <sheetData>
    <row r="1" spans="1:16" ht="20.25" thickBot="1" x14ac:dyDescent="0.35">
      <c r="A1" s="2" t="s">
        <v>928</v>
      </c>
      <c r="B1" s="1"/>
      <c r="C1" s="1"/>
      <c r="D1" s="1"/>
      <c r="E1" s="1"/>
      <c r="F1" s="1"/>
      <c r="G1" s="1"/>
      <c r="H1" s="1"/>
      <c r="I1" s="1"/>
      <c r="J1" s="1"/>
      <c r="K1" s="1"/>
      <c r="L1" s="1"/>
      <c r="M1" s="1"/>
      <c r="N1" s="1"/>
      <c r="O1" s="1"/>
      <c r="P1" s="1"/>
    </row>
    <row r="2" spans="1:16" ht="15.75" thickTop="1" x14ac:dyDescent="0.25"/>
    <row r="3" spans="1:16" x14ac:dyDescent="0.2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2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2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2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2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2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2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2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2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2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2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2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2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2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2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2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2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2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2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2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2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2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2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2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2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2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2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2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2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2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2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2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2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2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2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2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2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2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2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2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2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2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2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2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2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2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2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2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2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2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2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2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2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2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2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2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2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2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2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2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2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2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2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2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2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2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2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2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2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2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2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2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2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2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2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2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2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2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2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2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2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2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2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2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2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2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2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2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2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2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2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2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2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2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2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2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2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2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2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2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2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2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2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2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2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2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2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2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2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2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2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2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2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2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2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2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2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2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2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2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2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2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2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2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2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2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2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2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2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2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2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2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2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2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2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2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2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2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2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2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2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2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2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2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2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2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2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2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2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2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2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2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2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2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2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2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2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2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2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2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2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2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2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2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2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2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2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2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2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2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2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2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2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2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2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2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2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2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2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2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2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2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2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2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2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2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2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2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2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2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2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2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2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2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2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2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2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2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2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2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2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2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2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2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2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2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2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2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2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2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2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2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2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2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2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2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2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2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2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2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2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2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2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2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2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2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2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2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2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2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2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2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2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2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2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2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2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2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2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2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2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2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2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2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2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2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2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2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2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2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2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2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2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2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2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2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2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2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2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2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2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2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2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2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2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2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2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2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2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2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2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2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2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2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2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2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2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2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2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2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2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2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2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2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2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2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2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2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2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2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2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2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2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2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2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2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2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2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2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2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2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2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2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2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2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2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2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2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2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2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2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2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2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2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2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2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2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2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2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2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2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2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2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2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2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2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2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2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2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2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2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2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2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2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2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2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2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2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2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2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2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2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2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2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2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2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2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2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2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2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2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2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2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2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2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2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2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2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2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2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2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2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2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2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2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2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2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2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2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2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2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2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2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2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2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2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2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2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2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2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2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2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2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2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2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2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2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2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2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2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2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2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2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2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2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2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2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2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2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2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2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2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2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2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2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2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2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2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2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2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2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2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2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2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2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2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2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2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2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2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2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2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2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2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2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2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2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2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2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2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2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2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2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2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2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2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2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2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2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2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2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2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2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2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2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2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2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2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2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2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2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2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2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2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2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2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2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2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2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2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2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2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2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2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2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2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2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2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2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2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2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2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2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2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2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2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2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2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2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2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2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2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2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2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2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2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2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2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2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2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2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2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2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2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2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2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2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2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2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2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2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2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2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2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2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2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2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2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2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2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2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2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2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2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2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2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2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2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2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2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2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2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2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2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2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2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2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2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2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2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2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2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2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2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2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2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2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2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2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2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2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2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2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2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2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2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2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2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2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2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2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2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2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2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2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2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2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2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2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2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2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2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2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2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2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2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2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2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2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2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2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2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2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2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2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2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2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2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2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2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2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2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2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2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2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2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2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2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2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2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2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2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2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2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2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2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2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2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2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2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2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2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2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2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2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2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2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2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2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2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2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2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2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2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2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2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2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2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2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2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2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2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2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2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2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2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2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2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2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2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2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2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2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2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2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2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2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2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2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2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2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2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2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2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2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2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2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2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2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2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2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2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2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2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2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2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2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2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2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2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2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2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2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2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2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2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2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2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2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2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2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2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2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2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2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2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PivotTable</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Qasim Bin Mehmood</cp:lastModifiedBy>
  <dcterms:created xsi:type="dcterms:W3CDTF">2017-08-11T05:58:40Z</dcterms:created>
  <dcterms:modified xsi:type="dcterms:W3CDTF">2020-08-27T13:36:39Z</dcterms:modified>
</cp:coreProperties>
</file>