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band\Documents\QBANDRES\MACHINE LEARNING\PYCHARM\PYTHON\Personal\Furgon\"/>
    </mc:Choice>
  </mc:AlternateContent>
  <xr:revisionPtr revIDLastSave="0" documentId="13_ncr:1_{9425C5DA-9B35-480C-853C-BD9A338F015F}" xr6:coauthVersionLast="46" xr6:coauthVersionMax="46" xr10:uidLastSave="{00000000-0000-0000-0000-000000000000}"/>
  <bookViews>
    <workbookView xWindow="-98" yWindow="-98" windowWidth="23236" windowHeight="14145" xr2:uid="{00000000-000D-0000-FFFF-FFFF00000000}"/>
  </bookViews>
  <sheets>
    <sheet name="new" sheetId="3" r:id="rId1"/>
    <sheet name="Generales" sheetId="2" r:id="rId2"/>
    <sheet name="data" sheetId="1" r:id="rId3"/>
  </sheets>
  <definedNames>
    <definedName name="_xlnm._FilterDatabase" localSheetId="2" hidden="1">data!$B$1:$G$58</definedName>
    <definedName name="_xlnm._FilterDatabase" localSheetId="0" hidden="1">new!$A$1:$K$50</definedName>
  </definedNames>
  <calcPr calcId="191029"/>
</workbook>
</file>

<file path=xl/calcChain.xml><?xml version="1.0" encoding="utf-8"?>
<calcChain xmlns="http://schemas.openxmlformats.org/spreadsheetml/2006/main">
  <c r="I2" i="3" l="1"/>
  <c r="I3" i="3"/>
  <c r="J3" i="3"/>
  <c r="K3" i="3"/>
  <c r="K2" i="3"/>
  <c r="J2" i="3"/>
  <c r="F73" i="1"/>
  <c r="I5" i="3" l="1"/>
  <c r="J5" i="3"/>
  <c r="K5" i="3"/>
  <c r="I8" i="2"/>
  <c r="C8" i="2"/>
  <c r="K8" i="3" l="1"/>
  <c r="K11" i="3"/>
</calcChain>
</file>

<file path=xl/sharedStrings.xml><?xml version="1.0" encoding="utf-8"?>
<sst xmlns="http://schemas.openxmlformats.org/spreadsheetml/2006/main" count="260" uniqueCount="78">
  <si>
    <t>Fecha</t>
  </si>
  <si>
    <t>Descripcion</t>
  </si>
  <si>
    <t>Monto</t>
  </si>
  <si>
    <t>DEP.EN EFECTIVO</t>
  </si>
  <si>
    <t>TRANSF OTRA CUENT</t>
  </si>
  <si>
    <t>TRAN.CTAS.PROP.BM</t>
  </si>
  <si>
    <t>Tranf Prop</t>
  </si>
  <si>
    <t>Tranf</t>
  </si>
  <si>
    <t>Tranf prop</t>
  </si>
  <si>
    <t>Furgon</t>
  </si>
  <si>
    <t>Tracto</t>
  </si>
  <si>
    <t>Obserbaciones</t>
  </si>
  <si>
    <t>Junio/Julio</t>
  </si>
  <si>
    <t>Mes de Agosto//Tracto</t>
  </si>
  <si>
    <t>INICIAL</t>
  </si>
  <si>
    <t>DEUDA BCP</t>
  </si>
  <si>
    <t>FURGON</t>
  </si>
  <si>
    <t>Se desconto GPS</t>
  </si>
  <si>
    <t>Costo Furgon</t>
  </si>
  <si>
    <t>Canastillo</t>
  </si>
  <si>
    <t>Deposito AQ</t>
  </si>
  <si>
    <t>Prestamo Banco</t>
  </si>
  <si>
    <t>PRESTAMO</t>
  </si>
  <si>
    <t>DEPOSITO CONJUNTO 13800</t>
  </si>
  <si>
    <t>TRACTO</t>
  </si>
  <si>
    <t>OCT--19</t>
  </si>
  <si>
    <t>SEPT--19</t>
  </si>
  <si>
    <t>JUL--19</t>
  </si>
  <si>
    <t>JUN--19</t>
  </si>
  <si>
    <t>MAY--19</t>
  </si>
  <si>
    <t>APR--19</t>
  </si>
  <si>
    <t>MARZ--19</t>
  </si>
  <si>
    <t>FEB--19</t>
  </si>
  <si>
    <t>ENER--19</t>
  </si>
  <si>
    <t>DIC--18</t>
  </si>
  <si>
    <t>NOV--18</t>
  </si>
  <si>
    <t>OCT--18</t>
  </si>
  <si>
    <t>SEPT--18</t>
  </si>
  <si>
    <t>AGO--18</t>
  </si>
  <si>
    <t>DOLARES</t>
  </si>
  <si>
    <t xml:space="preserve">SOBRO </t>
  </si>
  <si>
    <t>SOLES</t>
  </si>
  <si>
    <t>NOV--19</t>
  </si>
  <si>
    <t xml:space="preserve">PRESTAMO </t>
  </si>
  <si>
    <t>Pago</t>
  </si>
  <si>
    <t>APR--20</t>
  </si>
  <si>
    <t>FEB--20</t>
  </si>
  <si>
    <t>MAR--20</t>
  </si>
  <si>
    <t>ENE--19</t>
  </si>
  <si>
    <t>DIC--19</t>
  </si>
  <si>
    <t>Furgon hasta mes de enero</t>
  </si>
  <si>
    <t>MAY--20</t>
  </si>
  <si>
    <t>JUN--20</t>
  </si>
  <si>
    <t>Tranferencia</t>
  </si>
  <si>
    <t>Reparaciones de Tracto</t>
  </si>
  <si>
    <t>JUL--20</t>
  </si>
  <si>
    <t>AGO--20</t>
  </si>
  <si>
    <t>AGO--19</t>
  </si>
  <si>
    <t>FURGON MARZO Y MAYO</t>
  </si>
  <si>
    <t>SALDO EN CUENTA</t>
  </si>
  <si>
    <t>SEP--20</t>
  </si>
  <si>
    <t>NOV--20</t>
  </si>
  <si>
    <t>OCT--20</t>
  </si>
  <si>
    <t>DIC--20</t>
  </si>
  <si>
    <t>ENE--21</t>
  </si>
  <si>
    <t>item</t>
  </si>
  <si>
    <t>bcp_prestamo</t>
  </si>
  <si>
    <t>Obervaciones</t>
  </si>
  <si>
    <t>Ingresos</t>
  </si>
  <si>
    <t>Egresos</t>
  </si>
  <si>
    <t>Prestamos</t>
  </si>
  <si>
    <t>Tipo</t>
  </si>
  <si>
    <t>Deposito conjunto 13800</t>
  </si>
  <si>
    <t>Decuento GPS</t>
  </si>
  <si>
    <t>Agosto//Tracto</t>
  </si>
  <si>
    <t>Saldos</t>
  </si>
  <si>
    <t>Saldo Total</t>
  </si>
  <si>
    <t>Saldo Tracto&amp;Prestamo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</si>
</sst>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S/&quot;\ #,##0.00;[Red]\-&quot;S/&quot;\ #,##0.00"/>
    <numFmt numFmtId="164" formatCode="m/d;@"/>
    <numFmt numFmtId="165" formatCode="0.00_ ;[Red]\-0.00\ 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NumberFormat="1"/>
    <xf numFmtId="16" fontId="0" fillId="0" borderId="0" xfId="0" applyNumberFormat="1"/>
    <xf numFmtId="0" fontId="0" fillId="4" borderId="0" xfId="0" applyNumberFormat="1" applyFill="1"/>
    <xf numFmtId="164" fontId="0" fillId="4" borderId="0" xfId="0" applyNumberFormat="1" applyFill="1"/>
    <xf numFmtId="164" fontId="0" fillId="0" borderId="0" xfId="0" applyNumberFormat="1" applyFill="1"/>
    <xf numFmtId="0" fontId="3" fillId="0" borderId="0" xfId="0" applyNumberFormat="1" applyFont="1"/>
    <xf numFmtId="0" fontId="2" fillId="0" borderId="0" xfId="0" applyNumberFormat="1" applyFont="1" applyAlignment="1">
      <alignment horizontal="right"/>
    </xf>
    <xf numFmtId="14" fontId="0" fillId="0" borderId="1" xfId="0" applyNumberFormat="1" applyBorder="1"/>
    <xf numFmtId="164" fontId="0" fillId="0" borderId="1" xfId="0" applyNumberFormat="1" applyFill="1" applyBorder="1"/>
    <xf numFmtId="0" fontId="0" fillId="0" borderId="1" xfId="0" applyNumberFormat="1" applyBorder="1"/>
    <xf numFmtId="14" fontId="0" fillId="2" borderId="1" xfId="0" applyNumberFormat="1" applyFill="1" applyBorder="1"/>
    <xf numFmtId="0" fontId="0" fillId="2" borderId="1" xfId="0" applyNumberFormat="1" applyFill="1" applyBorder="1"/>
    <xf numFmtId="16" fontId="0" fillId="2" borderId="1" xfId="0" applyNumberFormat="1" applyFill="1" applyBorder="1"/>
    <xf numFmtId="16" fontId="0" fillId="0" borderId="1" xfId="0" applyNumberFormat="1" applyBorder="1"/>
    <xf numFmtId="0" fontId="0" fillId="0" borderId="1" xfId="0" applyNumberFormat="1" applyFill="1" applyBorder="1"/>
    <xf numFmtId="16" fontId="0" fillId="3" borderId="1" xfId="0" applyNumberFormat="1" applyFill="1" applyBorder="1"/>
    <xf numFmtId="0" fontId="0" fillId="3" borderId="1" xfId="0" applyNumberFormat="1" applyFill="1" applyBorder="1"/>
    <xf numFmtId="16" fontId="1" fillId="3" borderId="1" xfId="0" applyNumberFormat="1" applyFont="1" applyFill="1" applyBorder="1"/>
    <xf numFmtId="164" fontId="1" fillId="0" borderId="1" xfId="0" applyNumberFormat="1" applyFont="1" applyFill="1" applyBorder="1"/>
    <xf numFmtId="0" fontId="1" fillId="3" borderId="1" xfId="0" applyNumberFormat="1" applyFont="1" applyFill="1" applyBorder="1"/>
    <xf numFmtId="164" fontId="1" fillId="3" borderId="1" xfId="0" applyNumberFormat="1" applyFont="1" applyFill="1" applyBorder="1"/>
    <xf numFmtId="164" fontId="0" fillId="3" borderId="1" xfId="0" applyNumberFormat="1" applyFill="1" applyBorder="1"/>
    <xf numFmtId="16" fontId="0" fillId="0" borderId="1" xfId="0" applyNumberFormat="1" applyFill="1" applyBorder="1"/>
    <xf numFmtId="16" fontId="1" fillId="0" borderId="1" xfId="0" applyNumberFormat="1" applyFont="1" applyFill="1" applyBorder="1"/>
    <xf numFmtId="0" fontId="1" fillId="0" borderId="1" xfId="0" applyNumberFormat="1" applyFont="1" applyFill="1" applyBorder="1"/>
    <xf numFmtId="16" fontId="1" fillId="3" borderId="0" xfId="0" applyNumberFormat="1" applyFont="1" applyFill="1" applyBorder="1"/>
    <xf numFmtId="164" fontId="1" fillId="3" borderId="0" xfId="0" applyNumberFormat="1" applyFont="1" applyFill="1" applyBorder="1"/>
    <xf numFmtId="0" fontId="1" fillId="3" borderId="0" xfId="0" applyNumberFormat="1" applyFont="1" applyFill="1" applyBorder="1"/>
    <xf numFmtId="16" fontId="4" fillId="0" borderId="0" xfId="0" applyNumberFormat="1" applyFont="1" applyFill="1" applyBorder="1"/>
    <xf numFmtId="0" fontId="4" fillId="0" borderId="0" xfId="0" applyNumberFormat="1" applyFont="1" applyFill="1" applyBorder="1"/>
    <xf numFmtId="0" fontId="4" fillId="0" borderId="0" xfId="0" applyNumberFormat="1" applyFont="1" applyFill="1"/>
    <xf numFmtId="0" fontId="4" fillId="0" borderId="1" xfId="0" applyNumberFormat="1" applyFont="1" applyFill="1" applyBorder="1"/>
    <xf numFmtId="8" fontId="4" fillId="0" borderId="1" xfId="0" applyNumberFormat="1" applyFont="1" applyFill="1" applyBorder="1"/>
    <xf numFmtId="0" fontId="5" fillId="5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0" fontId="4" fillId="0" borderId="2" xfId="0" applyNumberFormat="1" applyFont="1" applyFill="1" applyBorder="1"/>
    <xf numFmtId="8" fontId="4" fillId="0" borderId="2" xfId="0" applyNumberFormat="1" applyFont="1" applyFill="1" applyBorder="1"/>
    <xf numFmtId="0" fontId="0" fillId="0" borderId="4" xfId="0" applyNumberFormat="1" applyBorder="1"/>
    <xf numFmtId="0" fontId="5" fillId="5" borderId="0" xfId="0" applyNumberFormat="1" applyFont="1" applyFill="1" applyAlignment="1">
      <alignment horizontal="center" vertical="center"/>
    </xf>
    <xf numFmtId="14" fontId="5" fillId="5" borderId="0" xfId="0" applyNumberFormat="1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6" borderId="0" xfId="0" applyNumberFormat="1" applyFont="1" applyFill="1" applyAlignment="1">
      <alignment horizontal="center" vertical="center"/>
    </xf>
    <xf numFmtId="0" fontId="6" fillId="6" borderId="0" xfId="0" applyNumberFormat="1" applyFont="1" applyFill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/>
    </xf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right" vertical="center"/>
    </xf>
    <xf numFmtId="165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D47C-866E-4016-8E49-FF635F364446}">
  <dimension ref="A1:K62"/>
  <sheetViews>
    <sheetView tabSelected="1" workbookViewId="0">
      <selection activeCell="J5" sqref="J5"/>
    </sheetView>
  </sheetViews>
  <sheetFormatPr baseColWidth="10" defaultRowHeight="15.75" x14ac:dyDescent="0.5"/>
  <cols>
    <col min="2" max="2" width="18.8125" style="35" customWidth="1"/>
    <col min="3" max="3" width="15.625" customWidth="1"/>
    <col min="4" max="4" width="12.5" customWidth="1"/>
    <col min="5" max="5" width="24.8125" customWidth="1"/>
    <col min="8" max="11" width="11" style="45"/>
  </cols>
  <sheetData>
    <row r="1" spans="1:11" s="34" customFormat="1" x14ac:dyDescent="0.5">
      <c r="A1" s="39" t="s">
        <v>65</v>
      </c>
      <c r="B1" s="40" t="s">
        <v>0</v>
      </c>
      <c r="C1" s="33" t="s">
        <v>1</v>
      </c>
      <c r="D1" s="33" t="s">
        <v>2</v>
      </c>
      <c r="E1" s="33" t="s">
        <v>67</v>
      </c>
      <c r="H1" s="39" t="s">
        <v>71</v>
      </c>
      <c r="I1" s="39" t="s">
        <v>70</v>
      </c>
      <c r="J1" s="39" t="s">
        <v>9</v>
      </c>
      <c r="K1" s="39" t="s">
        <v>10</v>
      </c>
    </row>
    <row r="2" spans="1:11" s="30" customFormat="1" x14ac:dyDescent="0.5">
      <c r="A2" s="41">
        <v>1</v>
      </c>
      <c r="B2" s="42">
        <v>43319</v>
      </c>
      <c r="C2" s="31" t="s">
        <v>9</v>
      </c>
      <c r="D2" s="32">
        <v>2000</v>
      </c>
      <c r="E2" s="31"/>
      <c r="H2" s="50" t="s">
        <v>68</v>
      </c>
      <c r="I2" s="51">
        <f>SUMIFS($D$2:$D$1048576,$D$2:$D$1048576,"&gt;0",$C$2:$C$1048576,"bcp_prestamo")</f>
        <v>6900</v>
      </c>
      <c r="J2" s="51">
        <f>SUMIFS($D$2:$D$1048576,$D$2:$D$1048576,"&gt;0",$C$2:$C$1048576,"Furgon")</f>
        <v>44871</v>
      </c>
      <c r="K2" s="51">
        <f>SUMIFS($D$2:$D$1048576,$D$2:$D$1048576,"&gt;0",$C$2:$C$1048576,"Tracto")</f>
        <v>3385.6</v>
      </c>
    </row>
    <row r="3" spans="1:11" s="30" customFormat="1" x14ac:dyDescent="0.5">
      <c r="A3" s="41">
        <v>2</v>
      </c>
      <c r="B3" s="42">
        <v>43339</v>
      </c>
      <c r="C3" s="31" t="s">
        <v>9</v>
      </c>
      <c r="D3" s="32">
        <v>2000</v>
      </c>
      <c r="E3" s="31" t="s">
        <v>72</v>
      </c>
      <c r="H3" s="50" t="s">
        <v>69</v>
      </c>
      <c r="I3" s="51">
        <f>SUMIFS($D$2:$D$1048576,$D$2:$D$1048576,"&lt;0",$C$2:$C$1048576,"bcp_prestamo")</f>
        <v>-23953.230000000014</v>
      </c>
      <c r="J3" s="51">
        <f>SUMIFS($D$2:$D$1048576,$D$2:$D$1048576,"&lt;0",$C$2:$C$1048576,"Furgon")</f>
        <v>0</v>
      </c>
      <c r="K3" s="51">
        <f>SUMIFS($D$2:$D$1048576,$D$2:$D$1048576,"&lt;0",$C$2:$C$1048576,"Tracto")</f>
        <v>-2300</v>
      </c>
    </row>
    <row r="4" spans="1:11" s="30" customFormat="1" x14ac:dyDescent="0.5">
      <c r="A4" s="41">
        <v>3</v>
      </c>
      <c r="B4" s="42">
        <v>43369</v>
      </c>
      <c r="C4" s="31" t="s">
        <v>9</v>
      </c>
      <c r="D4" s="32">
        <v>1600.7</v>
      </c>
      <c r="E4" s="31"/>
      <c r="H4" s="52"/>
      <c r="I4" s="52"/>
      <c r="J4" s="52"/>
      <c r="K4" s="52"/>
    </row>
    <row r="5" spans="1:11" s="30" customFormat="1" x14ac:dyDescent="0.5">
      <c r="A5" s="41">
        <v>4</v>
      </c>
      <c r="B5" s="42">
        <v>43409</v>
      </c>
      <c r="C5" s="31" t="s">
        <v>9</v>
      </c>
      <c r="D5" s="32">
        <v>2000</v>
      </c>
      <c r="E5" s="31"/>
      <c r="H5" s="53" t="s">
        <v>75</v>
      </c>
      <c r="I5" s="53">
        <f>SUM(I2:I4)</f>
        <v>-17053.230000000014</v>
      </c>
      <c r="J5" s="53">
        <f t="shared" ref="J5:K5" si="0">SUM(J2:J4)</f>
        <v>44871</v>
      </c>
      <c r="K5" s="53">
        <f t="shared" si="0"/>
        <v>1085.5999999999999</v>
      </c>
    </row>
    <row r="6" spans="1:11" s="30" customFormat="1" x14ac:dyDescent="0.5">
      <c r="A6" s="41">
        <v>5</v>
      </c>
      <c r="B6" s="42">
        <v>43446</v>
      </c>
      <c r="C6" s="31" t="s">
        <v>9</v>
      </c>
      <c r="D6" s="32">
        <v>1883.8</v>
      </c>
      <c r="E6" s="31"/>
      <c r="H6" s="47"/>
      <c r="I6" s="47"/>
      <c r="J6" s="47"/>
      <c r="K6" s="47"/>
    </row>
    <row r="7" spans="1:11" s="30" customFormat="1" x14ac:dyDescent="0.5">
      <c r="A7" s="41">
        <v>6</v>
      </c>
      <c r="B7" s="42">
        <v>43474</v>
      </c>
      <c r="C7" s="31" t="s">
        <v>9</v>
      </c>
      <c r="D7" s="32">
        <v>1942</v>
      </c>
      <c r="E7" s="31"/>
      <c r="H7" s="47"/>
      <c r="I7" s="47"/>
      <c r="J7" s="47"/>
      <c r="K7" s="47"/>
    </row>
    <row r="8" spans="1:11" s="30" customFormat="1" x14ac:dyDescent="0.5">
      <c r="A8" s="41">
        <v>7</v>
      </c>
      <c r="B8" s="42">
        <v>43504</v>
      </c>
      <c r="C8" s="31" t="s">
        <v>9</v>
      </c>
      <c r="D8" s="32">
        <v>1676.9</v>
      </c>
      <c r="E8" s="31"/>
      <c r="G8" s="54"/>
      <c r="J8" s="55" t="s">
        <v>77</v>
      </c>
      <c r="K8" s="56">
        <f>I5+K5</f>
        <v>-15967.630000000014</v>
      </c>
    </row>
    <row r="9" spans="1:11" s="30" customFormat="1" x14ac:dyDescent="0.5">
      <c r="A9" s="41">
        <v>8</v>
      </c>
      <c r="B9" s="42">
        <v>43549</v>
      </c>
      <c r="C9" s="31" t="s">
        <v>9</v>
      </c>
      <c r="D9" s="32">
        <v>1946.9</v>
      </c>
      <c r="E9" s="31"/>
      <c r="H9" s="47"/>
      <c r="I9" s="47"/>
      <c r="J9" s="47"/>
      <c r="K9" s="47"/>
    </row>
    <row r="10" spans="1:11" s="30" customFormat="1" x14ac:dyDescent="0.5">
      <c r="A10" s="41">
        <v>9</v>
      </c>
      <c r="B10" s="42">
        <v>43570</v>
      </c>
      <c r="C10" s="31" t="s">
        <v>9</v>
      </c>
      <c r="D10" s="32">
        <v>1947</v>
      </c>
      <c r="E10" s="31"/>
      <c r="H10" s="47"/>
      <c r="I10" s="47"/>
      <c r="J10" s="47"/>
      <c r="K10" s="47"/>
    </row>
    <row r="11" spans="1:11" s="30" customFormat="1" x14ac:dyDescent="0.5">
      <c r="A11" s="41">
        <v>10</v>
      </c>
      <c r="B11" s="42">
        <v>43589</v>
      </c>
      <c r="C11" s="31" t="s">
        <v>66</v>
      </c>
      <c r="D11" s="32">
        <v>1150</v>
      </c>
      <c r="E11" s="31"/>
      <c r="H11" s="47"/>
      <c r="I11" s="47"/>
      <c r="J11" s="48" t="s">
        <v>76</v>
      </c>
      <c r="K11" s="49">
        <f>SUM(I5:K5)</f>
        <v>28903.369999999984</v>
      </c>
    </row>
    <row r="12" spans="1:11" s="30" customFormat="1" x14ac:dyDescent="0.5">
      <c r="A12" s="41">
        <v>11</v>
      </c>
      <c r="B12" s="42">
        <v>43589</v>
      </c>
      <c r="C12" s="31" t="s">
        <v>66</v>
      </c>
      <c r="D12" s="32">
        <v>-1140.6300000000001</v>
      </c>
      <c r="E12" s="31"/>
      <c r="H12" s="47"/>
      <c r="I12" s="47"/>
      <c r="J12" s="47"/>
      <c r="K12" s="47"/>
    </row>
    <row r="13" spans="1:11" s="30" customFormat="1" x14ac:dyDescent="0.5">
      <c r="A13" s="41">
        <v>12</v>
      </c>
      <c r="B13" s="42">
        <v>43589</v>
      </c>
      <c r="C13" s="31" t="s">
        <v>9</v>
      </c>
      <c r="D13" s="32">
        <v>1946.9</v>
      </c>
      <c r="E13" s="31"/>
      <c r="H13" s="47"/>
      <c r="I13" s="47"/>
      <c r="J13" s="47"/>
      <c r="K13" s="47"/>
    </row>
    <row r="14" spans="1:11" s="30" customFormat="1" x14ac:dyDescent="0.5">
      <c r="A14" s="41">
        <v>13</v>
      </c>
      <c r="B14" s="42">
        <v>43619</v>
      </c>
      <c r="C14" s="31" t="s">
        <v>66</v>
      </c>
      <c r="D14" s="32">
        <v>1150</v>
      </c>
      <c r="E14" s="31" t="s">
        <v>73</v>
      </c>
      <c r="H14" s="47"/>
      <c r="I14" s="47"/>
      <c r="J14" s="47"/>
      <c r="K14" s="47"/>
    </row>
    <row r="15" spans="1:11" s="30" customFormat="1" x14ac:dyDescent="0.5">
      <c r="A15" s="41">
        <v>14</v>
      </c>
      <c r="B15" s="42">
        <v>43619</v>
      </c>
      <c r="C15" s="31" t="s">
        <v>66</v>
      </c>
      <c r="D15" s="32">
        <v>-1140.6300000000001</v>
      </c>
      <c r="E15" s="31"/>
      <c r="H15" s="47"/>
      <c r="I15" s="47"/>
      <c r="J15" s="47"/>
      <c r="K15" s="47"/>
    </row>
    <row r="16" spans="1:11" s="30" customFormat="1" x14ac:dyDescent="0.5">
      <c r="A16" s="41">
        <v>15</v>
      </c>
      <c r="B16" s="42">
        <v>43655</v>
      </c>
      <c r="C16" s="31" t="s">
        <v>66</v>
      </c>
      <c r="D16" s="32">
        <v>-1140.6300000000001</v>
      </c>
      <c r="E16" s="31"/>
      <c r="H16" s="47"/>
      <c r="I16" s="47"/>
      <c r="J16" s="47"/>
      <c r="K16" s="47"/>
    </row>
    <row r="17" spans="1:11" s="30" customFormat="1" x14ac:dyDescent="0.5">
      <c r="A17" s="41">
        <v>16</v>
      </c>
      <c r="B17" s="42">
        <v>43655</v>
      </c>
      <c r="C17" s="31" t="s">
        <v>66</v>
      </c>
      <c r="D17" s="32">
        <v>1150</v>
      </c>
      <c r="E17" s="31"/>
      <c r="H17" s="47"/>
      <c r="I17" s="47"/>
      <c r="J17" s="47"/>
      <c r="K17" s="47"/>
    </row>
    <row r="18" spans="1:11" s="30" customFormat="1" x14ac:dyDescent="0.5">
      <c r="A18" s="41">
        <v>17</v>
      </c>
      <c r="B18" s="42">
        <v>43670</v>
      </c>
      <c r="C18" s="31" t="s">
        <v>10</v>
      </c>
      <c r="D18" s="32">
        <v>2635.6</v>
      </c>
      <c r="E18" s="31"/>
      <c r="H18" s="47"/>
      <c r="I18" s="47"/>
      <c r="J18" s="47"/>
      <c r="K18" s="47"/>
    </row>
    <row r="19" spans="1:11" s="30" customFormat="1" x14ac:dyDescent="0.5">
      <c r="A19" s="41">
        <v>18</v>
      </c>
      <c r="B19" s="42">
        <v>43681</v>
      </c>
      <c r="C19" s="31" t="s">
        <v>66</v>
      </c>
      <c r="D19" s="32">
        <v>-1140.6300000000001</v>
      </c>
      <c r="E19" s="31"/>
      <c r="H19" s="47"/>
      <c r="I19" s="47"/>
      <c r="J19" s="47"/>
      <c r="K19" s="47"/>
    </row>
    <row r="20" spans="1:11" s="30" customFormat="1" x14ac:dyDescent="0.5">
      <c r="A20" s="41">
        <v>19</v>
      </c>
      <c r="B20" s="42">
        <v>43712</v>
      </c>
      <c r="C20" s="31" t="s">
        <v>66</v>
      </c>
      <c r="D20" s="32">
        <v>1150</v>
      </c>
      <c r="E20" s="31"/>
      <c r="H20" s="47"/>
      <c r="I20" s="47"/>
      <c r="J20" s="47"/>
      <c r="K20" s="47"/>
    </row>
    <row r="21" spans="1:11" s="30" customFormat="1" x14ac:dyDescent="0.5">
      <c r="A21" s="41">
        <v>20</v>
      </c>
      <c r="B21" s="42">
        <v>43712</v>
      </c>
      <c r="C21" s="31" t="s">
        <v>66</v>
      </c>
      <c r="D21" s="32">
        <v>-1140.6300000000001</v>
      </c>
      <c r="E21" s="31"/>
      <c r="H21" s="47"/>
      <c r="I21" s="47"/>
      <c r="J21" s="47"/>
      <c r="K21" s="47"/>
    </row>
    <row r="22" spans="1:11" s="30" customFormat="1" x14ac:dyDescent="0.5">
      <c r="A22" s="41">
        <v>21</v>
      </c>
      <c r="B22" s="42">
        <v>43740</v>
      </c>
      <c r="C22" s="31" t="s">
        <v>10</v>
      </c>
      <c r="D22" s="32">
        <v>750</v>
      </c>
      <c r="E22" s="31"/>
      <c r="H22" s="47"/>
      <c r="I22" s="47"/>
      <c r="J22" s="47"/>
      <c r="K22" s="47"/>
    </row>
    <row r="23" spans="1:11" s="30" customFormat="1" x14ac:dyDescent="0.5">
      <c r="A23" s="41">
        <v>22</v>
      </c>
      <c r="B23" s="42">
        <v>43743</v>
      </c>
      <c r="C23" s="31" t="s">
        <v>66</v>
      </c>
      <c r="D23" s="32">
        <v>1150</v>
      </c>
      <c r="E23" s="31" t="s">
        <v>74</v>
      </c>
      <c r="H23" s="47"/>
      <c r="I23" s="47"/>
      <c r="J23" s="47"/>
      <c r="K23" s="47"/>
    </row>
    <row r="24" spans="1:11" s="30" customFormat="1" x14ac:dyDescent="0.5">
      <c r="A24" s="41">
        <v>23</v>
      </c>
      <c r="B24" s="42">
        <v>43743</v>
      </c>
      <c r="C24" s="31" t="s">
        <v>66</v>
      </c>
      <c r="D24" s="32">
        <v>-1140.6300000000001</v>
      </c>
      <c r="E24" s="31"/>
      <c r="H24" s="47"/>
      <c r="I24" s="47"/>
      <c r="J24" s="47"/>
      <c r="K24" s="47"/>
    </row>
    <row r="25" spans="1:11" s="30" customFormat="1" x14ac:dyDescent="0.5">
      <c r="A25" s="41">
        <v>24</v>
      </c>
      <c r="B25" s="42">
        <v>43749</v>
      </c>
      <c r="C25" s="31" t="s">
        <v>9</v>
      </c>
      <c r="D25" s="32">
        <v>4722</v>
      </c>
      <c r="E25" s="31"/>
      <c r="H25" s="47"/>
      <c r="I25" s="47"/>
      <c r="J25" s="47"/>
      <c r="K25" s="47"/>
    </row>
    <row r="26" spans="1:11" s="30" customFormat="1" x14ac:dyDescent="0.5">
      <c r="A26" s="41">
        <v>25</v>
      </c>
      <c r="B26" s="42">
        <v>43775</v>
      </c>
      <c r="C26" s="31" t="s">
        <v>9</v>
      </c>
      <c r="D26" s="32">
        <v>3000</v>
      </c>
      <c r="E26" s="31" t="s">
        <v>12</v>
      </c>
      <c r="H26" s="47"/>
      <c r="I26" s="47"/>
      <c r="J26" s="47"/>
      <c r="K26" s="47"/>
    </row>
    <row r="27" spans="1:11" s="30" customFormat="1" x14ac:dyDescent="0.5">
      <c r="A27" s="41">
        <v>26</v>
      </c>
      <c r="B27" s="42">
        <v>43773</v>
      </c>
      <c r="C27" s="31" t="s">
        <v>66</v>
      </c>
      <c r="D27" s="32">
        <v>-1140.6300000000001</v>
      </c>
      <c r="E27" s="31"/>
      <c r="H27" s="47"/>
      <c r="I27" s="47"/>
      <c r="J27" s="47"/>
      <c r="K27" s="47"/>
    </row>
    <row r="28" spans="1:11" s="30" customFormat="1" x14ac:dyDescent="0.5">
      <c r="A28" s="41">
        <v>27</v>
      </c>
      <c r="B28" s="42">
        <v>43775</v>
      </c>
      <c r="C28" s="31" t="s">
        <v>66</v>
      </c>
      <c r="D28" s="32">
        <v>1150</v>
      </c>
      <c r="E28" s="31"/>
      <c r="H28" s="47"/>
      <c r="I28" s="47"/>
      <c r="J28" s="47"/>
      <c r="K28" s="47"/>
    </row>
    <row r="29" spans="1:11" s="30" customFormat="1" x14ac:dyDescent="0.5">
      <c r="A29" s="41">
        <v>28</v>
      </c>
      <c r="B29" s="42">
        <v>43803</v>
      </c>
      <c r="C29" s="31" t="s">
        <v>66</v>
      </c>
      <c r="D29" s="32">
        <v>-1140.6300000000001</v>
      </c>
      <c r="E29" s="31"/>
      <c r="H29" s="47"/>
      <c r="I29" s="47"/>
      <c r="J29" s="47"/>
      <c r="K29" s="47"/>
    </row>
    <row r="30" spans="1:11" s="30" customFormat="1" x14ac:dyDescent="0.5">
      <c r="A30" s="41">
        <v>29</v>
      </c>
      <c r="B30" s="42">
        <v>43834</v>
      </c>
      <c r="C30" s="31" t="s">
        <v>66</v>
      </c>
      <c r="D30" s="32">
        <v>-1140.6300000000001</v>
      </c>
      <c r="E30" s="31"/>
      <c r="H30" s="47"/>
      <c r="I30" s="47"/>
      <c r="J30" s="47"/>
      <c r="K30" s="47"/>
    </row>
    <row r="31" spans="1:11" s="30" customFormat="1" x14ac:dyDescent="0.5">
      <c r="A31" s="41">
        <v>30</v>
      </c>
      <c r="B31" s="42">
        <v>43865</v>
      </c>
      <c r="C31" s="31" t="s">
        <v>66</v>
      </c>
      <c r="D31" s="32">
        <v>-1140.6300000000001</v>
      </c>
      <c r="E31" s="31"/>
      <c r="H31" s="47"/>
      <c r="I31" s="47"/>
      <c r="J31" s="47"/>
      <c r="K31" s="47"/>
    </row>
    <row r="32" spans="1:11" s="30" customFormat="1" x14ac:dyDescent="0.5">
      <c r="A32" s="41">
        <v>31</v>
      </c>
      <c r="B32" s="42">
        <v>43869</v>
      </c>
      <c r="C32" s="31" t="s">
        <v>9</v>
      </c>
      <c r="D32" s="32">
        <v>3343.8</v>
      </c>
      <c r="E32" s="31"/>
      <c r="H32" s="47"/>
      <c r="I32" s="47"/>
      <c r="J32" s="47"/>
      <c r="K32" s="47"/>
    </row>
    <row r="33" spans="1:11" s="30" customFormat="1" x14ac:dyDescent="0.5">
      <c r="A33" s="41">
        <v>32</v>
      </c>
      <c r="B33" s="42">
        <v>43894</v>
      </c>
      <c r="C33" s="31" t="s">
        <v>66</v>
      </c>
      <c r="D33" s="32">
        <v>-1140.6300000000001</v>
      </c>
      <c r="E33" s="31"/>
      <c r="H33" s="47"/>
      <c r="I33" s="47"/>
      <c r="J33" s="47"/>
      <c r="K33" s="47"/>
    </row>
    <row r="34" spans="1:11" s="30" customFormat="1" x14ac:dyDescent="0.5">
      <c r="A34" s="41">
        <v>33</v>
      </c>
      <c r="B34" s="42">
        <v>43925</v>
      </c>
      <c r="C34" s="31" t="s">
        <v>66</v>
      </c>
      <c r="D34" s="32">
        <v>-1140.6300000000001</v>
      </c>
      <c r="E34" s="31"/>
      <c r="H34" s="47"/>
      <c r="I34" s="47"/>
      <c r="J34" s="47"/>
      <c r="K34" s="47"/>
    </row>
    <row r="35" spans="1:11" s="30" customFormat="1" x14ac:dyDescent="0.5">
      <c r="A35" s="41">
        <v>34</v>
      </c>
      <c r="B35" s="42">
        <v>43944</v>
      </c>
      <c r="C35" s="31" t="s">
        <v>9</v>
      </c>
      <c r="D35" s="32">
        <v>4694</v>
      </c>
      <c r="E35" s="31"/>
      <c r="H35" s="47"/>
      <c r="I35" s="47"/>
      <c r="J35" s="47"/>
      <c r="K35" s="47"/>
    </row>
    <row r="36" spans="1:11" s="30" customFormat="1" x14ac:dyDescent="0.5">
      <c r="A36" s="41">
        <v>35</v>
      </c>
      <c r="B36" s="42">
        <v>43955</v>
      </c>
      <c r="C36" s="31" t="s">
        <v>66</v>
      </c>
      <c r="D36" s="32">
        <v>-1140.6300000000001</v>
      </c>
      <c r="E36" s="31"/>
      <c r="H36" s="47"/>
      <c r="I36" s="47"/>
      <c r="J36" s="47"/>
      <c r="K36" s="47"/>
    </row>
    <row r="37" spans="1:11" s="30" customFormat="1" x14ac:dyDescent="0.5">
      <c r="A37" s="41">
        <v>36</v>
      </c>
      <c r="B37" s="42">
        <v>43986</v>
      </c>
      <c r="C37" s="31" t="s">
        <v>10</v>
      </c>
      <c r="D37" s="32">
        <v>-2300</v>
      </c>
      <c r="E37" s="31"/>
      <c r="H37" s="47"/>
      <c r="I37" s="47"/>
      <c r="J37" s="47"/>
      <c r="K37" s="47"/>
    </row>
    <row r="38" spans="1:11" s="30" customFormat="1" x14ac:dyDescent="0.5">
      <c r="A38" s="41">
        <v>37</v>
      </c>
      <c r="B38" s="42">
        <v>43986</v>
      </c>
      <c r="C38" s="31" t="s">
        <v>66</v>
      </c>
      <c r="D38" s="32">
        <v>-1140.6300000000001</v>
      </c>
      <c r="E38" s="31"/>
      <c r="H38" s="47"/>
      <c r="I38" s="47"/>
      <c r="J38" s="47"/>
      <c r="K38" s="47"/>
    </row>
    <row r="39" spans="1:11" s="30" customFormat="1" x14ac:dyDescent="0.5">
      <c r="A39" s="41">
        <v>38</v>
      </c>
      <c r="B39" s="42">
        <v>43986</v>
      </c>
      <c r="C39" s="31" t="s">
        <v>9</v>
      </c>
      <c r="D39" s="32">
        <v>1967</v>
      </c>
      <c r="E39" s="31"/>
      <c r="H39" s="47"/>
      <c r="I39" s="47"/>
      <c r="J39" s="47"/>
      <c r="K39" s="47"/>
    </row>
    <row r="40" spans="1:11" s="30" customFormat="1" x14ac:dyDescent="0.5">
      <c r="A40" s="41">
        <v>39</v>
      </c>
      <c r="B40" s="42">
        <v>44016</v>
      </c>
      <c r="C40" s="31" t="s">
        <v>66</v>
      </c>
      <c r="D40" s="32">
        <v>-1140.6300000000001</v>
      </c>
      <c r="E40" s="31"/>
      <c r="H40" s="47"/>
      <c r="I40" s="47"/>
      <c r="J40" s="47"/>
      <c r="K40" s="47"/>
    </row>
    <row r="41" spans="1:11" s="30" customFormat="1" x14ac:dyDescent="0.5">
      <c r="A41" s="41">
        <v>40</v>
      </c>
      <c r="B41" s="42">
        <v>44047</v>
      </c>
      <c r="C41" s="31" t="s">
        <v>66</v>
      </c>
      <c r="D41" s="32">
        <v>-1140.6300000000001</v>
      </c>
      <c r="E41" s="31"/>
      <c r="H41" s="47"/>
      <c r="I41" s="47"/>
      <c r="J41" s="47"/>
      <c r="K41" s="47"/>
    </row>
    <row r="42" spans="1:11" s="30" customFormat="1" x14ac:dyDescent="0.5">
      <c r="A42" s="41">
        <v>41</v>
      </c>
      <c r="B42" s="42">
        <v>44049</v>
      </c>
      <c r="C42" s="31" t="s">
        <v>9</v>
      </c>
      <c r="D42" s="32">
        <v>2200</v>
      </c>
      <c r="E42" s="31"/>
      <c r="H42" s="47"/>
      <c r="I42" s="47"/>
      <c r="J42" s="47"/>
      <c r="K42" s="47"/>
    </row>
    <row r="43" spans="1:11" s="30" customFormat="1" x14ac:dyDescent="0.5">
      <c r="A43" s="41">
        <v>42</v>
      </c>
      <c r="B43" s="42">
        <v>44078</v>
      </c>
      <c r="C43" s="31" t="s">
        <v>66</v>
      </c>
      <c r="D43" s="32">
        <v>-1140.6300000000001</v>
      </c>
      <c r="E43" s="31"/>
      <c r="H43" s="47"/>
      <c r="I43" s="47"/>
      <c r="J43" s="47"/>
      <c r="K43" s="47"/>
    </row>
    <row r="44" spans="1:11" s="30" customFormat="1" x14ac:dyDescent="0.5">
      <c r="A44" s="41">
        <v>43</v>
      </c>
      <c r="B44" s="42">
        <v>44108</v>
      </c>
      <c r="C44" s="31" t="s">
        <v>66</v>
      </c>
      <c r="D44" s="32">
        <v>-1140.6300000000001</v>
      </c>
      <c r="E44" s="31"/>
      <c r="H44" s="47"/>
      <c r="I44" s="47"/>
      <c r="J44" s="47"/>
      <c r="K44" s="47"/>
    </row>
    <row r="45" spans="1:11" s="30" customFormat="1" x14ac:dyDescent="0.5">
      <c r="A45" s="41">
        <v>44</v>
      </c>
      <c r="B45" s="42">
        <v>44139</v>
      </c>
      <c r="C45" s="31" t="s">
        <v>66</v>
      </c>
      <c r="D45" s="32">
        <v>-1140.6300000000001</v>
      </c>
      <c r="E45" s="31"/>
      <c r="H45" s="47"/>
      <c r="I45" s="47"/>
      <c r="J45" s="47"/>
      <c r="K45" s="47"/>
    </row>
    <row r="46" spans="1:11" s="30" customFormat="1" x14ac:dyDescent="0.5">
      <c r="A46" s="41">
        <v>45</v>
      </c>
      <c r="B46" s="42">
        <v>44160</v>
      </c>
      <c r="C46" s="31" t="s">
        <v>9</v>
      </c>
      <c r="D46" s="32">
        <v>2000</v>
      </c>
      <c r="E46" s="31"/>
      <c r="H46" s="47"/>
      <c r="I46" s="47"/>
      <c r="J46" s="47"/>
      <c r="K46" s="47"/>
    </row>
    <row r="47" spans="1:11" s="30" customFormat="1" x14ac:dyDescent="0.5">
      <c r="A47" s="41">
        <v>46</v>
      </c>
      <c r="B47" s="42">
        <v>44169</v>
      </c>
      <c r="C47" s="31" t="s">
        <v>66</v>
      </c>
      <c r="D47" s="32">
        <v>-1140.6300000000001</v>
      </c>
      <c r="E47" s="31"/>
      <c r="H47" s="47"/>
      <c r="I47" s="47"/>
      <c r="J47" s="47"/>
      <c r="K47" s="47"/>
    </row>
    <row r="48" spans="1:11" s="30" customFormat="1" x14ac:dyDescent="0.5">
      <c r="A48" s="41">
        <v>47</v>
      </c>
      <c r="B48" s="42">
        <v>44180</v>
      </c>
      <c r="C48" s="31" t="s">
        <v>9</v>
      </c>
      <c r="D48" s="32">
        <v>2000</v>
      </c>
      <c r="E48" s="31"/>
      <c r="H48" s="47"/>
      <c r="I48" s="47"/>
      <c r="J48" s="47"/>
      <c r="K48" s="47"/>
    </row>
    <row r="49" spans="1:11" s="30" customFormat="1" x14ac:dyDescent="0.5">
      <c r="A49" s="41">
        <v>48</v>
      </c>
      <c r="B49" s="42">
        <v>44200</v>
      </c>
      <c r="C49" s="31" t="s">
        <v>66</v>
      </c>
      <c r="D49" s="32">
        <v>-1140.6300000000001</v>
      </c>
      <c r="E49" s="31"/>
      <c r="H49" s="47"/>
      <c r="I49" s="47"/>
      <c r="J49" s="47"/>
      <c r="K49" s="47"/>
    </row>
    <row r="50" spans="1:11" x14ac:dyDescent="0.5">
      <c r="A50" s="43">
        <v>49</v>
      </c>
      <c r="B50" s="44">
        <v>44212</v>
      </c>
      <c r="C50" s="36" t="s">
        <v>9</v>
      </c>
      <c r="D50" s="37">
        <v>2000</v>
      </c>
      <c r="E50" s="38"/>
    </row>
    <row r="51" spans="1:11" x14ac:dyDescent="0.5">
      <c r="A51" s="45"/>
      <c r="B51" s="46"/>
    </row>
    <row r="52" spans="1:11" x14ac:dyDescent="0.5">
      <c r="A52" s="45"/>
      <c r="B52" s="46"/>
    </row>
    <row r="53" spans="1:11" x14ac:dyDescent="0.5">
      <c r="A53" s="45"/>
      <c r="B53" s="46"/>
    </row>
    <row r="54" spans="1:11" x14ac:dyDescent="0.5">
      <c r="A54" s="45"/>
      <c r="B54" s="46"/>
    </row>
    <row r="55" spans="1:11" x14ac:dyDescent="0.5">
      <c r="A55" s="45"/>
      <c r="B55" s="46"/>
    </row>
    <row r="56" spans="1:11" x14ac:dyDescent="0.5">
      <c r="A56" s="45"/>
      <c r="B56" s="46"/>
    </row>
    <row r="57" spans="1:11" x14ac:dyDescent="0.5">
      <c r="A57" s="45"/>
      <c r="B57" s="46"/>
    </row>
    <row r="58" spans="1:11" x14ac:dyDescent="0.5">
      <c r="A58" s="45"/>
      <c r="B58" s="46"/>
    </row>
    <row r="59" spans="1:11" x14ac:dyDescent="0.5">
      <c r="A59" s="45"/>
      <c r="B59" s="46"/>
    </row>
    <row r="60" spans="1:11" x14ac:dyDescent="0.5">
      <c r="A60" s="45"/>
      <c r="B60" s="46"/>
    </row>
    <row r="61" spans="1:11" x14ac:dyDescent="0.5">
      <c r="A61" s="45"/>
      <c r="B61" s="46"/>
    </row>
    <row r="62" spans="1:11" x14ac:dyDescent="0.5">
      <c r="A62" s="45"/>
      <c r="B62" s="46"/>
    </row>
  </sheetData>
  <autoFilter ref="A1:K50" xr:uid="{B1AFE643-3E25-49D1-AEBA-771479FFD91D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2FF1A-C8EF-43BB-B98B-85DEA5EDE58D}">
  <dimension ref="B2:P10"/>
  <sheetViews>
    <sheetView workbookViewId="0">
      <selection activeCell="H18" sqref="H18"/>
    </sheetView>
  </sheetViews>
  <sheetFormatPr baseColWidth="10" defaultRowHeight="15.75" x14ac:dyDescent="0.5"/>
  <cols>
    <col min="2" max="2" width="12.1875" bestFit="1" customWidth="1"/>
    <col min="8" max="8" width="13.8125" bestFit="1" customWidth="1"/>
  </cols>
  <sheetData>
    <row r="2" spans="2:16" x14ac:dyDescent="0.5">
      <c r="B2" t="s">
        <v>9</v>
      </c>
      <c r="H2" t="s">
        <v>10</v>
      </c>
      <c r="L2" t="s">
        <v>43</v>
      </c>
    </row>
    <row r="4" spans="2:16" x14ac:dyDescent="0.5">
      <c r="B4" t="s">
        <v>18</v>
      </c>
      <c r="C4">
        <v>-52240</v>
      </c>
      <c r="H4" t="s">
        <v>20</v>
      </c>
      <c r="I4">
        <v>-90000</v>
      </c>
      <c r="L4">
        <v>45000</v>
      </c>
      <c r="N4" t="s">
        <v>44</v>
      </c>
      <c r="O4">
        <v>5000</v>
      </c>
      <c r="P4" s="1">
        <v>43627</v>
      </c>
    </row>
    <row r="5" spans="2:16" x14ac:dyDescent="0.5">
      <c r="B5" t="s">
        <v>19</v>
      </c>
      <c r="C5">
        <v>-11866</v>
      </c>
      <c r="H5" t="s">
        <v>21</v>
      </c>
      <c r="I5">
        <v>-50000</v>
      </c>
    </row>
    <row r="8" spans="2:16" x14ac:dyDescent="0.5">
      <c r="C8">
        <f>SUM(C4:C7)</f>
        <v>-64106</v>
      </c>
      <c r="I8">
        <f>SUM(I4:I7)</f>
        <v>-140000</v>
      </c>
    </row>
    <row r="9" spans="2:16" x14ac:dyDescent="0.5">
      <c r="H9" t="s">
        <v>39</v>
      </c>
      <c r="I9">
        <v>34000</v>
      </c>
    </row>
    <row r="10" spans="2:16" x14ac:dyDescent="0.5">
      <c r="H10" t="s">
        <v>40</v>
      </c>
      <c r="I10">
        <v>27120</v>
      </c>
      <c r="J10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3"/>
  <sheetViews>
    <sheetView workbookViewId="0">
      <selection activeCell="B48" sqref="B48"/>
    </sheetView>
  </sheetViews>
  <sheetFormatPr baseColWidth="10" defaultRowHeight="15.75" x14ac:dyDescent="0.5"/>
  <cols>
    <col min="2" max="2" width="18.8125" customWidth="1"/>
    <col min="3" max="3" width="10.8125" style="4"/>
    <col min="4" max="4" width="23.8125" bestFit="1" customWidth="1"/>
    <col min="7" max="7" width="16.3125" bestFit="1" customWidth="1"/>
    <col min="8" max="8" width="24.8125" customWidth="1"/>
  </cols>
  <sheetData>
    <row r="1" spans="2:8" x14ac:dyDescent="0.5">
      <c r="B1" s="2" t="s">
        <v>0</v>
      </c>
      <c r="C1" s="3"/>
      <c r="D1" s="2" t="s">
        <v>1</v>
      </c>
      <c r="E1" s="2"/>
      <c r="F1" s="2" t="s">
        <v>2</v>
      </c>
      <c r="G1" s="2"/>
      <c r="H1" t="s">
        <v>11</v>
      </c>
    </row>
    <row r="2" spans="2:8" x14ac:dyDescent="0.5">
      <c r="B2" s="7">
        <v>43319</v>
      </c>
      <c r="C2" s="8" t="s">
        <v>38</v>
      </c>
      <c r="D2" s="9" t="s">
        <v>53</v>
      </c>
      <c r="E2" s="9"/>
      <c r="F2" s="9">
        <v>2000</v>
      </c>
      <c r="G2" s="9" t="s">
        <v>16</v>
      </c>
    </row>
    <row r="3" spans="2:8" hidden="1" x14ac:dyDescent="0.5">
      <c r="B3" s="10">
        <v>43319</v>
      </c>
      <c r="C3" s="8" t="s">
        <v>38</v>
      </c>
      <c r="D3" s="11"/>
      <c r="E3" s="11"/>
      <c r="F3" s="11">
        <v>11800</v>
      </c>
      <c r="G3" s="11" t="s">
        <v>22</v>
      </c>
    </row>
    <row r="4" spans="2:8" hidden="1" x14ac:dyDescent="0.5">
      <c r="B4" s="10">
        <v>43319</v>
      </c>
      <c r="C4" s="8" t="s">
        <v>38</v>
      </c>
      <c r="D4" s="11" t="s">
        <v>6</v>
      </c>
      <c r="E4" s="11"/>
      <c r="F4" s="11">
        <v>-11800</v>
      </c>
      <c r="G4" s="11" t="s">
        <v>22</v>
      </c>
    </row>
    <row r="5" spans="2:8" x14ac:dyDescent="0.5">
      <c r="B5" s="7">
        <v>43339</v>
      </c>
      <c r="C5" s="8" t="s">
        <v>38</v>
      </c>
      <c r="D5" s="9" t="s">
        <v>53</v>
      </c>
      <c r="E5" s="9"/>
      <c r="F5" s="9">
        <v>2000</v>
      </c>
      <c r="G5" s="9" t="s">
        <v>16</v>
      </c>
      <c r="H5" t="s">
        <v>23</v>
      </c>
    </row>
    <row r="6" spans="2:8" hidden="1" x14ac:dyDescent="0.5">
      <c r="B6" s="10">
        <v>43350</v>
      </c>
      <c r="C6" s="8" t="s">
        <v>37</v>
      </c>
      <c r="D6" s="11" t="s">
        <v>7</v>
      </c>
      <c r="E6" s="11"/>
      <c r="F6" s="11">
        <v>1500</v>
      </c>
      <c r="G6" s="11" t="s">
        <v>22</v>
      </c>
    </row>
    <row r="7" spans="2:8" hidden="1" x14ac:dyDescent="0.5">
      <c r="B7" s="10">
        <v>43357</v>
      </c>
      <c r="C7" s="8" t="s">
        <v>37</v>
      </c>
      <c r="D7" s="11" t="s">
        <v>8</v>
      </c>
      <c r="E7" s="11"/>
      <c r="F7" s="11">
        <v>-1500</v>
      </c>
      <c r="G7" s="11" t="s">
        <v>22</v>
      </c>
    </row>
    <row r="8" spans="2:8" x14ac:dyDescent="0.5">
      <c r="B8" s="7">
        <v>43369</v>
      </c>
      <c r="C8" s="8" t="s">
        <v>37</v>
      </c>
      <c r="D8" s="9" t="s">
        <v>53</v>
      </c>
      <c r="E8" s="9"/>
      <c r="F8" s="9">
        <v>1600.7</v>
      </c>
      <c r="G8" s="9" t="s">
        <v>16</v>
      </c>
    </row>
    <row r="9" spans="2:8" hidden="1" x14ac:dyDescent="0.5">
      <c r="B9" s="12">
        <v>43383</v>
      </c>
      <c r="C9" s="8" t="s">
        <v>36</v>
      </c>
      <c r="D9" s="9" t="s">
        <v>53</v>
      </c>
      <c r="E9" s="11"/>
      <c r="F9" s="11">
        <v>1500</v>
      </c>
      <c r="G9" s="11" t="s">
        <v>22</v>
      </c>
    </row>
    <row r="10" spans="2:8" hidden="1" x14ac:dyDescent="0.5">
      <c r="B10" s="12">
        <v>43383</v>
      </c>
      <c r="C10" s="8" t="s">
        <v>36</v>
      </c>
      <c r="D10" s="9" t="s">
        <v>53</v>
      </c>
      <c r="E10" s="11"/>
      <c r="F10" s="11">
        <v>-1500</v>
      </c>
      <c r="G10" s="11" t="s">
        <v>22</v>
      </c>
    </row>
    <row r="11" spans="2:8" x14ac:dyDescent="0.5">
      <c r="B11" s="7">
        <v>43409</v>
      </c>
      <c r="C11" s="8" t="s">
        <v>35</v>
      </c>
      <c r="D11" s="9" t="s">
        <v>53</v>
      </c>
      <c r="E11" s="9"/>
      <c r="F11" s="9">
        <v>2000</v>
      </c>
      <c r="G11" s="9" t="s">
        <v>16</v>
      </c>
    </row>
    <row r="12" spans="2:8" hidden="1" x14ac:dyDescent="0.5">
      <c r="B12" s="10">
        <v>43423</v>
      </c>
      <c r="C12" s="8" t="s">
        <v>35</v>
      </c>
      <c r="D12" s="9" t="s">
        <v>53</v>
      </c>
      <c r="E12" s="11"/>
      <c r="F12" s="11">
        <v>1500</v>
      </c>
      <c r="G12" s="11" t="s">
        <v>22</v>
      </c>
    </row>
    <row r="13" spans="2:8" hidden="1" x14ac:dyDescent="0.5">
      <c r="B13" s="10">
        <v>43423</v>
      </c>
      <c r="C13" s="8" t="s">
        <v>35</v>
      </c>
      <c r="D13" s="9" t="s">
        <v>53</v>
      </c>
      <c r="E13" s="11"/>
      <c r="F13" s="11">
        <v>-1500</v>
      </c>
      <c r="G13" s="11" t="s">
        <v>22</v>
      </c>
    </row>
    <row r="14" spans="2:8" x14ac:dyDescent="0.5">
      <c r="B14" s="7">
        <v>43446</v>
      </c>
      <c r="C14" s="8" t="s">
        <v>34</v>
      </c>
      <c r="D14" s="9" t="s">
        <v>53</v>
      </c>
      <c r="E14" s="9"/>
      <c r="F14" s="9">
        <v>1883.8</v>
      </c>
      <c r="G14" s="9" t="s">
        <v>16</v>
      </c>
    </row>
    <row r="15" spans="2:8" hidden="1" x14ac:dyDescent="0.5">
      <c r="B15" s="10">
        <v>43447</v>
      </c>
      <c r="C15" s="8" t="s">
        <v>34</v>
      </c>
      <c r="D15" s="9" t="s">
        <v>53</v>
      </c>
      <c r="E15" s="11"/>
      <c r="F15" s="11">
        <v>-1500</v>
      </c>
      <c r="G15" s="11" t="s">
        <v>22</v>
      </c>
    </row>
    <row r="16" spans="2:8" hidden="1" x14ac:dyDescent="0.5">
      <c r="B16" s="10">
        <v>43447</v>
      </c>
      <c r="C16" s="8" t="s">
        <v>34</v>
      </c>
      <c r="D16" s="9" t="s">
        <v>53</v>
      </c>
      <c r="E16" s="11"/>
      <c r="F16" s="11">
        <v>1500</v>
      </c>
      <c r="G16" s="11" t="s">
        <v>22</v>
      </c>
    </row>
    <row r="17" spans="2:8" x14ac:dyDescent="0.5">
      <c r="B17" s="7">
        <v>43474</v>
      </c>
      <c r="C17" s="8" t="s">
        <v>33</v>
      </c>
      <c r="D17" s="9" t="s">
        <v>53</v>
      </c>
      <c r="E17" s="9"/>
      <c r="F17" s="9">
        <v>1942</v>
      </c>
      <c r="G17" s="9" t="s">
        <v>16</v>
      </c>
    </row>
    <row r="18" spans="2:8" hidden="1" x14ac:dyDescent="0.5">
      <c r="B18" s="12">
        <v>43476</v>
      </c>
      <c r="C18" s="8" t="s">
        <v>33</v>
      </c>
      <c r="D18" s="9" t="s">
        <v>53</v>
      </c>
      <c r="E18" s="11"/>
      <c r="F18" s="11">
        <v>1500</v>
      </c>
      <c r="G18" s="11" t="s">
        <v>22</v>
      </c>
    </row>
    <row r="19" spans="2:8" hidden="1" x14ac:dyDescent="0.5">
      <c r="B19" s="12">
        <v>43476</v>
      </c>
      <c r="C19" s="8" t="s">
        <v>33</v>
      </c>
      <c r="D19" s="9" t="s">
        <v>53</v>
      </c>
      <c r="E19" s="11"/>
      <c r="F19" s="11">
        <v>-1500</v>
      </c>
      <c r="G19" s="11" t="s">
        <v>22</v>
      </c>
    </row>
    <row r="20" spans="2:8" hidden="1" x14ac:dyDescent="0.5">
      <c r="B20" s="12">
        <v>43486</v>
      </c>
      <c r="C20" s="8" t="s">
        <v>33</v>
      </c>
      <c r="D20" s="9" t="s">
        <v>53</v>
      </c>
      <c r="E20" s="11"/>
      <c r="F20" s="11">
        <v>30000</v>
      </c>
      <c r="G20" s="11" t="s">
        <v>22</v>
      </c>
    </row>
    <row r="21" spans="2:8" hidden="1" x14ac:dyDescent="0.5">
      <c r="B21" s="12">
        <v>43486</v>
      </c>
      <c r="C21" s="8" t="s">
        <v>33</v>
      </c>
      <c r="D21" s="9" t="s">
        <v>53</v>
      </c>
      <c r="E21" s="11"/>
      <c r="F21" s="11">
        <v>-30000</v>
      </c>
      <c r="G21" s="11" t="s">
        <v>22</v>
      </c>
    </row>
    <row r="22" spans="2:8" hidden="1" x14ac:dyDescent="0.5">
      <c r="B22" s="12">
        <v>43504</v>
      </c>
      <c r="C22" s="8" t="s">
        <v>32</v>
      </c>
      <c r="D22" s="9" t="s">
        <v>53</v>
      </c>
      <c r="E22" s="11"/>
      <c r="F22" s="11">
        <v>600</v>
      </c>
      <c r="G22" s="11" t="s">
        <v>22</v>
      </c>
    </row>
    <row r="23" spans="2:8" hidden="1" x14ac:dyDescent="0.5">
      <c r="B23" s="12">
        <v>43504</v>
      </c>
      <c r="C23" s="8" t="s">
        <v>32</v>
      </c>
      <c r="D23" s="9" t="s">
        <v>53</v>
      </c>
      <c r="E23" s="11"/>
      <c r="F23" s="11">
        <v>-600</v>
      </c>
      <c r="G23" s="11" t="s">
        <v>22</v>
      </c>
    </row>
    <row r="24" spans="2:8" x14ac:dyDescent="0.5">
      <c r="B24" s="13">
        <v>43504</v>
      </c>
      <c r="C24" s="8" t="s">
        <v>32</v>
      </c>
      <c r="D24" s="9" t="s">
        <v>53</v>
      </c>
      <c r="E24" s="9"/>
      <c r="F24" s="9">
        <v>1676.9</v>
      </c>
      <c r="G24" s="9" t="s">
        <v>16</v>
      </c>
    </row>
    <row r="25" spans="2:8" hidden="1" x14ac:dyDescent="0.5">
      <c r="B25" s="12">
        <v>43531</v>
      </c>
      <c r="C25" s="8" t="s">
        <v>31</v>
      </c>
      <c r="D25" s="9" t="s">
        <v>53</v>
      </c>
      <c r="E25" s="11"/>
      <c r="F25" s="11">
        <v>20600</v>
      </c>
      <c r="G25" s="11" t="s">
        <v>22</v>
      </c>
    </row>
    <row r="26" spans="2:8" hidden="1" x14ac:dyDescent="0.5">
      <c r="B26" s="12">
        <v>43531</v>
      </c>
      <c r="C26" s="8" t="s">
        <v>31</v>
      </c>
      <c r="D26" s="9" t="s">
        <v>53</v>
      </c>
      <c r="E26" s="11"/>
      <c r="F26" s="11">
        <v>-20600</v>
      </c>
      <c r="G26" s="11" t="s">
        <v>22</v>
      </c>
    </row>
    <row r="27" spans="2:8" x14ac:dyDescent="0.5">
      <c r="B27" s="13">
        <v>43549</v>
      </c>
      <c r="C27" s="8" t="s">
        <v>31</v>
      </c>
      <c r="D27" s="9" t="s">
        <v>53</v>
      </c>
      <c r="E27" s="9"/>
      <c r="F27" s="9">
        <v>1946.9</v>
      </c>
      <c r="G27" s="9" t="s">
        <v>16</v>
      </c>
    </row>
    <row r="28" spans="2:8" x14ac:dyDescent="0.5">
      <c r="B28" s="13">
        <v>43570</v>
      </c>
      <c r="C28" s="8" t="s">
        <v>30</v>
      </c>
      <c r="D28" s="9" t="s">
        <v>53</v>
      </c>
      <c r="E28" s="9"/>
      <c r="F28" s="9">
        <v>1947</v>
      </c>
      <c r="G28" s="14" t="s">
        <v>16</v>
      </c>
    </row>
    <row r="29" spans="2:8" x14ac:dyDescent="0.5">
      <c r="B29" s="15">
        <v>43589</v>
      </c>
      <c r="C29" s="8" t="s">
        <v>29</v>
      </c>
      <c r="D29" s="16"/>
      <c r="E29" s="16"/>
      <c r="F29" s="16">
        <v>1150</v>
      </c>
      <c r="G29" s="16" t="s">
        <v>15</v>
      </c>
    </row>
    <row r="30" spans="2:8" x14ac:dyDescent="0.5">
      <c r="B30" s="17">
        <v>43589</v>
      </c>
      <c r="C30" s="18" t="s">
        <v>29</v>
      </c>
      <c r="D30" s="19"/>
      <c r="E30" s="19"/>
      <c r="F30" s="19">
        <v>-1140.6300000000001</v>
      </c>
      <c r="G30" s="19" t="s">
        <v>15</v>
      </c>
    </row>
    <row r="31" spans="2:8" x14ac:dyDescent="0.5">
      <c r="B31" s="13">
        <v>43589</v>
      </c>
      <c r="C31" s="8" t="s">
        <v>29</v>
      </c>
      <c r="D31" s="9"/>
      <c r="E31" s="9"/>
      <c r="F31" s="9">
        <v>1946.9</v>
      </c>
      <c r="G31" s="9" t="s">
        <v>16</v>
      </c>
    </row>
    <row r="32" spans="2:8" x14ac:dyDescent="0.5">
      <c r="B32" s="15">
        <v>43619</v>
      </c>
      <c r="C32" s="8" t="s">
        <v>28</v>
      </c>
      <c r="D32" s="16"/>
      <c r="E32" s="16"/>
      <c r="F32" s="16">
        <v>1150</v>
      </c>
      <c r="G32" s="16" t="s">
        <v>15</v>
      </c>
      <c r="H32" t="s">
        <v>17</v>
      </c>
    </row>
    <row r="33" spans="2:8" x14ac:dyDescent="0.5">
      <c r="B33" s="17">
        <v>43619</v>
      </c>
      <c r="C33" s="18" t="s">
        <v>28</v>
      </c>
      <c r="D33" s="19"/>
      <c r="E33" s="19"/>
      <c r="F33" s="19">
        <v>-1140.6300000000001</v>
      </c>
      <c r="G33" s="19" t="s">
        <v>15</v>
      </c>
    </row>
    <row r="34" spans="2:8" hidden="1" x14ac:dyDescent="0.5">
      <c r="B34" s="12">
        <v>43627</v>
      </c>
      <c r="C34" s="8" t="s">
        <v>28</v>
      </c>
      <c r="D34" s="11"/>
      <c r="E34" s="11"/>
      <c r="F34" s="11">
        <v>5000</v>
      </c>
      <c r="G34" s="11" t="s">
        <v>14</v>
      </c>
    </row>
    <row r="35" spans="2:8" hidden="1" x14ac:dyDescent="0.5">
      <c r="B35" s="12">
        <v>43627</v>
      </c>
      <c r="C35" s="8" t="s">
        <v>28</v>
      </c>
      <c r="D35" s="11"/>
      <c r="E35" s="11"/>
      <c r="F35" s="11">
        <v>-5000</v>
      </c>
      <c r="G35" s="11" t="s">
        <v>14</v>
      </c>
    </row>
    <row r="36" spans="2:8" x14ac:dyDescent="0.5">
      <c r="B36" s="17">
        <v>43655</v>
      </c>
      <c r="C36" s="18" t="s">
        <v>27</v>
      </c>
      <c r="D36" s="19"/>
      <c r="E36" s="19"/>
      <c r="F36" s="19">
        <v>-1140.6300000000001</v>
      </c>
      <c r="G36" s="19" t="s">
        <v>15</v>
      </c>
    </row>
    <row r="37" spans="2:8" x14ac:dyDescent="0.5">
      <c r="B37" s="15">
        <v>43655</v>
      </c>
      <c r="C37" s="8" t="s">
        <v>27</v>
      </c>
      <c r="D37" s="16"/>
      <c r="E37" s="16"/>
      <c r="F37" s="16">
        <v>1150</v>
      </c>
      <c r="G37" s="16" t="s">
        <v>15</v>
      </c>
    </row>
    <row r="38" spans="2:8" x14ac:dyDescent="0.5">
      <c r="B38" s="13">
        <v>43670</v>
      </c>
      <c r="C38" s="8" t="s">
        <v>27</v>
      </c>
      <c r="D38" s="9"/>
      <c r="E38" s="9"/>
      <c r="F38" s="9">
        <v>2635.6</v>
      </c>
      <c r="G38" s="9" t="s">
        <v>24</v>
      </c>
    </row>
    <row r="39" spans="2:8" x14ac:dyDescent="0.5">
      <c r="B39" s="17">
        <v>43681</v>
      </c>
      <c r="C39" s="18" t="s">
        <v>57</v>
      </c>
      <c r="D39" s="19"/>
      <c r="E39" s="19"/>
      <c r="F39" s="19">
        <v>-1140.6300000000001</v>
      </c>
      <c r="G39" s="19" t="s">
        <v>15</v>
      </c>
    </row>
    <row r="40" spans="2:8" x14ac:dyDescent="0.5">
      <c r="B40" s="15">
        <v>43712</v>
      </c>
      <c r="C40" s="8" t="s">
        <v>26</v>
      </c>
      <c r="D40" s="16" t="s">
        <v>3</v>
      </c>
      <c r="E40" s="16"/>
      <c r="F40" s="16">
        <v>1150</v>
      </c>
      <c r="G40" s="16" t="s">
        <v>15</v>
      </c>
    </row>
    <row r="41" spans="2:8" x14ac:dyDescent="0.5">
      <c r="B41" s="17">
        <v>43712</v>
      </c>
      <c r="C41" s="18" t="s">
        <v>26</v>
      </c>
      <c r="D41" s="19" t="s">
        <v>5</v>
      </c>
      <c r="E41" s="19"/>
      <c r="F41" s="19">
        <v>-1140.6300000000001</v>
      </c>
      <c r="G41" s="19" t="s">
        <v>15</v>
      </c>
    </row>
    <row r="42" spans="2:8" x14ac:dyDescent="0.5">
      <c r="B42" s="13">
        <v>43740</v>
      </c>
      <c r="C42" s="8" t="s">
        <v>25</v>
      </c>
      <c r="D42" s="9" t="s">
        <v>3</v>
      </c>
      <c r="E42" s="9"/>
      <c r="F42" s="9">
        <v>750</v>
      </c>
      <c r="G42" s="9" t="s">
        <v>24</v>
      </c>
    </row>
    <row r="43" spans="2:8" x14ac:dyDescent="0.5">
      <c r="B43" s="15">
        <v>43743</v>
      </c>
      <c r="C43" s="8" t="s">
        <v>25</v>
      </c>
      <c r="D43" s="16" t="s">
        <v>4</v>
      </c>
      <c r="E43" s="16"/>
      <c r="F43" s="16">
        <v>1150</v>
      </c>
      <c r="G43" s="16" t="s">
        <v>15</v>
      </c>
      <c r="H43" t="s">
        <v>13</v>
      </c>
    </row>
    <row r="44" spans="2:8" x14ac:dyDescent="0.5">
      <c r="B44" s="17">
        <v>43743</v>
      </c>
      <c r="C44" s="18" t="s">
        <v>25</v>
      </c>
      <c r="D44" s="19"/>
      <c r="E44" s="19"/>
      <c r="F44" s="19">
        <v>-1140.6300000000001</v>
      </c>
      <c r="G44" s="19" t="s">
        <v>15</v>
      </c>
    </row>
    <row r="45" spans="2:8" x14ac:dyDescent="0.5">
      <c r="B45" s="13">
        <v>43749</v>
      </c>
      <c r="C45" s="8" t="s">
        <v>25</v>
      </c>
      <c r="D45" s="9" t="s">
        <v>3</v>
      </c>
      <c r="E45" s="9"/>
      <c r="F45" s="9">
        <v>4722</v>
      </c>
      <c r="G45" s="9" t="s">
        <v>16</v>
      </c>
    </row>
    <row r="46" spans="2:8" x14ac:dyDescent="0.5">
      <c r="B46" s="13">
        <v>43775</v>
      </c>
      <c r="C46" s="8" t="s">
        <v>42</v>
      </c>
      <c r="D46" s="9" t="s">
        <v>3</v>
      </c>
      <c r="E46" s="9"/>
      <c r="F46" s="9">
        <v>3000</v>
      </c>
      <c r="G46" s="9" t="s">
        <v>16</v>
      </c>
      <c r="H46" t="s">
        <v>12</v>
      </c>
    </row>
    <row r="47" spans="2:8" x14ac:dyDescent="0.5">
      <c r="B47" s="17">
        <v>43773</v>
      </c>
      <c r="C47" s="20" t="s">
        <v>42</v>
      </c>
      <c r="D47" s="19"/>
      <c r="E47" s="19"/>
      <c r="F47" s="19">
        <v>-1140.6300000000001</v>
      </c>
      <c r="G47" s="19" t="s">
        <v>15</v>
      </c>
    </row>
    <row r="48" spans="2:8" x14ac:dyDescent="0.5">
      <c r="B48" s="15">
        <v>43775</v>
      </c>
      <c r="C48" s="21" t="s">
        <v>42</v>
      </c>
      <c r="D48" s="16"/>
      <c r="E48" s="16"/>
      <c r="F48" s="16">
        <v>1150</v>
      </c>
      <c r="G48" s="16" t="s">
        <v>15</v>
      </c>
    </row>
    <row r="49" spans="2:7" x14ac:dyDescent="0.5">
      <c r="B49" s="17">
        <v>43803</v>
      </c>
      <c r="C49" s="20" t="s">
        <v>49</v>
      </c>
      <c r="D49" s="19"/>
      <c r="E49" s="19"/>
      <c r="F49" s="19">
        <v>-1140.6300000000001</v>
      </c>
      <c r="G49" s="19" t="s">
        <v>15</v>
      </c>
    </row>
    <row r="50" spans="2:7" x14ac:dyDescent="0.5">
      <c r="B50" s="17">
        <v>43834</v>
      </c>
      <c r="C50" s="20" t="s">
        <v>48</v>
      </c>
      <c r="D50" s="19"/>
      <c r="E50" s="19"/>
      <c r="F50" s="19">
        <v>-1140.6300000000001</v>
      </c>
      <c r="G50" s="19" t="s">
        <v>15</v>
      </c>
    </row>
    <row r="51" spans="2:7" x14ac:dyDescent="0.5">
      <c r="B51" s="17">
        <v>43865</v>
      </c>
      <c r="C51" s="20" t="s">
        <v>46</v>
      </c>
      <c r="D51" s="19"/>
      <c r="E51" s="19"/>
      <c r="F51" s="19">
        <v>-1140.6300000000001</v>
      </c>
      <c r="G51" s="19" t="s">
        <v>15</v>
      </c>
    </row>
    <row r="52" spans="2:7" x14ac:dyDescent="0.5">
      <c r="B52" s="22">
        <v>43869</v>
      </c>
      <c r="C52" s="8" t="s">
        <v>46</v>
      </c>
      <c r="D52" s="14" t="s">
        <v>4</v>
      </c>
      <c r="E52" s="14"/>
      <c r="F52" s="14">
        <v>3343.8</v>
      </c>
      <c r="G52" s="14" t="s">
        <v>16</v>
      </c>
    </row>
    <row r="53" spans="2:7" x14ac:dyDescent="0.5">
      <c r="B53" s="17">
        <v>43894</v>
      </c>
      <c r="C53" s="20" t="s">
        <v>47</v>
      </c>
      <c r="D53" s="19"/>
      <c r="E53" s="19"/>
      <c r="F53" s="19">
        <v>-1140.6300000000001</v>
      </c>
      <c r="G53" s="19" t="s">
        <v>15</v>
      </c>
    </row>
    <row r="54" spans="2:7" x14ac:dyDescent="0.5">
      <c r="B54" s="17">
        <v>43925</v>
      </c>
      <c r="C54" s="20" t="s">
        <v>45</v>
      </c>
      <c r="D54" s="19"/>
      <c r="E54" s="19"/>
      <c r="F54" s="19">
        <v>-1140.6300000000001</v>
      </c>
      <c r="G54" s="19" t="s">
        <v>15</v>
      </c>
    </row>
    <row r="55" spans="2:7" x14ac:dyDescent="0.5">
      <c r="B55" s="22">
        <v>43944</v>
      </c>
      <c r="C55" s="8" t="s">
        <v>45</v>
      </c>
      <c r="D55" s="14" t="s">
        <v>50</v>
      </c>
      <c r="E55" s="14"/>
      <c r="F55" s="14">
        <v>4694</v>
      </c>
      <c r="G55" s="14" t="s">
        <v>15</v>
      </c>
    </row>
    <row r="56" spans="2:7" x14ac:dyDescent="0.5">
      <c r="B56" s="17">
        <v>43955</v>
      </c>
      <c r="C56" s="20" t="s">
        <v>51</v>
      </c>
      <c r="D56" s="19"/>
      <c r="E56" s="19"/>
      <c r="F56" s="19">
        <v>-1140.6300000000001</v>
      </c>
      <c r="G56" s="19" t="s">
        <v>15</v>
      </c>
    </row>
    <row r="57" spans="2:7" x14ac:dyDescent="0.5">
      <c r="B57" s="23">
        <v>43986</v>
      </c>
      <c r="C57" s="18" t="s">
        <v>52</v>
      </c>
      <c r="D57" s="24" t="s">
        <v>54</v>
      </c>
      <c r="E57" s="24"/>
      <c r="F57" s="24">
        <v>-2300</v>
      </c>
      <c r="G57" s="24" t="s">
        <v>15</v>
      </c>
    </row>
    <row r="58" spans="2:7" x14ac:dyDescent="0.5">
      <c r="B58" s="17">
        <v>43986</v>
      </c>
      <c r="C58" s="20" t="s">
        <v>52</v>
      </c>
      <c r="D58" s="19"/>
      <c r="E58" s="19"/>
      <c r="F58" s="19">
        <v>-1140.6300000000001</v>
      </c>
      <c r="G58" s="19" t="s">
        <v>15</v>
      </c>
    </row>
    <row r="59" spans="2:7" x14ac:dyDescent="0.5">
      <c r="B59" s="22">
        <v>43986</v>
      </c>
      <c r="C59" s="8" t="s">
        <v>52</v>
      </c>
      <c r="D59" s="14" t="s">
        <v>16</v>
      </c>
      <c r="E59" s="14"/>
      <c r="F59" s="14">
        <v>1967</v>
      </c>
      <c r="G59" s="14" t="s">
        <v>15</v>
      </c>
    </row>
    <row r="60" spans="2:7" x14ac:dyDescent="0.5">
      <c r="B60" s="17">
        <v>44016</v>
      </c>
      <c r="C60" s="20" t="s">
        <v>55</v>
      </c>
      <c r="D60" s="19"/>
      <c r="E60" s="19"/>
      <c r="F60" s="19">
        <v>-1140.6300000000001</v>
      </c>
      <c r="G60" s="19" t="s">
        <v>15</v>
      </c>
    </row>
    <row r="61" spans="2:7" x14ac:dyDescent="0.5">
      <c r="B61" s="17">
        <v>44047</v>
      </c>
      <c r="C61" s="20" t="s">
        <v>56</v>
      </c>
      <c r="D61" s="19"/>
      <c r="E61" s="19"/>
      <c r="F61" s="19">
        <v>-1140.6300000000001</v>
      </c>
      <c r="G61" s="19" t="s">
        <v>15</v>
      </c>
    </row>
    <row r="62" spans="2:7" x14ac:dyDescent="0.5">
      <c r="B62" s="22">
        <v>44049</v>
      </c>
      <c r="C62" s="8" t="s">
        <v>56</v>
      </c>
      <c r="D62" s="14" t="s">
        <v>58</v>
      </c>
      <c r="E62" s="14"/>
      <c r="F62" s="14">
        <v>2200</v>
      </c>
      <c r="G62" s="14" t="s">
        <v>15</v>
      </c>
    </row>
    <row r="63" spans="2:7" x14ac:dyDescent="0.5">
      <c r="B63" s="17">
        <v>44078</v>
      </c>
      <c r="C63" s="20" t="s">
        <v>60</v>
      </c>
      <c r="D63" s="19"/>
      <c r="E63" s="19"/>
      <c r="F63" s="19">
        <v>-1140.6300000000001</v>
      </c>
      <c r="G63" s="19" t="s">
        <v>15</v>
      </c>
    </row>
    <row r="64" spans="2:7" x14ac:dyDescent="0.5">
      <c r="B64" s="17">
        <v>44108</v>
      </c>
      <c r="C64" s="20" t="s">
        <v>62</v>
      </c>
      <c r="D64" s="19"/>
      <c r="E64" s="19"/>
      <c r="F64" s="19">
        <v>-1140.6300000000001</v>
      </c>
      <c r="G64" s="19" t="s">
        <v>15</v>
      </c>
    </row>
    <row r="65" spans="2:7" x14ac:dyDescent="0.5">
      <c r="B65" s="17">
        <v>44139</v>
      </c>
      <c r="C65" s="20" t="s">
        <v>61</v>
      </c>
      <c r="D65" s="19"/>
      <c r="E65" s="19"/>
      <c r="F65" s="19">
        <v>-1140.6300000000001</v>
      </c>
      <c r="G65" s="19" t="s">
        <v>15</v>
      </c>
    </row>
    <row r="66" spans="2:7" x14ac:dyDescent="0.5">
      <c r="B66" s="28">
        <v>44525</v>
      </c>
      <c r="C66" s="20" t="s">
        <v>61</v>
      </c>
      <c r="D66" s="29" t="s">
        <v>16</v>
      </c>
      <c r="E66" s="29"/>
      <c r="F66" s="29">
        <v>2000</v>
      </c>
      <c r="G66" s="29"/>
    </row>
    <row r="67" spans="2:7" x14ac:dyDescent="0.5">
      <c r="B67" s="17">
        <v>44169</v>
      </c>
      <c r="C67" s="20" t="s">
        <v>63</v>
      </c>
      <c r="D67" s="19"/>
      <c r="E67" s="19"/>
      <c r="F67" s="19">
        <v>-1140.6300000000001</v>
      </c>
      <c r="G67" s="19" t="s">
        <v>15</v>
      </c>
    </row>
    <row r="68" spans="2:7" x14ac:dyDescent="0.5">
      <c r="B68" s="28">
        <v>44545</v>
      </c>
      <c r="C68" s="20" t="s">
        <v>63</v>
      </c>
      <c r="D68" s="29" t="s">
        <v>16</v>
      </c>
      <c r="E68" s="29"/>
      <c r="F68" s="29">
        <v>2000</v>
      </c>
      <c r="G68" s="29"/>
    </row>
    <row r="69" spans="2:7" x14ac:dyDescent="0.5">
      <c r="B69" s="17">
        <v>44200</v>
      </c>
      <c r="C69" s="20" t="s">
        <v>64</v>
      </c>
      <c r="D69" s="19"/>
      <c r="E69" s="19"/>
      <c r="F69" s="19">
        <v>-1140.6300000000001</v>
      </c>
      <c r="G69" s="19" t="s">
        <v>15</v>
      </c>
    </row>
    <row r="70" spans="2:7" x14ac:dyDescent="0.5">
      <c r="B70" s="25"/>
      <c r="C70" s="26"/>
      <c r="D70" s="27"/>
      <c r="E70" s="27"/>
      <c r="F70" s="27"/>
      <c r="G70" s="27"/>
    </row>
    <row r="73" spans="2:7" ht="18" x14ac:dyDescent="0.55000000000000004">
      <c r="E73" s="6" t="s">
        <v>59</v>
      </c>
      <c r="F73" s="5">
        <f>SUM(F2:F72)</f>
        <v>26903.369999999981</v>
      </c>
    </row>
  </sheetData>
  <pageMargins left="0.7" right="0.7" top="0.75" bottom="0.75" header="0.3" footer="0.3"/>
  <pageSetup orientation="portrait" horizontalDpi="1200" verticalDpi="1200" r:id="rId1"/>
  <ignoredErrors>
    <ignoredError sqref="B1 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new</vt:lpstr>
      <vt:lpstr>Generales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qband</dc:creator>
  <cp:lastModifiedBy>Andrés QB</cp:lastModifiedBy>
  <dcterms:created xsi:type="dcterms:W3CDTF">2019-10-15T17:30:24Z</dcterms:created>
  <dcterms:modified xsi:type="dcterms:W3CDTF">2021-01-22T21:55:44Z</dcterms:modified>
</cp:coreProperties>
</file>