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uba\Documents\"/>
    </mc:Choice>
  </mc:AlternateContent>
  <xr:revisionPtr revIDLastSave="0" documentId="8_{B4D588F9-EA63-4833-A1F3-DA5EA9A749D5}" xr6:coauthVersionLast="47" xr6:coauthVersionMax="47" xr10:uidLastSave="{00000000-0000-0000-0000-000000000000}"/>
  <bookViews>
    <workbookView xWindow="-120" yWindow="-120" windowWidth="29040" windowHeight="15720" xr2:uid="{11502273-A48A-4725-A735-355883A32F07}"/>
  </bookViews>
  <sheets>
    <sheet name="Arkusz1" sheetId="1" r:id="rId1"/>
  </sheets>
  <calcPr calcId="191029"/>
  <pivotCaches>
    <pivotCache cacheId="16" r:id="rId2"/>
    <pivotCache cacheId="2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J9" i="1"/>
  <c r="J10" i="1"/>
  <c r="D9" i="1"/>
</calcChain>
</file>

<file path=xl/sharedStrings.xml><?xml version="1.0" encoding="utf-8"?>
<sst xmlns="http://schemas.openxmlformats.org/spreadsheetml/2006/main" count="72" uniqueCount="33">
  <si>
    <t>rok studiów</t>
  </si>
  <si>
    <t>kierunek</t>
  </si>
  <si>
    <t>ilość punktów</t>
  </si>
  <si>
    <t>wysokość stypendium</t>
  </si>
  <si>
    <t>Informatyka</t>
  </si>
  <si>
    <t>rodzaj stypendium</t>
  </si>
  <si>
    <t>socjalne</t>
  </si>
  <si>
    <t>sportowe</t>
  </si>
  <si>
    <t>naukowe</t>
  </si>
  <si>
    <t>Suma z ilość punktów</t>
  </si>
  <si>
    <t>Etykiety wierszy</t>
  </si>
  <si>
    <t>Suma końcowa</t>
  </si>
  <si>
    <t>Liczba z wysokość stypendium</t>
  </si>
  <si>
    <t>imię</t>
  </si>
  <si>
    <t>Jan</t>
  </si>
  <si>
    <t>Kowalewicz</t>
  </si>
  <si>
    <t>Kowalski</t>
  </si>
  <si>
    <t>Adam</t>
  </si>
  <si>
    <t>Nowak</t>
  </si>
  <si>
    <t>Nazwisko</t>
  </si>
  <si>
    <t>Kowalowski</t>
  </si>
  <si>
    <t>Kula</t>
  </si>
  <si>
    <t>Etykiety kolumn</t>
  </si>
  <si>
    <t>rok urodzenia</t>
  </si>
  <si>
    <t>Miejscowość</t>
  </si>
  <si>
    <t>średnia ocen</t>
  </si>
  <si>
    <t>Lublin</t>
  </si>
  <si>
    <t>Puławy</t>
  </si>
  <si>
    <t>Łęczna</t>
  </si>
  <si>
    <t>Suma</t>
  </si>
  <si>
    <t>czy przyznane stypendium</t>
  </si>
  <si>
    <t>Budownictwo</t>
  </si>
  <si>
    <t>Kulowski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</si>
</sst>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4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  <bgColor theme="5"/>
      </patternFill>
    </fill>
  </fills>
  <borders count="5">
    <border>
      <left/>
      <right/>
      <top/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5">
    <xf numFmtId="0" fontId="0" fillId="0" borderId="0" xfId="0"/>
    <xf numFmtId="0" fontId="3" fillId="4" borderId="1" xfId="0" applyFont="1" applyFill="1" applyBorder="1"/>
    <xf numFmtId="0" fontId="3" fillId="4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2" fontId="0" fillId="0" borderId="0" xfId="0" applyNumberFormat="1"/>
    <xf numFmtId="44" fontId="1" fillId="2" borderId="0" xfId="1" applyNumberFormat="1"/>
    <xf numFmtId="0" fontId="1" fillId="2" borderId="0" xfId="1"/>
    <xf numFmtId="0" fontId="2" fillId="3" borderId="0" xfId="2" applyNumberFormat="1"/>
  </cellXfs>
  <cellStyles count="3">
    <cellStyle name="Dobry" xfId="1" builtinId="26"/>
    <cellStyle name="Normalny" xfId="0" builtinId="0"/>
    <cellStyle name="Zły" xfId="2" builtinId="27"/>
  </cellStyles>
  <dxfs count="3">
    <dxf>
      <numFmt numFmtId="0" formatCode="General"/>
    </dxf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but Tadewicz" refreshedDate="44902.933210069445" createdVersion="8" refreshedVersion="8" minRefreshableVersion="3" recordCount="6" xr:uid="{9628479C-B9DB-48CC-B957-674781BA9749}">
  <cacheSource type="worksheet">
    <worksheetSource name="Tabela1"/>
  </cacheSource>
  <cacheFields count="5">
    <cacheField name="rok studiów" numFmtId="0">
      <sharedItems containsSemiMixedTypes="0" containsString="0" containsNumber="1" containsInteger="1" minValue="1" maxValue="3"/>
    </cacheField>
    <cacheField name="kierunek" numFmtId="0">
      <sharedItems count="1">
        <s v="Informatyka"/>
      </sharedItems>
    </cacheField>
    <cacheField name="ilość punktów" numFmtId="0">
      <sharedItems containsSemiMixedTypes="0" containsString="0" containsNumber="1" containsInteger="1" minValue="4" maxValue="6" count="3">
        <n v="5"/>
        <n v="4"/>
        <n v="6"/>
      </sharedItems>
    </cacheField>
    <cacheField name="wysokość stypendium" numFmtId="0">
      <sharedItems containsSemiMixedTypes="0" containsString="0" containsNumber="1" containsInteger="1" minValue="1000" maxValue="1400" count="3">
        <n v="1200"/>
        <n v="1000"/>
        <n v="1400"/>
      </sharedItems>
    </cacheField>
    <cacheField name="rodzaj stypendium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but Tadewicz" refreshedDate="44902.940142013889" createdVersion="8" refreshedVersion="8" minRefreshableVersion="3" recordCount="6" xr:uid="{FD2B1639-1EA8-49F4-9376-2EF8546D8172}">
  <cacheSource type="worksheet">
    <worksheetSource ref="K17:L23" sheet="Arkusz1"/>
  </cacheSource>
  <cacheFields count="2">
    <cacheField name="Nazwisko" numFmtId="0">
      <sharedItems count="5">
        <s v="Kowalski"/>
        <s v="Kowalewicz"/>
        <s v="Nowak"/>
        <s v="Kowalowski"/>
        <s v="Kula"/>
      </sharedItems>
    </cacheField>
    <cacheField name="ilość punktów" numFmtId="0">
      <sharedItems containsSemiMixedTypes="0" containsString="0" containsNumber="1" containsInteger="1" minValue="4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n v="1"/>
    <x v="0"/>
    <x v="0"/>
    <x v="0"/>
    <s v="socjalne"/>
  </r>
  <r>
    <n v="1"/>
    <x v="0"/>
    <x v="1"/>
    <x v="1"/>
    <s v="sportowe"/>
  </r>
  <r>
    <n v="2"/>
    <x v="0"/>
    <x v="0"/>
    <x v="0"/>
    <s v="socjalne"/>
  </r>
  <r>
    <n v="3"/>
    <x v="0"/>
    <x v="2"/>
    <x v="2"/>
    <s v="naukowe"/>
  </r>
  <r>
    <n v="2"/>
    <x v="0"/>
    <x v="0"/>
    <x v="0"/>
    <s v="socjalne"/>
  </r>
  <r>
    <n v="3"/>
    <x v="0"/>
    <x v="0"/>
    <x v="0"/>
    <s v="socjaln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4"/>
  </r>
  <r>
    <x v="1"/>
    <n v="5"/>
  </r>
  <r>
    <x v="0"/>
    <n v="5"/>
  </r>
  <r>
    <x v="2"/>
    <n v="5"/>
  </r>
  <r>
    <x v="3"/>
    <n v="5"/>
  </r>
  <r>
    <x v="4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C78BF1-3E56-440E-9347-862C080B19A2}" name="Tabela przestawna11" cacheId="2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J28:K34" firstHeaderRow="1" firstDataRow="1" firstDataCol="1"/>
  <pivotFields count="2">
    <pivotField axis="axisRow" showAll="0">
      <items count="6">
        <item x="1"/>
        <item x="3"/>
        <item x="0"/>
        <item x="4"/>
        <item x="2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z ilość punktów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290A6C-BE7B-4876-9C63-EB0600DBAFFD}" name="Tabela przestawna7" cacheId="1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B21:D26" firstHeaderRow="1" firstDataRow="2" firstDataCol="1"/>
  <pivotFields count="5">
    <pivotField showAll="0"/>
    <pivotField axis="axisCol" showAll="0">
      <items count="2"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  <pivotField dataField="1" showAll="0">
      <items count="4">
        <item x="1"/>
        <item x="0"/>
        <item x="2"/>
        <item t="default"/>
      </items>
    </pivotField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2">
    <i>
      <x/>
    </i>
    <i t="grand">
      <x/>
    </i>
  </colItems>
  <dataFields count="1">
    <dataField name="Liczba z wysokość stypendium" fld="3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723553-EBA5-4CF1-B8F4-ADD5B3CA0373}" name="Tabela przestawna1" cacheId="1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G18:H22" firstHeaderRow="1" firstDataRow="1" firstDataCol="1"/>
  <pivotFields count="5">
    <pivotField showAll="0"/>
    <pivotField showAll="0"/>
    <pivotField axis="axisRow" showAll="0">
      <items count="4">
        <item x="1"/>
        <item x="0"/>
        <item x="2"/>
        <item t="default"/>
      </items>
    </pivotField>
    <pivotField dataField="1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Liczba z wysokość stypendium" fld="3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221015-BA06-405F-9C0B-1D7E56E0CFD3}" name="Tabela1" displayName="Tabela1" ref="A1:K9" totalsRowCount="1">
  <autoFilter ref="A1:K8" xr:uid="{D2221015-BA06-405F-9C0B-1D7E56E0CFD3}"/>
  <sortState xmlns:xlrd2="http://schemas.microsoft.com/office/spreadsheetml/2017/richdata2" ref="A2:E8">
    <sortCondition ref="C1:C8"/>
  </sortState>
  <tableColumns count="11">
    <tableColumn id="1" xr3:uid="{533C4ABE-6DC2-459D-A5BF-8A3ADD040D3E}" name="rok studiów" totalsRowLabel="Suma"/>
    <tableColumn id="2" xr3:uid="{9AB51BD0-25C4-4C0F-B770-7C761564F008}" name="kierunek"/>
    <tableColumn id="3" xr3:uid="{F959B165-9C03-4FE0-9251-C66275549CC9}" name="ilość punktów"/>
    <tableColumn id="4" xr3:uid="{40D14377-30BE-4A0C-B14A-022206327F5D}" name="wysokość stypendium" totalsRowFunction="sum" dataDxfId="2" totalsRowDxfId="1" totalsRowCellStyle="Dobry"/>
    <tableColumn id="5" xr3:uid="{B20E58C3-CFCC-42B9-A104-BAA6F310502A}" name="rodzaj stypendium"/>
    <tableColumn id="6" xr3:uid="{64BD215B-B06C-4592-AF01-27A6B5ED46F8}" name="imię"/>
    <tableColumn id="7" xr3:uid="{064B868D-E89F-445F-89FA-46D7A0A996E7}" name="Nazwisko"/>
    <tableColumn id="8" xr3:uid="{4F04F1E1-0747-4A91-BB3A-E1E547FE1486}" name="rok urodzenia"/>
    <tableColumn id="9" xr3:uid="{646EC553-1B4F-4B79-88B4-638D65190FD2}" name="Miejscowość"/>
    <tableColumn id="10" xr3:uid="{29CA2F3B-C60B-4B53-96BB-43C388F2535D}" name="średnia ocen" totalsRowFunction="average" totalsRowCellStyle="Dobry"/>
    <tableColumn id="11" xr3:uid="{D6FF1462-0B21-4EE4-8EA3-6760A9DAE7C6}" name="czy przyznane stypendium" dataDxfId="0" dataCellStyle="Dobry">
      <calculatedColumnFormula>IF(Tabela1[[#This Row],[ilość punktów]]&gt;3,"TAK","NIE")</calculatedColumnFormula>
    </tableColumn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6AE24-5795-4485-AF5D-443C8E592E34}">
  <dimension ref="A1:L34"/>
  <sheetViews>
    <sheetView tabSelected="1" workbookViewId="0">
      <selection activeCell="L11" sqref="L11"/>
    </sheetView>
  </sheetViews>
  <sheetFormatPr defaultRowHeight="15" x14ac:dyDescent="0.25"/>
  <cols>
    <col min="1" max="1" width="13.5703125" customWidth="1"/>
    <col min="2" max="2" width="11.7109375" bestFit="1" customWidth="1"/>
    <col min="3" max="3" width="15.42578125" customWidth="1"/>
    <col min="4" max="4" width="22.5703125" customWidth="1"/>
    <col min="5" max="5" width="19.5703125" customWidth="1"/>
    <col min="7" max="7" width="17.7109375" bestFit="1" customWidth="1"/>
    <col min="8" max="8" width="28" bestFit="1" customWidth="1"/>
    <col min="9" max="9" width="14.7109375" bestFit="1" customWidth="1"/>
    <col min="10" max="10" width="17.7109375" bestFit="1" customWidth="1"/>
    <col min="11" max="11" width="20.140625" bestFit="1" customWidth="1"/>
    <col min="12" max="12" width="17.7109375" bestFit="1" customWidth="1"/>
    <col min="13" max="13" width="14.28515625" bestFit="1" customWidth="1"/>
    <col min="14" max="14" width="5" bestFit="1" customWidth="1"/>
    <col min="15" max="15" width="14.28515625" bestFit="1" customWidth="1"/>
    <col min="16" max="16" width="10.28515625" bestFit="1" customWidth="1"/>
    <col min="17" max="17" width="14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13</v>
      </c>
      <c r="G1" t="s">
        <v>19</v>
      </c>
      <c r="H1" t="s">
        <v>23</v>
      </c>
      <c r="I1" t="s">
        <v>24</v>
      </c>
      <c r="J1" t="s">
        <v>25</v>
      </c>
      <c r="K1" t="s">
        <v>30</v>
      </c>
    </row>
    <row r="2" spans="1:11" x14ac:dyDescent="0.25">
      <c r="A2">
        <v>1</v>
      </c>
      <c r="B2" t="s">
        <v>4</v>
      </c>
      <c r="C2">
        <v>4</v>
      </c>
      <c r="D2" s="10">
        <v>1000</v>
      </c>
      <c r="E2" t="s">
        <v>7</v>
      </c>
      <c r="F2" t="s">
        <v>14</v>
      </c>
      <c r="G2" t="s">
        <v>16</v>
      </c>
      <c r="H2">
        <v>2003</v>
      </c>
      <c r="I2" t="s">
        <v>26</v>
      </c>
      <c r="J2">
        <v>5</v>
      </c>
      <c r="K2" s="13" t="str">
        <f>IF(Tabela1[[#This Row],[ilość punktów]]&gt;3,"TAK","NIE")</f>
        <v>TAK</v>
      </c>
    </row>
    <row r="3" spans="1:11" x14ac:dyDescent="0.25">
      <c r="A3">
        <v>1</v>
      </c>
      <c r="B3" t="s">
        <v>4</v>
      </c>
      <c r="C3">
        <v>5</v>
      </c>
      <c r="D3" s="10">
        <v>1200</v>
      </c>
      <c r="E3" t="s">
        <v>6</v>
      </c>
      <c r="F3" t="s">
        <v>14</v>
      </c>
      <c r="G3" t="s">
        <v>15</v>
      </c>
      <c r="H3">
        <v>2002</v>
      </c>
      <c r="I3" t="s">
        <v>27</v>
      </c>
      <c r="J3">
        <v>3.05</v>
      </c>
      <c r="K3" s="13" t="str">
        <f>IF(Tabela1[[#This Row],[ilość punktów]]&gt;3,"TAK","NIE")</f>
        <v>TAK</v>
      </c>
    </row>
    <row r="4" spans="1:11" x14ac:dyDescent="0.25">
      <c r="A4">
        <v>2</v>
      </c>
      <c r="B4" t="s">
        <v>4</v>
      </c>
      <c r="C4">
        <v>5</v>
      </c>
      <c r="D4" s="10">
        <v>1200</v>
      </c>
      <c r="E4" t="s">
        <v>6</v>
      </c>
      <c r="F4" t="s">
        <v>14</v>
      </c>
      <c r="G4" t="s">
        <v>16</v>
      </c>
      <c r="H4">
        <v>2000</v>
      </c>
      <c r="I4" t="s">
        <v>26</v>
      </c>
      <c r="J4">
        <v>4.1500000000000004</v>
      </c>
      <c r="K4" s="13" t="str">
        <f>IF(Tabela1[[#This Row],[ilość punktów]]&gt;3,"TAK","NIE")</f>
        <v>TAK</v>
      </c>
    </row>
    <row r="5" spans="1:11" x14ac:dyDescent="0.25">
      <c r="A5">
        <v>2</v>
      </c>
      <c r="B5" t="s">
        <v>4</v>
      </c>
      <c r="C5">
        <v>5</v>
      </c>
      <c r="D5" s="10">
        <v>1200</v>
      </c>
      <c r="E5" t="s">
        <v>6</v>
      </c>
      <c r="F5" t="s">
        <v>17</v>
      </c>
      <c r="G5" t="s">
        <v>18</v>
      </c>
      <c r="H5">
        <v>2002</v>
      </c>
      <c r="I5" t="s">
        <v>26</v>
      </c>
      <c r="J5" s="11">
        <v>3.75</v>
      </c>
      <c r="K5" s="13" t="str">
        <f>IF(Tabela1[[#This Row],[ilość punktów]]&gt;3,"TAK","NIE")</f>
        <v>TAK</v>
      </c>
    </row>
    <row r="6" spans="1:11" x14ac:dyDescent="0.25">
      <c r="A6">
        <v>3</v>
      </c>
      <c r="B6" t="s">
        <v>4</v>
      </c>
      <c r="C6">
        <v>5</v>
      </c>
      <c r="D6" s="10">
        <v>1200</v>
      </c>
      <c r="E6" t="s">
        <v>6</v>
      </c>
      <c r="F6" t="s">
        <v>17</v>
      </c>
      <c r="G6" t="s">
        <v>20</v>
      </c>
      <c r="H6">
        <v>2001</v>
      </c>
      <c r="I6" t="s">
        <v>28</v>
      </c>
      <c r="J6">
        <v>4</v>
      </c>
      <c r="K6" s="13" t="str">
        <f>IF(Tabela1[[#This Row],[ilość punktów]]&gt;3,"TAK","NIE")</f>
        <v>TAK</v>
      </c>
    </row>
    <row r="7" spans="1:11" x14ac:dyDescent="0.25">
      <c r="A7">
        <v>2</v>
      </c>
      <c r="B7" t="s">
        <v>31</v>
      </c>
      <c r="C7">
        <v>3</v>
      </c>
      <c r="D7" s="10"/>
      <c r="E7" t="s">
        <v>6</v>
      </c>
      <c r="F7" t="s">
        <v>17</v>
      </c>
      <c r="G7" t="s">
        <v>32</v>
      </c>
      <c r="H7">
        <v>2004</v>
      </c>
      <c r="I7" t="s">
        <v>26</v>
      </c>
      <c r="J7">
        <v>5</v>
      </c>
      <c r="K7" s="14" t="str">
        <f>IF(Tabela1[[#This Row],[ilość punktów]]&gt;3,"TAK","NIE")</f>
        <v>NIE</v>
      </c>
    </row>
    <row r="8" spans="1:11" x14ac:dyDescent="0.25">
      <c r="A8">
        <v>3</v>
      </c>
      <c r="B8" t="s">
        <v>4</v>
      </c>
      <c r="C8">
        <v>6</v>
      </c>
      <c r="D8" s="10">
        <v>1400</v>
      </c>
      <c r="E8" t="s">
        <v>8</v>
      </c>
      <c r="F8" t="s">
        <v>14</v>
      </c>
      <c r="G8" t="s">
        <v>21</v>
      </c>
      <c r="H8">
        <v>2000</v>
      </c>
      <c r="I8" t="s">
        <v>26</v>
      </c>
      <c r="J8">
        <v>3</v>
      </c>
      <c r="K8" s="13" t="str">
        <f>IF(Tabela1[[#This Row],[ilość punktów]]&gt;3,"TAK","NIE")</f>
        <v>TAK</v>
      </c>
    </row>
    <row r="9" spans="1:11" x14ac:dyDescent="0.25">
      <c r="A9" t="s">
        <v>29</v>
      </c>
      <c r="D9" s="12">
        <f>SUBTOTAL(109,Tabela1[wysokość stypendium])</f>
        <v>7200</v>
      </c>
      <c r="J9" s="13">
        <f>SUBTOTAL(101,Tabela1[średnia ocen])</f>
        <v>3.9928571428571433</v>
      </c>
    </row>
    <row r="10" spans="1:11" x14ac:dyDescent="0.25">
      <c r="J10" s="13">
        <f>SUBTOTAL(9,Tabela1[średnia ocen])</f>
        <v>27.950000000000003</v>
      </c>
    </row>
    <row r="17" spans="2:12" x14ac:dyDescent="0.25">
      <c r="K17" s="2" t="s">
        <v>19</v>
      </c>
      <c r="L17" s="1" t="s">
        <v>2</v>
      </c>
    </row>
    <row r="18" spans="2:12" x14ac:dyDescent="0.25">
      <c r="G18" s="8" t="s">
        <v>10</v>
      </c>
      <c r="H18" t="s">
        <v>12</v>
      </c>
      <c r="K18" s="4" t="s">
        <v>16</v>
      </c>
      <c r="L18" s="3">
        <v>4</v>
      </c>
    </row>
    <row r="19" spans="2:12" x14ac:dyDescent="0.25">
      <c r="G19" s="9">
        <v>4</v>
      </c>
      <c r="H19" s="7">
        <v>1</v>
      </c>
      <c r="K19" s="4" t="s">
        <v>15</v>
      </c>
      <c r="L19" s="3">
        <v>5</v>
      </c>
    </row>
    <row r="20" spans="2:12" x14ac:dyDescent="0.25">
      <c r="G20" s="9">
        <v>5</v>
      </c>
      <c r="H20" s="7">
        <v>4</v>
      </c>
      <c r="K20" s="4" t="s">
        <v>16</v>
      </c>
      <c r="L20" s="3">
        <v>5</v>
      </c>
    </row>
    <row r="21" spans="2:12" x14ac:dyDescent="0.25">
      <c r="B21" s="8" t="s">
        <v>12</v>
      </c>
      <c r="C21" s="8" t="s">
        <v>22</v>
      </c>
      <c r="G21" s="9">
        <v>6</v>
      </c>
      <c r="H21" s="7">
        <v>1</v>
      </c>
      <c r="K21" s="4" t="s">
        <v>18</v>
      </c>
      <c r="L21" s="3">
        <v>5</v>
      </c>
    </row>
    <row r="22" spans="2:12" x14ac:dyDescent="0.25">
      <c r="B22" s="8" t="s">
        <v>10</v>
      </c>
      <c r="C22" t="s">
        <v>4</v>
      </c>
      <c r="D22" t="s">
        <v>11</v>
      </c>
      <c r="G22" s="9" t="s">
        <v>11</v>
      </c>
      <c r="H22" s="7">
        <v>6</v>
      </c>
      <c r="K22" s="4" t="s">
        <v>20</v>
      </c>
      <c r="L22" s="3">
        <v>5</v>
      </c>
    </row>
    <row r="23" spans="2:12" x14ac:dyDescent="0.25">
      <c r="B23" s="9">
        <v>4</v>
      </c>
      <c r="C23" s="7">
        <v>1</v>
      </c>
      <c r="D23" s="7">
        <v>1</v>
      </c>
      <c r="K23" s="6" t="s">
        <v>21</v>
      </c>
      <c r="L23" s="5">
        <v>6</v>
      </c>
    </row>
    <row r="24" spans="2:12" x14ac:dyDescent="0.25">
      <c r="B24" s="9">
        <v>5</v>
      </c>
      <c r="C24" s="7">
        <v>4</v>
      </c>
      <c r="D24" s="7">
        <v>4</v>
      </c>
    </row>
    <row r="25" spans="2:12" x14ac:dyDescent="0.25">
      <c r="B25" s="9">
        <v>6</v>
      </c>
      <c r="C25" s="7">
        <v>1</v>
      </c>
      <c r="D25" s="7">
        <v>1</v>
      </c>
    </row>
    <row r="26" spans="2:12" x14ac:dyDescent="0.25">
      <c r="B26" s="9" t="s">
        <v>11</v>
      </c>
      <c r="C26" s="7">
        <v>6</v>
      </c>
      <c r="D26" s="7">
        <v>6</v>
      </c>
    </row>
    <row r="28" spans="2:12" x14ac:dyDescent="0.25">
      <c r="J28" s="8" t="s">
        <v>10</v>
      </c>
      <c r="K28" t="s">
        <v>9</v>
      </c>
    </row>
    <row r="29" spans="2:12" x14ac:dyDescent="0.25">
      <c r="J29" s="9" t="s">
        <v>15</v>
      </c>
      <c r="K29" s="7">
        <v>5</v>
      </c>
    </row>
    <row r="30" spans="2:12" x14ac:dyDescent="0.25">
      <c r="J30" s="9" t="s">
        <v>20</v>
      </c>
      <c r="K30" s="7">
        <v>5</v>
      </c>
    </row>
    <row r="31" spans="2:12" x14ac:dyDescent="0.25">
      <c r="J31" s="9" t="s">
        <v>16</v>
      </c>
      <c r="K31" s="7">
        <v>9</v>
      </c>
    </row>
    <row r="32" spans="2:12" x14ac:dyDescent="0.25">
      <c r="J32" s="9" t="s">
        <v>21</v>
      </c>
      <c r="K32" s="7">
        <v>6</v>
      </c>
    </row>
    <row r="33" spans="10:11" x14ac:dyDescent="0.25">
      <c r="J33" s="9" t="s">
        <v>18</v>
      </c>
      <c r="K33" s="7">
        <v>5</v>
      </c>
    </row>
    <row r="34" spans="10:11" x14ac:dyDescent="0.25">
      <c r="J34" s="9" t="s">
        <v>11</v>
      </c>
      <c r="K34" s="7">
        <v>30</v>
      </c>
    </row>
  </sheetData>
  <pageMargins left="0.7" right="0.7" top="0.75" bottom="0.75" header="0.3" footer="0.3"/>
  <pageSetup paperSize="9" orientation="portrait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Jakbut Tadewicz</dc:creator>
  <cp:lastModifiedBy>Jakbut Tadewicz</cp:lastModifiedBy>
  <dcterms:created xsi:type="dcterms:W3CDTF">2022-12-07T21:20:56Z</dcterms:created>
  <dcterms:modified xsi:type="dcterms:W3CDTF">2022-12-07T21:43:13Z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2022-12-07T21:34:30Z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530ddc80-6dbd-4a90-8772-df668965cfbe</vt:lpwstr>
  </property>
  <property fmtid="{D5CDD505-2E9C-101B-9397-08002B2CF9AE}" pid="7" name="MSIP_Label_defa4170-0d19-0005-0004-bc88714345d2_ActionId">
    <vt:lpwstr>0a9727eb-c27e-4ef9-8091-4ba568a84971</vt:lpwstr>
  </property>
  <property fmtid="{D5CDD505-2E9C-101B-9397-08002B2CF9AE}" pid="8" name="MSIP_Label_defa4170-0d19-0005-0004-bc88714345d2_ContentBits">
    <vt:lpwstr>0</vt:lpwstr>
  </property>
</Properties>
</file>