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an5\Downloads\OneDrive_1_24.11.2022\"/>
    </mc:Choice>
  </mc:AlternateContent>
  <bookViews>
    <workbookView xWindow="0" yWindow="0" windowWidth="13365" windowHeight="9765"/>
  </bookViews>
  <sheets>
    <sheet name="firma filmowa" sheetId="3" r:id="rId1"/>
    <sheet name="Arkusz1" sheetId="5" r:id="rId2"/>
  </sheets>
  <calcPr calcId="152511"/>
</workbook>
</file>

<file path=xl/calcChain.xml><?xml version="1.0" encoding="utf-8"?>
<calcChain xmlns="http://schemas.openxmlformats.org/spreadsheetml/2006/main">
  <c r="G6" i="3" l="1"/>
  <c r="G41" i="3"/>
  <c r="G8" i="3"/>
  <c r="G9" i="3"/>
  <c r="G7" i="3"/>
  <c r="G5" i="3"/>
  <c r="F2" i="3"/>
  <c r="D2" i="3"/>
  <c r="D3" i="3"/>
</calcChain>
</file>

<file path=xl/sharedStrings.xml><?xml version="1.0" encoding="utf-8"?>
<sst xmlns="http://schemas.openxmlformats.org/spreadsheetml/2006/main" count="137" uniqueCount="84">
  <si>
    <t>Lp.</t>
  </si>
  <si>
    <t>Nazwisko</t>
  </si>
  <si>
    <t>Imię</t>
  </si>
  <si>
    <t>Nowak</t>
  </si>
  <si>
    <t>Kowalska</t>
  </si>
  <si>
    <t>Jan</t>
  </si>
  <si>
    <t>Janina</t>
  </si>
  <si>
    <t>Stefan</t>
  </si>
  <si>
    <t>Płeć</t>
  </si>
  <si>
    <t>Wiek</t>
  </si>
  <si>
    <t>Stanowisko</t>
  </si>
  <si>
    <t>Staż pracy</t>
  </si>
  <si>
    <t>Data zatrudnienia</t>
  </si>
  <si>
    <t>Wynagrodzenie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</si>
  <si>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</si>
  <si>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</si>
  <si>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</si>
  <si>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</si>
  <si>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</si>
  <si>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</si>
  <si>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</si>
  <si>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</si>
  <si>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</si>
  <si>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</si>
  <si>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</si>
  <si>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</si>
  <si>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</si>
  <si>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</si>
  <si>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</si>
  <si>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Adamski</t>
  </si>
  <si>
    <t>mężczyzna</t>
  </si>
  <si>
    <t>Azowski</t>
  </si>
  <si>
    <t>Piotr</t>
  </si>
  <si>
    <t>Bermudzki</t>
  </si>
  <si>
    <t>recepcjonista</t>
  </si>
  <si>
    <t xml:space="preserve">Bond </t>
  </si>
  <si>
    <t>Katarzyna</t>
  </si>
  <si>
    <t>kobieta</t>
  </si>
  <si>
    <t>Dąbrowska</t>
  </si>
  <si>
    <t>Dąbrowski</t>
  </si>
  <si>
    <t>Mariusz</t>
  </si>
  <si>
    <t>Ewa</t>
  </si>
  <si>
    <t>Fijałowska</t>
  </si>
  <si>
    <t>Malwina</t>
  </si>
  <si>
    <t>Górny</t>
  </si>
  <si>
    <t>Sergiusz</t>
  </si>
  <si>
    <t>Iksińka</t>
  </si>
  <si>
    <t>Antonina</t>
  </si>
  <si>
    <t>Nowicka</t>
  </si>
  <si>
    <t>Hanna</t>
  </si>
  <si>
    <t>współwłaściciel</t>
  </si>
  <si>
    <t>asystent producenta</t>
  </si>
  <si>
    <t>choreograf</t>
  </si>
  <si>
    <t>fotograf</t>
  </si>
  <si>
    <t>wizażysta</t>
  </si>
  <si>
    <t>scenarzysta</t>
  </si>
  <si>
    <t xml:space="preserve">konsultant </t>
  </si>
  <si>
    <t>dyrektor działu marketingu</t>
  </si>
  <si>
    <t>Polski</t>
  </si>
  <si>
    <t>Tomasz</t>
  </si>
  <si>
    <t>dokumentalista</t>
  </si>
  <si>
    <t>Technik</t>
  </si>
  <si>
    <t>Adam</t>
  </si>
  <si>
    <t>monter</t>
  </si>
  <si>
    <t xml:space="preserve">Zawrotny </t>
  </si>
  <si>
    <t>Marek</t>
  </si>
  <si>
    <t>pomoc techniczna</t>
  </si>
  <si>
    <t>Nr pesel</t>
  </si>
  <si>
    <t>średnia wieku mężczyzn</t>
  </si>
  <si>
    <t>średnia wieku kobiet</t>
  </si>
  <si>
    <t>minimalny staż pracy</t>
  </si>
  <si>
    <t>maksymalny staż pracy</t>
  </si>
  <si>
    <t>średni staż pracy</t>
  </si>
  <si>
    <t>ilość pracowników</t>
  </si>
  <si>
    <t>ilość współwłaścicieli</t>
  </si>
  <si>
    <t>ilość osób z płacą &gt;4000zł</t>
  </si>
  <si>
    <t>Dane</t>
  </si>
  <si>
    <t>Wyniki</t>
  </si>
  <si>
    <t>ilość kobiet</t>
  </si>
  <si>
    <t>ilość</t>
  </si>
  <si>
    <t>suma</t>
  </si>
  <si>
    <t>średnia</t>
  </si>
  <si>
    <t>minimum</t>
  </si>
  <si>
    <t>maksimum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</si>
</sst>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zł&quot;;[Red]\-#,##0\ &quot;zł&quot;"/>
    <numFmt numFmtId="164" formatCode="yyyy/mm/dd;@"/>
    <numFmt numFmtId="168" formatCode="0.0"/>
  </numFmts>
  <fonts count="9">
    <font>
      <sz val="11"/>
      <color theme="1"/>
      <name val="Czcionka tekstu podstawowego"/>
      <family val="2"/>
      <charset val="238"/>
    </font>
    <font>
      <b/>
      <sz val="11"/>
      <color theme="1"/>
      <name val="Arial"/>
      <family val="2"/>
      <charset val="238"/>
    </font>
    <font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sz val="12"/>
      <color theme="1"/>
      <name val="Courier New"/>
      <family val="3"/>
      <charset val="238"/>
    </font>
    <font>
      <sz val="11"/>
      <color theme="1"/>
      <name val="Times New Roman"/>
      <family val="1"/>
      <charset val="238"/>
    </font>
    <font>
      <b/>
      <i/>
      <sz val="12"/>
      <color theme="1"/>
      <name val="Times New Roman"/>
      <family val="1"/>
      <charset val="238"/>
    </font>
    <font>
      <b/>
      <i/>
      <sz val="11"/>
      <color theme="1"/>
      <name val="Times New Roman"/>
      <family val="1"/>
      <charset val="238"/>
    </font>
    <font>
      <b/>
      <sz val="11"/>
      <color theme="1"/>
      <name val="Czcionka tekstu podstawowego"/>
      <charset val="23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3" xfId="0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6" fontId="2" fillId="0" borderId="13" xfId="0" applyNumberFormat="1" applyFont="1" applyBorder="1"/>
    <xf numFmtId="0" fontId="2" fillId="0" borderId="14" xfId="0" applyNumberFormat="1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6" xfId="0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6" fontId="2" fillId="0" borderId="16" xfId="0" applyNumberFormat="1" applyFont="1" applyBorder="1"/>
    <xf numFmtId="0" fontId="2" fillId="0" borderId="17" xfId="0" applyNumberFormat="1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19" xfId="0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6" fontId="2" fillId="0" borderId="19" xfId="0" applyNumberFormat="1" applyFont="1" applyBorder="1"/>
    <xf numFmtId="0" fontId="2" fillId="0" borderId="20" xfId="0" applyNumberFormat="1" applyFont="1" applyBorder="1"/>
    <xf numFmtId="0" fontId="3" fillId="0" borderId="0" xfId="0" applyFont="1"/>
    <xf numFmtId="0" fontId="1" fillId="3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justify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2" fontId="6" fillId="4" borderId="21" xfId="0" applyNumberFormat="1" applyFont="1" applyFill="1" applyBorder="1" applyAlignment="1">
      <alignment horizontal="left" vertical="center"/>
    </xf>
    <xf numFmtId="0" fontId="7" fillId="4" borderId="22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4" borderId="23" xfId="0" applyFill="1" applyBorder="1"/>
    <xf numFmtId="0" fontId="0" fillId="0" borderId="23" xfId="0" applyBorder="1"/>
    <xf numFmtId="0" fontId="0" fillId="0" borderId="0" xfId="0" applyBorder="1"/>
    <xf numFmtId="0" fontId="8" fillId="4" borderId="23" xfId="0" applyFont="1" applyFill="1" applyBorder="1" applyAlignment="1">
      <alignment horizontal="center"/>
    </xf>
    <xf numFmtId="168" fontId="0" fillId="0" borderId="23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zoomScale="90" zoomScaleNormal="90" workbookViewId="0">
      <selection activeCell="G7" sqref="G7"/>
    </sheetView>
  </sheetViews>
  <sheetFormatPr defaultRowHeight="14.25"/>
  <cols>
    <col min="1" max="1" width="3.375" bestFit="1" customWidth="1"/>
    <col min="2" max="2" width="11.875" customWidth="1"/>
    <col min="3" max="4" width="10.25" customWidth="1"/>
    <col min="5" max="5" width="6.125" customWidth="1"/>
    <col min="6" max="6" width="29.375" customWidth="1"/>
    <col min="7" max="7" width="11" customWidth="1"/>
    <col min="8" max="8" width="17" customWidth="1"/>
    <col min="9" max="9" width="16" customWidth="1"/>
    <col min="10" max="10" width="14.25" customWidth="1"/>
    <col min="12" max="12" width="24" bestFit="1" customWidth="1"/>
  </cols>
  <sheetData>
    <row r="1" spans="1:13" ht="15.75" thickBot="1">
      <c r="A1" s="31" t="s">
        <v>0</v>
      </c>
      <c r="B1" s="32" t="s">
        <v>1</v>
      </c>
      <c r="C1" s="33" t="s">
        <v>2</v>
      </c>
      <c r="D1" s="33" t="s">
        <v>8</v>
      </c>
      <c r="E1" s="33" t="s">
        <v>9</v>
      </c>
      <c r="F1" s="33" t="s">
        <v>10</v>
      </c>
      <c r="G1" s="33" t="s">
        <v>11</v>
      </c>
      <c r="H1" s="33" t="s">
        <v>12</v>
      </c>
      <c r="I1" s="33" t="s">
        <v>13</v>
      </c>
      <c r="J1" s="34" t="s">
        <v>67</v>
      </c>
    </row>
    <row r="2" spans="1:13">
      <c r="D2" t="str">
        <f>"mężczyzna"</f>
        <v>mężczyzna</v>
      </c>
      <c r="F2" t="str">
        <f>"współwłaściciel"</f>
        <v>współwłaściciel</v>
      </c>
    </row>
    <row r="3" spans="1:13">
      <c r="D3" t="str">
        <f>"mężczyzna"</f>
        <v>mężczyzna</v>
      </c>
    </row>
    <row r="5" spans="1:13">
      <c r="F5" s="35" t="s">
        <v>79</v>
      </c>
      <c r="G5" s="36">
        <f>DCOUNT(A13:J28,,A13:J28)</f>
        <v>15</v>
      </c>
    </row>
    <row r="6" spans="1:13">
      <c r="F6" s="35" t="s">
        <v>80</v>
      </c>
      <c r="G6" s="36">
        <f>COUNTIF(F14:F28,"współwłaściciel")</f>
        <v>2</v>
      </c>
    </row>
    <row r="7" spans="1:13">
      <c r="F7" s="35" t="s">
        <v>81</v>
      </c>
      <c r="G7" s="36">
        <f>AVERAGE(G14:G28,15)</f>
        <v>12.6875</v>
      </c>
    </row>
    <row r="8" spans="1:13">
      <c r="F8" s="35" t="s">
        <v>82</v>
      </c>
      <c r="G8" s="36">
        <f>MIN(G14:G28)</f>
        <v>2</v>
      </c>
    </row>
    <row r="9" spans="1:13">
      <c r="F9" s="35" t="s">
        <v>83</v>
      </c>
      <c r="G9" s="36">
        <f>MAX(G14:G28)</f>
        <v>34</v>
      </c>
    </row>
    <row r="12" spans="1:13" ht="15" thickBot="1"/>
    <row r="13" spans="1:13" ht="32.25" customHeight="1" thickBot="1">
      <c r="A13" s="31" t="s">
        <v>0</v>
      </c>
      <c r="B13" s="32" t="s">
        <v>1</v>
      </c>
      <c r="C13" s="33" t="s">
        <v>2</v>
      </c>
      <c r="D13" s="33" t="s">
        <v>8</v>
      </c>
      <c r="E13" s="33" t="s">
        <v>9</v>
      </c>
      <c r="F13" s="33" t="s">
        <v>10</v>
      </c>
      <c r="G13" s="33" t="s">
        <v>11</v>
      </c>
      <c r="H13" s="33" t="s">
        <v>12</v>
      </c>
      <c r="I13" s="33" t="s">
        <v>13</v>
      </c>
      <c r="J13" s="34" t="s">
        <v>67</v>
      </c>
      <c r="K13" s="23"/>
      <c r="L13" s="29" t="s">
        <v>76</v>
      </c>
      <c r="M13" s="30" t="s">
        <v>77</v>
      </c>
    </row>
    <row r="14" spans="1:13" ht="15.75">
      <c r="A14" s="1" t="s">
        <v>14</v>
      </c>
      <c r="B14" s="4" t="s">
        <v>29</v>
      </c>
      <c r="C14" s="5" t="s">
        <v>5</v>
      </c>
      <c r="D14" s="5" t="s">
        <v>30</v>
      </c>
      <c r="E14" s="6">
        <v>39</v>
      </c>
      <c r="F14" s="5" t="s">
        <v>57</v>
      </c>
      <c r="G14" s="6">
        <v>19</v>
      </c>
      <c r="H14" s="7">
        <v>43497</v>
      </c>
      <c r="I14" s="8">
        <v>7450</v>
      </c>
      <c r="J14" s="9">
        <v>12345678901</v>
      </c>
      <c r="L14" s="25" t="s">
        <v>73</v>
      </c>
      <c r="M14" s="26"/>
    </row>
    <row r="15" spans="1:13" ht="15.75">
      <c r="A15" s="2" t="s">
        <v>15</v>
      </c>
      <c r="B15" s="10" t="s">
        <v>31</v>
      </c>
      <c r="C15" s="11" t="s">
        <v>32</v>
      </c>
      <c r="D15" s="11" t="s">
        <v>30</v>
      </c>
      <c r="E15" s="12">
        <v>27</v>
      </c>
      <c r="F15" s="11" t="s">
        <v>51</v>
      </c>
      <c r="G15" s="12">
        <v>3</v>
      </c>
      <c r="H15" s="13">
        <v>42491</v>
      </c>
      <c r="I15" s="14">
        <v>3000</v>
      </c>
      <c r="J15" s="15">
        <v>13456789023</v>
      </c>
      <c r="L15" s="25" t="s">
        <v>69</v>
      </c>
      <c r="M15" s="26"/>
    </row>
    <row r="16" spans="1:13" ht="15.75">
      <c r="A16" s="2" t="s">
        <v>16</v>
      </c>
      <c r="B16" s="10" t="s">
        <v>33</v>
      </c>
      <c r="C16" s="11" t="s">
        <v>7</v>
      </c>
      <c r="D16" s="11" t="s">
        <v>30</v>
      </c>
      <c r="E16" s="12">
        <v>54</v>
      </c>
      <c r="F16" s="11" t="s">
        <v>34</v>
      </c>
      <c r="G16" s="12">
        <v>30</v>
      </c>
      <c r="H16" s="13">
        <v>36131</v>
      </c>
      <c r="I16" s="14">
        <v>3700</v>
      </c>
      <c r="J16" s="15">
        <v>11234567890</v>
      </c>
      <c r="L16" s="25" t="s">
        <v>78</v>
      </c>
      <c r="M16" s="26"/>
    </row>
    <row r="17" spans="1:13" ht="15.75">
      <c r="A17" s="2" t="s">
        <v>17</v>
      </c>
      <c r="B17" s="10" t="s">
        <v>35</v>
      </c>
      <c r="C17" s="11" t="s">
        <v>36</v>
      </c>
      <c r="D17" s="11" t="s">
        <v>37</v>
      </c>
      <c r="E17" s="12">
        <v>26</v>
      </c>
      <c r="F17" s="11" t="s">
        <v>51</v>
      </c>
      <c r="G17" s="12">
        <v>2</v>
      </c>
      <c r="H17" s="13">
        <v>42795</v>
      </c>
      <c r="I17" s="14">
        <v>3000</v>
      </c>
      <c r="J17" s="15">
        <v>12112131313</v>
      </c>
      <c r="L17" s="25" t="s">
        <v>68</v>
      </c>
      <c r="M17" s="26"/>
    </row>
    <row r="18" spans="1:13" ht="15.75">
      <c r="A18" s="2" t="s">
        <v>18</v>
      </c>
      <c r="B18" s="10" t="s">
        <v>39</v>
      </c>
      <c r="C18" s="11" t="s">
        <v>40</v>
      </c>
      <c r="D18" s="11" t="s">
        <v>30</v>
      </c>
      <c r="E18" s="12">
        <v>34</v>
      </c>
      <c r="F18" s="11" t="s">
        <v>53</v>
      </c>
      <c r="G18" s="12">
        <v>12</v>
      </c>
      <c r="H18" s="13">
        <v>43647</v>
      </c>
      <c r="I18" s="14">
        <v>5000</v>
      </c>
      <c r="J18" s="15">
        <v>11001100110</v>
      </c>
      <c r="L18" s="25" t="s">
        <v>74</v>
      </c>
      <c r="M18" s="26"/>
    </row>
    <row r="19" spans="1:13" ht="15.75">
      <c r="A19" s="2" t="s">
        <v>19</v>
      </c>
      <c r="B19" s="10" t="s">
        <v>38</v>
      </c>
      <c r="C19" s="11" t="s">
        <v>41</v>
      </c>
      <c r="D19" s="11" t="s">
        <v>37</v>
      </c>
      <c r="E19" s="12">
        <v>32</v>
      </c>
      <c r="F19" s="11" t="s">
        <v>52</v>
      </c>
      <c r="G19" s="12">
        <v>6</v>
      </c>
      <c r="H19" s="13">
        <v>43770</v>
      </c>
      <c r="I19" s="14">
        <v>4300</v>
      </c>
      <c r="J19" s="15">
        <v>11111111114</v>
      </c>
      <c r="L19" s="25" t="s">
        <v>70</v>
      </c>
      <c r="M19" s="26"/>
    </row>
    <row r="20" spans="1:13" ht="15.75">
      <c r="A20" s="2" t="s">
        <v>20</v>
      </c>
      <c r="B20" s="10" t="s">
        <v>42</v>
      </c>
      <c r="C20" s="11" t="s">
        <v>43</v>
      </c>
      <c r="D20" s="11" t="s">
        <v>37</v>
      </c>
      <c r="E20" s="12">
        <v>29</v>
      </c>
      <c r="F20" s="11" t="s">
        <v>54</v>
      </c>
      <c r="G20" s="12">
        <v>3</v>
      </c>
      <c r="H20" s="13">
        <v>43221</v>
      </c>
      <c r="I20" s="14">
        <v>4000</v>
      </c>
      <c r="J20" s="15">
        <v>22222222211</v>
      </c>
      <c r="L20" s="25" t="s">
        <v>72</v>
      </c>
      <c r="M20" s="26"/>
    </row>
    <row r="21" spans="1:13" ht="15.75">
      <c r="A21" s="2" t="s">
        <v>21</v>
      </c>
      <c r="B21" s="10" t="s">
        <v>44</v>
      </c>
      <c r="C21" s="11" t="s">
        <v>45</v>
      </c>
      <c r="D21" s="11" t="s">
        <v>30</v>
      </c>
      <c r="E21" s="12">
        <v>27</v>
      </c>
      <c r="F21" s="11" t="s">
        <v>55</v>
      </c>
      <c r="G21" s="12">
        <v>3</v>
      </c>
      <c r="H21" s="13">
        <v>43556</v>
      </c>
      <c r="I21" s="14">
        <v>4000</v>
      </c>
      <c r="J21" s="15">
        <v>22222222111</v>
      </c>
      <c r="L21" s="25" t="s">
        <v>71</v>
      </c>
      <c r="M21" s="26"/>
    </row>
    <row r="22" spans="1:13" ht="16.5" thickBot="1">
      <c r="A22" s="2" t="s">
        <v>22</v>
      </c>
      <c r="B22" s="10" t="s">
        <v>46</v>
      </c>
      <c r="C22" s="11" t="s">
        <v>47</v>
      </c>
      <c r="D22" s="11" t="s">
        <v>37</v>
      </c>
      <c r="E22" s="12">
        <v>39</v>
      </c>
      <c r="F22" s="11" t="s">
        <v>56</v>
      </c>
      <c r="G22" s="12">
        <v>10</v>
      </c>
      <c r="H22" s="13">
        <v>39965</v>
      </c>
      <c r="I22" s="14">
        <v>4700</v>
      </c>
      <c r="J22" s="15">
        <v>21288683150</v>
      </c>
      <c r="L22" s="27" t="s">
        <v>75</v>
      </c>
      <c r="M22" s="28"/>
    </row>
    <row r="23" spans="1:13" ht="15.75">
      <c r="A23" s="2" t="s">
        <v>23</v>
      </c>
      <c r="B23" s="10" t="s">
        <v>4</v>
      </c>
      <c r="C23" s="11" t="s">
        <v>6</v>
      </c>
      <c r="D23" s="11" t="s">
        <v>37</v>
      </c>
      <c r="E23" s="12">
        <v>56</v>
      </c>
      <c r="F23" s="11" t="s">
        <v>50</v>
      </c>
      <c r="G23" s="12">
        <v>33</v>
      </c>
      <c r="H23" s="13">
        <v>31413</v>
      </c>
      <c r="I23" s="14">
        <v>15480</v>
      </c>
      <c r="J23" s="15">
        <v>23675720243</v>
      </c>
    </row>
    <row r="24" spans="1:13" ht="15.75">
      <c r="A24" s="2" t="s">
        <v>24</v>
      </c>
      <c r="B24" s="10" t="s">
        <v>3</v>
      </c>
      <c r="C24" s="11" t="s">
        <v>32</v>
      </c>
      <c r="D24" s="11" t="s">
        <v>30</v>
      </c>
      <c r="E24" s="12">
        <v>57</v>
      </c>
      <c r="F24" s="11" t="s">
        <v>50</v>
      </c>
      <c r="G24" s="12">
        <v>34</v>
      </c>
      <c r="H24" s="13">
        <v>31413</v>
      </c>
      <c r="I24" s="14">
        <v>15480</v>
      </c>
      <c r="J24" s="15">
        <v>26062773536</v>
      </c>
    </row>
    <row r="25" spans="1:13" ht="15.75">
      <c r="A25" s="2" t="s">
        <v>25</v>
      </c>
      <c r="B25" s="10" t="s">
        <v>48</v>
      </c>
      <c r="C25" s="11" t="s">
        <v>49</v>
      </c>
      <c r="D25" s="11" t="s">
        <v>37</v>
      </c>
      <c r="E25" s="12">
        <v>36</v>
      </c>
      <c r="F25" s="11" t="s">
        <v>55</v>
      </c>
      <c r="G25" s="12">
        <v>8</v>
      </c>
      <c r="H25" s="13">
        <v>40603</v>
      </c>
      <c r="I25" s="14">
        <v>4500</v>
      </c>
      <c r="J25" s="15">
        <v>28449794430</v>
      </c>
    </row>
    <row r="26" spans="1:13" ht="15.75">
      <c r="A26" s="2" t="s">
        <v>26</v>
      </c>
      <c r="B26" s="10" t="s">
        <v>58</v>
      </c>
      <c r="C26" s="11" t="s">
        <v>59</v>
      </c>
      <c r="D26" s="11" t="s">
        <v>30</v>
      </c>
      <c r="E26" s="12">
        <v>30</v>
      </c>
      <c r="F26" s="11" t="s">
        <v>60</v>
      </c>
      <c r="G26" s="12">
        <v>3</v>
      </c>
      <c r="H26" s="13">
        <v>43403</v>
      </c>
      <c r="I26" s="14">
        <v>5200</v>
      </c>
      <c r="J26" s="15">
        <v>30836831523</v>
      </c>
    </row>
    <row r="27" spans="1:13" ht="15.75">
      <c r="A27" s="2" t="s">
        <v>27</v>
      </c>
      <c r="B27" s="10" t="s">
        <v>61</v>
      </c>
      <c r="C27" s="11" t="s">
        <v>62</v>
      </c>
      <c r="D27" s="11" t="s">
        <v>30</v>
      </c>
      <c r="E27" s="12">
        <v>34</v>
      </c>
      <c r="F27" s="11" t="s">
        <v>63</v>
      </c>
      <c r="G27" s="12">
        <v>7</v>
      </c>
      <c r="H27" s="13">
        <v>41092</v>
      </c>
      <c r="I27" s="14">
        <v>2900</v>
      </c>
      <c r="J27" s="15">
        <v>33223868616</v>
      </c>
    </row>
    <row r="28" spans="1:13" ht="16.5" thickBot="1">
      <c r="A28" s="3" t="s">
        <v>28</v>
      </c>
      <c r="B28" s="16" t="s">
        <v>64</v>
      </c>
      <c r="C28" s="17" t="s">
        <v>65</v>
      </c>
      <c r="D28" s="17" t="s">
        <v>30</v>
      </c>
      <c r="E28" s="18">
        <v>40</v>
      </c>
      <c r="F28" s="17" t="s">
        <v>66</v>
      </c>
      <c r="G28" s="18">
        <v>15</v>
      </c>
      <c r="H28" s="19">
        <v>42979</v>
      </c>
      <c r="I28" s="20">
        <v>2500</v>
      </c>
      <c r="J28" s="21">
        <v>35610905709</v>
      </c>
    </row>
    <row r="32" spans="1:13" ht="15.75">
      <c r="B32" s="24"/>
      <c r="F32" s="38" t="s">
        <v>76</v>
      </c>
      <c r="G32" s="38" t="s">
        <v>77</v>
      </c>
    </row>
    <row r="33" spans="2:7" ht="15.75">
      <c r="B33" s="24"/>
      <c r="F33" s="36" t="s">
        <v>73</v>
      </c>
      <c r="G33" s="36">
        <v>15</v>
      </c>
    </row>
    <row r="34" spans="2:7" ht="15.75">
      <c r="B34" s="24"/>
      <c r="F34" s="36" t="s">
        <v>69</v>
      </c>
      <c r="G34" s="36">
        <v>36.33</v>
      </c>
    </row>
    <row r="35" spans="2:7" ht="15.75">
      <c r="B35" s="22"/>
      <c r="F35" s="36" t="s">
        <v>78</v>
      </c>
      <c r="G35" s="36">
        <v>6</v>
      </c>
    </row>
    <row r="36" spans="2:7">
      <c r="F36" s="36" t="s">
        <v>68</v>
      </c>
      <c r="G36" s="36">
        <v>38</v>
      </c>
    </row>
    <row r="37" spans="2:7">
      <c r="F37" s="36" t="s">
        <v>74</v>
      </c>
      <c r="G37" s="36">
        <v>2</v>
      </c>
    </row>
    <row r="38" spans="2:7">
      <c r="F38" s="36" t="s">
        <v>70</v>
      </c>
      <c r="G38" s="36">
        <v>2</v>
      </c>
    </row>
    <row r="39" spans="2:7">
      <c r="F39" s="36" t="s">
        <v>72</v>
      </c>
      <c r="G39" s="39">
        <v>12.6875</v>
      </c>
    </row>
    <row r="40" spans="2:7">
      <c r="F40" s="36" t="s">
        <v>71</v>
      </c>
      <c r="G40" s="36">
        <v>34</v>
      </c>
    </row>
    <row r="41" spans="2:7">
      <c r="F41" s="36" t="s">
        <v>75</v>
      </c>
      <c r="G41" s="36">
        <f>COUNTIF(I14:I28,"&gt;4000zł")</f>
        <v>8</v>
      </c>
    </row>
    <row r="42" spans="2:7">
      <c r="F42" s="37"/>
      <c r="G42" s="37"/>
    </row>
  </sheetData>
  <dataValidations count="2">
    <dataValidation type="date" errorStyle="information" allowBlank="1" showInputMessage="1" showErrorMessage="1" promptTitle="ilość zatrudnionych" sqref="F28">
      <formula1>H16</formula1>
      <formula2>H19</formula2>
    </dataValidation>
    <dataValidation type="whole" allowBlank="1" showInputMessage="1" showErrorMessage="1" sqref="B30">
      <formula1>5</formula1>
      <formula2>40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RowHeight="14.25"/>
  <cols>
    <col min="1" max="1" width="21.25" bestFit="1" customWidth="1"/>
  </cols>
  <sheetData>
    <row r="1" spans="1:1" ht="15.75">
      <c r="A1" s="5" t="s">
        <v>57</v>
      </c>
    </row>
    <row r="2" spans="1:1" ht="15.75">
      <c r="A2" s="11" t="s">
        <v>51</v>
      </c>
    </row>
    <row r="3" spans="1:1" ht="15.75">
      <c r="A3" s="11" t="s">
        <v>34</v>
      </c>
    </row>
    <row r="4" spans="1:1" ht="15.75">
      <c r="A4" s="11" t="s">
        <v>51</v>
      </c>
    </row>
    <row r="5" spans="1:1" ht="15.75">
      <c r="A5" s="11" t="s">
        <v>53</v>
      </c>
    </row>
    <row r="6" spans="1:1" ht="15.75">
      <c r="A6" s="11" t="s">
        <v>52</v>
      </c>
    </row>
    <row r="7" spans="1:1" ht="15.75">
      <c r="A7" s="11" t="s">
        <v>54</v>
      </c>
    </row>
    <row r="8" spans="1:1" ht="15.75">
      <c r="A8" s="11" t="s">
        <v>55</v>
      </c>
    </row>
    <row r="9" spans="1:1" ht="15.75">
      <c r="A9" s="11" t="s">
        <v>56</v>
      </c>
    </row>
    <row r="10" spans="1:1" ht="15.75">
      <c r="A10" s="11" t="s">
        <v>50</v>
      </c>
    </row>
    <row r="11" spans="1:1" ht="15.75">
      <c r="A11" s="11" t="s">
        <v>50</v>
      </c>
    </row>
    <row r="12" spans="1:1" ht="15.75">
      <c r="A12" s="11" t="s">
        <v>55</v>
      </c>
    </row>
    <row r="13" spans="1:1" ht="15.75">
      <c r="A13" s="11" t="s">
        <v>60</v>
      </c>
    </row>
    <row r="14" spans="1:1" ht="15.75">
      <c r="A14" s="11" t="s">
        <v>63</v>
      </c>
    </row>
    <row r="15" spans="1:1" ht="16.5" thickBot="1">
      <c r="A15" s="17" t="s">
        <v>66</v>
      </c>
    </row>
  </sheetData>
  <dataValidations count="1">
    <dataValidation type="date" errorStyle="information" allowBlank="1" showInputMessage="1" showErrorMessage="1" promptTitle="ilość zatrudnionych" sqref="A15">
      <formula1>C3</formula1>
      <formula2>C6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8c2a25e-b157-4684-bf53-a80a6b4d8d48">
      <Terms xmlns="http://schemas.microsoft.com/office/infopath/2007/PartnerControls"/>
    </lcf76f155ced4ddcb4097134ff3c332f>
    <TaxCatchAll xmlns="a13528dd-346c-4b0e-a2cd-91b338e9f89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AAAB74207BFC4488D66389A1B862391" ma:contentTypeVersion="9" ma:contentTypeDescription="Utwórz nowy dokument." ma:contentTypeScope="" ma:versionID="c74b70f75714826a7fa4fa3cd34d1e5d">
  <xsd:schema xmlns:xsd="http://www.w3.org/2001/XMLSchema" xmlns:xs="http://www.w3.org/2001/XMLSchema" xmlns:p="http://schemas.microsoft.com/office/2006/metadata/properties" xmlns:ns2="58c2a25e-b157-4684-bf53-a80a6b4d8d48" xmlns:ns3="a13528dd-346c-4b0e-a2cd-91b338e9f899" targetNamespace="http://schemas.microsoft.com/office/2006/metadata/properties" ma:root="true" ma:fieldsID="3a7f8ec8539788ebd5f8d91d15468a60" ns2:_="" ns3:_="">
    <xsd:import namespace="58c2a25e-b157-4684-bf53-a80a6b4d8d48"/>
    <xsd:import namespace="a13528dd-346c-4b0e-a2cd-91b338e9f8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2a25e-b157-4684-bf53-a80a6b4d8d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898ec695-bd94-48d8-bbc2-0a199f981d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528dd-346c-4b0e-a2cd-91b338e9f89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df332c3-7d1f-4e12-9269-72c7564251ef}" ma:internalName="TaxCatchAll" ma:showField="CatchAllData" ma:web="a13528dd-346c-4b0e-a2cd-91b338e9f8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72B534-5042-49DE-8E6E-90186DD2ECAA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58c2a25e-b157-4684-bf53-a80a6b4d8d48"/>
    <ds:schemaRef ds:uri="a13528dd-346c-4b0e-a2cd-91b338e9f89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88F2D46-364E-434E-9EBD-FA088819CD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26344B-15AE-487F-BAED-7890AAD8D8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c2a25e-b157-4684-bf53-a80a6b4d8d48"/>
    <ds:schemaRef ds:uri="a13528dd-346c-4b0e-a2cd-91b338e9f8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firma filmowa</vt:lpstr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stan5</cp:lastModifiedBy>
  <dcterms:created xsi:type="dcterms:W3CDTF">2019-10-16T19:43:59Z</dcterms:created>
  <dcterms:modified xsi:type="dcterms:W3CDTF">2022-11-24T14:20:26Z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0x0101008AAAB74207BFC4488D66389A1B862391</vt:lpwstr>
  </property>
</Properties>
</file>