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KIP'\Katalon Test\EENDIGOProject\Excel\"/>
    </mc:Choice>
  </mc:AlternateContent>
  <xr:revisionPtr revIDLastSave="0" documentId="13_ncr:1_{7A7731B7-E072-4364-A199-FD7524EA238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egister" sheetId="1" r:id="rId1"/>
    <sheet name="Edit Profile" sheetId="2" r:id="rId2"/>
    <sheet name="API KEY" sheetId="3" r:id="rId3"/>
    <sheet name="Dokumentasi API" sheetId="4" r:id="rId4"/>
    <sheet name="OCR KTP" sheetId="5" r:id="rId5"/>
    <sheet name="OCR KK" sheetId="6" r:id="rId6"/>
    <sheet name="OCR STNK" sheetId="7" r:id="rId7"/>
    <sheet name="OCR BPKB" sheetId="8" r:id="rId8"/>
    <sheet name="OCR NPWP" sheetId="9" r:id="rId9"/>
    <sheet name="OCR RK Mandiri" sheetId="10" r:id="rId10"/>
    <sheet name="OCR RK BCA" sheetId="11" r:id="rId11"/>
    <sheet name="Dukcapil(NonBiom)" sheetId="12" r:id="rId12"/>
    <sheet name="IsiSaldo" sheetId="13" r:id="rId13"/>
    <sheet name="Tenant" sheetId="14" r:id="rId14"/>
    <sheet name="Saldo" sheetId="15" r:id="rId15"/>
    <sheet name="LayananSaya" sheetId="16" r:id="rId16"/>
  </sheets>
  <calcPr calcId="181029"/>
</workbook>
</file>

<file path=xl/calcChain.xml><?xml version="1.0" encoding="utf-8"?>
<calcChain xmlns="http://schemas.openxmlformats.org/spreadsheetml/2006/main">
  <c r="B4" i="16" l="1"/>
  <c r="B14" i="15"/>
  <c r="D4" i="15"/>
  <c r="C4" i="15"/>
  <c r="B4" i="15"/>
  <c r="G4" i="14"/>
  <c r="F4" i="14"/>
  <c r="E4" i="14"/>
  <c r="D4" i="14"/>
  <c r="C4" i="14"/>
  <c r="B4" i="14"/>
  <c r="E20" i="13"/>
  <c r="E21" i="13" s="1"/>
  <c r="E4" i="13" s="1"/>
  <c r="D20" i="13"/>
  <c r="D21" i="13" s="1"/>
  <c r="D4" i="13" s="1"/>
  <c r="C20" i="13"/>
  <c r="C21" i="13" s="1"/>
  <c r="C4" i="13" s="1"/>
  <c r="B20" i="13"/>
  <c r="E17" i="13"/>
  <c r="D17" i="13"/>
  <c r="C17" i="13"/>
  <c r="B17" i="13"/>
  <c r="B4" i="13" s="1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N4" i="5"/>
  <c r="M4" i="5"/>
  <c r="L4" i="5"/>
  <c r="K4" i="5"/>
  <c r="J4" i="5"/>
  <c r="I4" i="5"/>
  <c r="H4" i="5"/>
  <c r="G4" i="5"/>
  <c r="F4" i="5"/>
  <c r="E4" i="5"/>
  <c r="D4" i="5"/>
  <c r="C4" i="5"/>
  <c r="B4" i="5"/>
  <c r="I4" i="4"/>
  <c r="H4" i="4"/>
  <c r="G4" i="4"/>
  <c r="F4" i="4"/>
  <c r="E4" i="4"/>
  <c r="D4" i="4"/>
  <c r="C4" i="4"/>
  <c r="B4" i="4"/>
  <c r="I4" i="3"/>
  <c r="H4" i="3"/>
  <c r="G4" i="3"/>
  <c r="F4" i="3"/>
  <c r="E4" i="3"/>
  <c r="D4" i="3"/>
  <c r="C4" i="3"/>
  <c r="B4" i="3"/>
  <c r="E4" i="2"/>
  <c r="D4" i="2"/>
  <c r="C4" i="2"/>
  <c r="B4" i="2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<sst xmlns="http://schemas.openxmlformats.org/spreadsheetml/2006/main" count="2162" uniqueCount="584">
  <si>
    <t>Status</t>
  </si>
  <si>
    <t>Success</t>
  </si>
  <si>
    <t>Failed</t>
  </si>
  <si>
    <t>Reason failed</t>
  </si>
  <si>
    <t>Berhasil Save tapi mandatory tidak lengkap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</si>
  <si>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</si>
  <si>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</si>
  <si>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</si>
  <si>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</si>
  <si>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</si>
  <si>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</si>
  <si>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</si>
  <si>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</si>
  <si>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</si>
  <si>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</si>
  <si>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</si>
  <si>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</si>
  <si>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</si>
  <si>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</si>
  <si>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</si>
  <si>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</si>
  <si>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</si>
  <si>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</si>
  <si>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</si>
  <si>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</si>
  <si>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</si>
  <si>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</si>
  <si>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</si>
  <si>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</si>
  <si>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</si>
  <si>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</si>
  <si>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</si>
  <si>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</si>
  <si>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</si>
  <si>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</si>
  <si>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</si>
  <si>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</si>
  <si>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</si>
  <si>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</si>
  <si>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</si>
  <si>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</si>
  <si>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</si>
  <si>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</si>
  <si>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</si>
  <si>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</si>
  <si>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Mandatory is incomplete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</si>
  <si>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</si>
  <si>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</si>
  <si>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</si>
  <si>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</si>
  <si>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</si>
  <si>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</si>
  <si>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</si>
  <si>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CHECKFINANCE@GM.COM</t>
  </si>
  <si>
    <t>$Password Login</t>
  </si>
  <si>
    <t>Check1234!</t>
  </si>
  <si>
    <t>$Nama Depan</t>
  </si>
  <si>
    <t>CHECK</t>
  </si>
  <si>
    <t>SUNDA</t>
  </si>
  <si>
    <t>$Last Name</t>
  </si>
  <si>
    <t>FINANCE</t>
  </si>
  <si>
    <t>EMPIRE</t>
  </si>
  <si>
    <t>$Nama Tenant</t>
  </si>
  <si>
    <t>AD-INS</t>
  </si>
  <si>
    <t>CHECK FINANCE</t>
  </si>
  <si>
    <t>ADINS</t>
  </si>
  <si>
    <t>ADINSS</t>
  </si>
  <si>
    <t>$Industry</t>
  </si>
  <si>
    <t>QA</t>
  </si>
  <si>
    <t>LOAN</t>
  </si>
  <si>
    <t>QC</t>
  </si>
  <si>
    <t>Jenis Kelamin</t>
  </si>
  <si>
    <t>M</t>
  </si>
  <si>
    <t>Website</t>
  </si>
  <si>
    <t>HTTPS://CHAT.OPENAI.COM/</t>
  </si>
  <si>
    <t>CF.COM</t>
  </si>
  <si>
    <t>HTTPS://CHERRY.AD-INS.COM/</t>
  </si>
  <si>
    <t>Nomor Telepon</t>
  </si>
  <si>
    <t>123456789014</t>
  </si>
  <si>
    <t>Jabatan</t>
  </si>
  <si>
    <t>SECTION HEAD</t>
  </si>
  <si>
    <t>CEO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</si>
  <si>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</si>
  <si>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</si>
  <si>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</si>
  <si>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</si>
  <si>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</si>
  <si>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</si>
  <si>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Controller berhasil, dan edit error, key sudah aktif</t>
  </si>
  <si>
    <t>Add Failed production 
sudah aktif</t>
  </si>
  <si>
    <t>Add Failed karena trial 
sudah aktif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</si>
  <si>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</si>
  <si>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</si>
  <si>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</si>
  <si>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</si>
  <si>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</si>
  <si>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</si>
  <si>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</si>
  <si>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</si>
  <si>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</si>
  <si>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</si>
  <si>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</si>
  <si>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</si>
  <si>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</si>
  <si>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</si>
  <si>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</si>
  <si>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</si>
  <si>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</si>
  <si>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</si>
  <si>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</si>
  <si>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</si>
  <si>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</si>
  <si>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</si>
  <si>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</si>
  <si>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</si>
  <si>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</si>
  <si>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</si>
  <si>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</si>
  <si>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</si>
  <si>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</si>
  <si>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</si>
  <si>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</si>
  <si>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</si>
  <si>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</si>
  <si>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</si>
  <si>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</si>
  <si>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</si>
  <si>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Tidak ada download, karena flag di API Key tidak memerluka download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</si>
  <si>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</si>
  <si>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</si>
  <si>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</si>
  <si>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</si>
  <si>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</si>
  <si>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</si>
  <si>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</si>
  <si>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</si>
  <si>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</si>
  <si>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</si>
  <si>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</si>
  <si>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</si>
  <si>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</si>
  <si>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</si>
  <si>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</si>
  <si>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</si>
  <si>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</si>
  <si>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</si>
  <si>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</si>
  <si>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</si>
  <si>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</si>
  <si>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</si>
  <si>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</si>
  <si>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</si>
  <si>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</si>
  <si>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</si>
  <si>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</si>
  <si>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</si>
  <si>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</si>
  <si>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</si>
  <si>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</si>
  <si>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</si>
  <si>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</si>
  <si>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</si>
  <si>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</si>
  <si>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</si>
  <si>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</si>
  <si>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</si>
  <si>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</si>
  <si>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</si>
  <si>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</si>
  <si>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</si>
  <si>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</si>
  <si>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</si>
  <si>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</si>
  <si>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</si>
  <si>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</si>
  <si>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</si>
  <si>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</si>
  <si>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</si>
  <si>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</si>
  <si>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</si>
  <si>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</si>
  <si>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</si>
  <si>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</si>
  <si>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</si>
  <si>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</si>
  <si>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</si>
  <si>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</si>
  <si>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</si>
  <si>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</si>
  <si>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</si>
  <si>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</si>
  <si>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</si>
  <si>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</si>
  <si>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</si>
  <si>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</si>
  <si>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</si>
  <si>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</si>
  <si>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</si>
  <si>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</si>
  <si>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</si>
  <si>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</si>
  <si>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</si>
  <si>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</si>
  <si>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</si>
  <si>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</si>
  <si>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</si>
  <si>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</si>
  <si>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</si>
  <si>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</si>
  <si>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</si>
  <si>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</si>
  <si>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</si>
  <si>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</si>
  <si>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</si>
  <si>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</si>
  <si>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</si>
  <si>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</si>
  <si>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</si>
  <si>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</si>
  <si>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</si>
  <si>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</si>
  <si>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</si>
  <si>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</si>
  <si>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</si>
  <si>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</si>
  <si>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</si>
  <si>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</si>
  <si>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</si>
  <si>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</si>
  <si>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</si>
  <si>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</si>
  <si>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</si>
  <si>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</si>
  <si>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</si>
  <si>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</si>
  <si>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</si>
  <si>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</si>
  <si>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</si>
  <si>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</si>
  <si>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</si>
  <si>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</si>
  <si>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</si>
  <si>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</si>
  <si>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</si>
  <si>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UNexecuted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</si>
  <si>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</si>
  <si>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</si>
  <si>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</si>
  <si>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</si>
  <si>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</si>
  <si>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</si>
  <si>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</si>
  <si>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</si>
  <si>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</si>
  <si>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</si>
  <si>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</si>
  <si>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</si>
  <si>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</si>
  <si>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</si>
  <si>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</si>
  <si>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</si>
  <si>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</si>
  <si>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</si>
  <si>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</si>
  <si>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</si>
  <si>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</si>
  <si>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</si>
  <si>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</si>
  <si>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</si>
  <si>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</si>
  <si>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</si>
  <si>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</si>
  <si>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</si>
  <si>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</si>
  <si>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</si>
  <si>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</si>
  <si>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</si>
  <si>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</si>
  <si>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</si>
  <si>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</si>
  <si>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;Failed to extract data from BPKB Hal 2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</si>
  <si>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</si>
  <si>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</si>
  <si>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</si>
  <si>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</si>
  <si>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</si>
  <si>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</si>
  <si>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</si>
  <si>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</si>
  <si>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</si>
  <si>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</si>
  <si>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</si>
  <si>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</si>
  <si>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</si>
  <si>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</si>
  <si>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</si>
  <si>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</si>
  <si>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</si>
  <si>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</si>
  <si>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</si>
  <si>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</si>
  <si>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</si>
  <si>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</si>
  <si>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</si>
  <si>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</si>
  <si>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</si>
  <si>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</si>
  <si>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</si>
  <si>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</si>
  <si>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</si>
  <si>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</si>
  <si>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</si>
  <si>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</si>
  <si>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</si>
  <si>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</si>
  <si>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</si>
  <si>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</si>
  <si>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</si>
  <si>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</si>
  <si>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</si>
  <si>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</si>
  <si>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</si>
  <si>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</si>
  <si>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</si>
  <si>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</si>
  <si>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</si>
  <si>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</si>
  <si>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;Image is too dark; Image is unreadable;  Image is noisy;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</si>
  <si>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</si>
  <si>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</si>
  <si>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</si>
  <si>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</si>
  <si>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</si>
  <si>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</si>
  <si>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</si>
  <si>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</si>
  <si>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</si>
  <si>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</si>
  <si>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</si>
  <si>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</si>
  <si>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</si>
  <si>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</si>
  <si>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</si>
  <si>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</si>
  <si>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</si>
  <si>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</si>
  <si>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</si>
  <si>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</si>
  <si>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</si>
  <si>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</si>
  <si>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</si>
  <si>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</si>
  <si>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</si>
  <si>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</si>
  <si>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</si>
  <si>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</si>
  <si>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</si>
  <si>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Unexec</t>
  </si>
  <si>
    <t>Hit SUCCESS tapi saldo tidak berkurang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</si>
  <si>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</si>
  <si>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</si>
  <si>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</si>
  <si>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</si>
  <si>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</si>
  <si>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</si>
  <si>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</si>
  <si>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</si>
  <si>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</si>
  <si>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</si>
  <si>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</si>
  <si>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</si>
  <si>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</si>
  <si>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</si>
  <si>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</si>
  <si>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</si>
  <si>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</si>
  <si>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</si>
  <si>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</si>
  <si>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</si>
  <si>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</si>
  <si>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</si>
  <si>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</si>
  <si>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</si>
  <si>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</si>
  <si>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</si>
  <si>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</si>
  <si>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</si>
  <si>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</si>
  <si>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</si>
  <si>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</si>
  <si>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</si>
  <si>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</si>
  <si>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</si>
  <si>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</si>
  <si>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</si>
  <si>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</si>
  <si>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</si>
  <si>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</si>
  <si>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</si>
  <si>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</si>
  <si>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</si>
  <si>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;ID Number length must be 16</t>
  </si>
  <si>
    <t>;mobile</t>
  </si>
  <si>
    <t>;Incorrect Date value</t>
  </si>
  <si>
    <t>;selfiePhoto</t>
  </si>
  <si>
    <t>Success, semua parameter terpenuhi dan valid</t>
  </si>
  <si>
    <t>Success tanpa parameter optional</t>
  </si>
  <si>
    <t>Fullname menggunakan nama bebas</t>
  </si>
  <si>
    <t>IDnumber kurang dari 16 digit</t>
  </si>
  <si>
    <t>IDNumber lebih dari 16 digit</t>
  </si>
  <si>
    <t>Nomor telepon kurang dari 11 digit(9)</t>
  </si>
  <si>
    <t>Nomor telepon lebih dari 11 digit (13)</t>
  </si>
  <si>
    <t>Isi tanggal lahir dengan format hari yang salah</t>
  </si>
  <si>
    <t>Isi tanggal lahir dengan format bulan yang salah</t>
  </si>
  <si>
    <t>Isi tanggal lahir dengan format tahun yang salah</t>
  </si>
  <si>
    <t>Hit menggunakan tenant code yang salah</t>
  </si>
  <si>
    <t>Hit menggunakan tenant key yang salah</t>
  </si>
  <si>
    <t>Hit tidak menggunakan foto melainkan file text</t>
  </si>
  <si>
    <t>Failed menggunakan foto blur</t>
  </si>
  <si>
    <t>Failed menggunakan foto dengan resolusi rendah</t>
  </si>
  <si>
    <t>Failed menggunakan foto putih bersih</t>
  </si>
  <si>
    <t>Failed menggunakan foto dengan resolusi terlalu tinggi</t>
  </si>
  <si>
    <t>$selfiephoto</t>
  </si>
  <si>
    <t>$mobilephone</t>
  </si>
  <si>
    <t>+62812345678</t>
  </si>
  <si>
    <t>+628123456</t>
  </si>
  <si>
    <t>+6281234567835</t>
  </si>
  <si>
    <t>$idNumber</t>
  </si>
  <si>
    <t>$fullName</t>
  </si>
  <si>
    <t>UserGDAB</t>
  </si>
  <si>
    <t>User1234</t>
  </si>
  <si>
    <t>$tanggalLahir</t>
  </si>
  <si>
    <t>1980-01-01</t>
  </si>
  <si>
    <t>1980-01-1</t>
  </si>
  <si>
    <t>1980-1-01</t>
  </si>
  <si>
    <t>980-01-01</t>
  </si>
  <si>
    <t>Verifikasi Identitas Dukcapil</t>
  </si>
  <si>
    <t>CF</t>
  </si>
  <si>
    <t>;Done well</t>
  </si>
  <si>
    <t>;Mandatory is incomplete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</si>
  <si>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</si>
  <si>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</si>
  <si>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</si>
  <si>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</si>
  <si>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</si>
  <si>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</si>
  <si>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</si>
  <si>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</si>
  <si>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</si>
  <si>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$Vendor</t>
  </si>
  <si>
    <t>$Tipe Saldo</t>
  </si>
  <si>
    <t>$Tambah Saldo</t>
  </si>
  <si>
    <t>$Nomor tagihan</t>
  </si>
  <si>
    <t>$Catatan</t>
  </si>
  <si>
    <t>$Tanggal Pembelian (YYYY-MM-DD)</t>
  </si>
  <si>
    <t>2023-05-02</t>
  </si>
  <si>
    <t>2023-05-05</t>
  </si>
  <si>
    <t>Filter Saldo</t>
  </si>
  <si>
    <t>Reason Failed</t>
  </si>
  <si>
    <t>;Fungsi pencarian gagal, no result</t>
  </si>
  <si>
    <t>-</t>
  </si>
  <si>
    <t>Success create tenant</t>
  </si>
  <si>
    <t>Mandatory tidak lengkap</t>
  </si>
  <si>
    <t>Success edit services</t>
  </si>
  <si>
    <t>Success Edit Tenant</t>
  </si>
  <si>
    <t>Success ubah charge type</t>
  </si>
  <si>
    <t>Is Mandatory Complete</t>
  </si>
  <si>
    <t>Action</t>
  </si>
  <si>
    <t>New</t>
  </si>
  <si>
    <t>Service</t>
  </si>
  <si>
    <t>Edit</t>
  </si>
  <si>
    <t>ChargeType</t>
  </si>
  <si>
    <t>Search Tenant</t>
  </si>
  <si>
    <t>$NamaTenant</t>
  </si>
  <si>
    <t>Roemah Finance</t>
  </si>
  <si>
    <t>$Status</t>
  </si>
  <si>
    <t>Active</t>
  </si>
  <si>
    <t>Tenant</t>
  </si>
  <si>
    <t>Sumber Jaya Makmur Finance</t>
  </si>
  <si>
    <t>WOM Finance</t>
  </si>
  <si>
    <t>$KodeTenant</t>
  </si>
  <si>
    <t>SJM</t>
  </si>
  <si>
    <t>ESIGN/ADINS</t>
  </si>
  <si>
    <t>$LabelRefNumber</t>
  </si>
  <si>
    <t>OTP</t>
  </si>
  <si>
    <t>Auto Generate API Key</t>
  </si>
  <si>
    <t>API Key</t>
  </si>
  <si>
    <t>Batas Saldo</t>
  </si>
  <si>
    <t>Services</t>
  </si>
  <si>
    <t>OCR BPKB;Liveness Face Compare;Verifikasi Dukcapil Tanpa Biometrik;Id Forgery</t>
  </si>
  <si>
    <t>200;300;400;100</t>
  </si>
  <si>
    <t>100;200;300;400</t>
  </si>
  <si>
    <t>Penerima Email Reminder</t>
  </si>
  <si>
    <t>Email</t>
  </si>
  <si>
    <t>williswy@ad-ins.com;williswy@gmail.com</t>
  </si>
  <si>
    <t>wwf@ad-ins.com;wwf@gmail.com</t>
  </si>
  <si>
    <t>$Email User Admin</t>
  </si>
  <si>
    <t>williswy@ad-ins.com</t>
  </si>
  <si>
    <t>wwf@ad-ins.com</t>
  </si>
  <si>
    <t>$Kode Akses User Admin</t>
  </si>
  <si>
    <t>password1111</t>
  </si>
  <si>
    <t>password1234</t>
  </si>
  <si>
    <t>Services Setting</t>
  </si>
  <si>
    <t>ServicesCheck</t>
  </si>
  <si>
    <t>OTP;DOC;SDT;SMS</t>
  </si>
  <si>
    <t>VendorCheck</t>
  </si>
  <si>
    <t>DJP;ESG;INDR;DIGI</t>
  </si>
  <si>
    <t>ServicesUncheck</t>
  </si>
  <si>
    <t>OCR_KTP;OCR_REKKORAN_BCA;OCR_REKKORAN_MANDIRI;OCR_STNK</t>
  </si>
  <si>
    <t>VendorUncheck</t>
  </si>
  <si>
    <t>VIDA;VIDA;ESG;DIGI</t>
  </si>
  <si>
    <t>ESG;ESG;ESG;ESG</t>
  </si>
  <si>
    <t>Balance ChargeType Check</t>
  </si>
  <si>
    <t>OCR_KTP;OCR_NPWP</t>
  </si>
  <si>
    <t>Balance ChargeType Uncheck</t>
  </si>
  <si>
    <t>OCR_KK;DOC</t>
  </si>
  <si>
    <t>Info</t>
  </si>
  <si>
    <t>Keterangan</t>
  </si>
  <si>
    <t>Vendor</t>
  </si>
  <si>
    <t>DJP</t>
  </si>
  <si>
    <t>VRF</t>
  </si>
  <si>
    <t>Verification</t>
  </si>
  <si>
    <t>INDR</t>
  </si>
  <si>
    <t>DUKCAPIL_NOBIO</t>
  </si>
  <si>
    <t>Verifikasi Dukcapil Tanpa Biometrik</t>
  </si>
  <si>
    <t>ESG</t>
  </si>
  <si>
    <t>OCR_BUKU_TABUNGAN_MANDIRI</t>
  </si>
  <si>
    <t>OCR BUKU TABUNGAN MANDIRI</t>
  </si>
  <si>
    <t>DIGI</t>
  </si>
  <si>
    <t>OCR_KTP</t>
  </si>
  <si>
    <t>OCR_NPWP</t>
  </si>
  <si>
    <t>OCR NPWP</t>
  </si>
  <si>
    <t>OCR_BPKB</t>
  </si>
  <si>
    <t>OCR_KK</t>
  </si>
  <si>
    <t>SMS</t>
  </si>
  <si>
    <t>SMS Notif</t>
  </si>
  <si>
    <t>SDT</t>
  </si>
  <si>
    <t>Stamp Duty</t>
  </si>
  <si>
    <t>OCR_STNK</t>
  </si>
  <si>
    <t>LIVENESS_FACECOMPARE</t>
  </si>
  <si>
    <t>Liveness Face Compare</t>
  </si>
  <si>
    <t>CDE</t>
  </si>
  <si>
    <t>Credit Decision Engine</t>
  </si>
  <si>
    <t>VALIDASI_SAMSAT</t>
  </si>
  <si>
    <t>Validasi Samsat</t>
  </si>
  <si>
    <t>FACE_COMPARE</t>
  </si>
  <si>
    <t>Face Compare</t>
  </si>
  <si>
    <t>LIVENESS</t>
  </si>
  <si>
    <t>Liveness</t>
  </si>
  <si>
    <t>ROBO_SLIK</t>
  </si>
  <si>
    <t>Robot Slik</t>
  </si>
  <si>
    <t>IDFORGERY_OCRKTP</t>
  </si>
  <si>
    <t>ID Forgery + OCR KTP</t>
  </si>
  <si>
    <t>ID_FORGERY</t>
  </si>
  <si>
    <t>ID Forgery</t>
  </si>
  <si>
    <t>DUKCAPIL_VIDA</t>
  </si>
  <si>
    <t>Success search with all criteria and all function active</t>
  </si>
  <si>
    <t>Success search dengan field pengguna dan nama dokumen tidak terisi</t>
  </si>
  <si>
    <t>Success search dengan mengisi field mandatory saja</t>
  </si>
  <si>
    <t>Tipe Transaksi</t>
  </si>
  <si>
    <t>Tanggal Transaksi Dari</t>
  </si>
  <si>
    <t>2023-05-01</t>
  </si>
  <si>
    <t>Pengguna</t>
  </si>
  <si>
    <t>ADMIN ESIGN</t>
  </si>
  <si>
    <t>Hasil Proses</t>
  </si>
  <si>
    <t>Ref Number</t>
  </si>
  <si>
    <t>Nama Dokumen</t>
  </si>
  <si>
    <t>Tanggal Transaksi hingga</t>
  </si>
  <si>
    <t>2023-05-03</t>
  </si>
  <si>
    <t>Kantor</t>
  </si>
  <si>
    <t>Controller</t>
  </si>
  <si>
    <t>Username</t>
  </si>
  <si>
    <t>;Table error/tidak muncul</t>
  </si>
  <si>
    <t>Success verifikasi</t>
  </si>
  <si>
    <t>Data Login</t>
  </si>
  <si>
    <t>API KEY controller</t>
  </si>
  <si>
    <t>Tipe API KEY</t>
  </si>
  <si>
    <t>OCR BPKB;Liveness Face Compare;Verifikasi Dukcapil Tanpa Biometrik;OTP</t>
  </si>
  <si>
    <t>FZ34jV</t>
  </si>
  <si>
    <t>;Submit Gagal</t>
  </si>
  <si>
    <t>Gagal search karena nama tenant terdaftar tidak kapital</t>
  </si>
  <si>
    <t>WIKY WILLIS COMPANY</t>
  </si>
  <si>
    <t>o63JZ8</t>
  </si>
  <si>
    <t>WWC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</si>
</sst>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3" fillId="0" borderId="1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0" xfId="0" quotePrefix="1" applyAlignment="1">
      <alignment horizontal="left"/>
    </xf>
    <xf numFmtId="0" fontId="0" fillId="0" borderId="1" xfId="0" quotePrefix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14" sqref="A14"/>
    </sheetView>
  </sheetViews>
  <sheetFormatPr defaultColWidth="9" defaultRowHeight="14.5"/>
  <cols>
    <col min="1" max="1" width="20.08984375" customWidth="1" collapsed="1"/>
    <col min="2" max="2" width="30.81640625" customWidth="1" collapsed="1"/>
    <col min="3" max="3" width="28.453125" customWidth="1" collapsed="1"/>
    <col min="4" max="4" width="23.54296875" customWidth="1" collapsed="1"/>
    <col min="5" max="7" width="21.90625" customWidth="1" collapsed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2</v>
      </c>
    </row>
    <row r="2" spans="1:7">
      <c r="A2" t="s">
        <v>3</v>
      </c>
      <c r="B2" s="3"/>
      <c r="C2" s="3"/>
      <c r="D2" t="s">
        <v>4</v>
      </c>
      <c r="E2" t="s">
        <v>5</v>
      </c>
      <c r="G2" t="s">
        <v>5</v>
      </c>
    </row>
    <row r="3" spans="1:7" ht="43.5">
      <c r="A3" t="s">
        <v>6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t="s">
        <v>13</v>
      </c>
      <c r="B4">
        <f t="shared" ref="B4:G4" si="0">COUNTIFS($A$8:$A$20,"*$*",B8:B20,"")</f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</row>
    <row r="7" spans="1:7" s="1" customFormat="1">
      <c r="A7" s="2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19</v>
      </c>
    </row>
    <row r="9" spans="1:7">
      <c r="A9" t="s">
        <v>20</v>
      </c>
      <c r="B9" t="s">
        <v>21</v>
      </c>
      <c r="C9" t="s">
        <v>22</v>
      </c>
      <c r="E9" t="s">
        <v>23</v>
      </c>
      <c r="F9" t="s">
        <v>24</v>
      </c>
      <c r="G9" t="s">
        <v>23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</row>
    <row r="11" spans="1:7">
      <c r="A11" t="s">
        <v>31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29</v>
      </c>
    </row>
    <row r="12" spans="1:7" s="1" customFormat="1">
      <c r="A12" s="2" t="s">
        <v>32</v>
      </c>
    </row>
    <row r="13" spans="1:7">
      <c r="A13" s="5" t="s">
        <v>33</v>
      </c>
      <c r="B13" s="5" t="s">
        <v>34</v>
      </c>
      <c r="C13" s="5" t="s">
        <v>34</v>
      </c>
      <c r="D13" s="5" t="s">
        <v>35</v>
      </c>
      <c r="E13" s="5" t="s">
        <v>35</v>
      </c>
      <c r="F13" s="5" t="s">
        <v>34</v>
      </c>
      <c r="G13" s="5" t="s">
        <v>35</v>
      </c>
    </row>
    <row r="14" spans="1:7">
      <c r="A14" s="5" t="s">
        <v>36</v>
      </c>
      <c r="B14" s="23">
        <v>999999</v>
      </c>
      <c r="C14" s="23" t="s">
        <v>37</v>
      </c>
      <c r="D14" s="23" t="s">
        <v>37</v>
      </c>
      <c r="E14" s="23"/>
      <c r="F14" s="23" t="s">
        <v>37</v>
      </c>
      <c r="G14" s="23" t="s">
        <v>37</v>
      </c>
    </row>
    <row r="15" spans="1:7">
      <c r="A15" s="5" t="s">
        <v>38</v>
      </c>
      <c r="B15" s="5" t="s">
        <v>34</v>
      </c>
      <c r="C15" s="5" t="s">
        <v>35</v>
      </c>
      <c r="D15" s="5" t="s">
        <v>34</v>
      </c>
      <c r="E15" s="5" t="s">
        <v>35</v>
      </c>
      <c r="F15" s="5" t="s">
        <v>35</v>
      </c>
      <c r="G15" s="5" t="s">
        <v>34</v>
      </c>
    </row>
    <row r="16" spans="1:7">
      <c r="A16" s="5" t="s">
        <v>39</v>
      </c>
      <c r="B16" s="5">
        <v>1</v>
      </c>
      <c r="C16" s="5">
        <v>2</v>
      </c>
      <c r="D16" s="5">
        <v>1</v>
      </c>
      <c r="E16" s="5">
        <v>2</v>
      </c>
      <c r="F16" s="5">
        <v>2</v>
      </c>
      <c r="G16" s="5">
        <v>1</v>
      </c>
    </row>
    <row r="17" spans="1:7" s="1" customFormat="1">
      <c r="A17" s="2" t="s">
        <v>40</v>
      </c>
    </row>
    <row r="18" spans="1:7">
      <c r="A18" s="5" t="s">
        <v>41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t="s">
        <v>35</v>
      </c>
    </row>
    <row r="19" spans="1:7">
      <c r="B19" s="16"/>
      <c r="C19" s="16"/>
    </row>
    <row r="20" spans="1:7">
      <c r="A20" t="s">
        <v>42</v>
      </c>
    </row>
    <row r="21" spans="1:7">
      <c r="A21" t="s">
        <v>43</v>
      </c>
      <c r="B21" s="17"/>
      <c r="C21" s="17"/>
    </row>
  </sheetData>
  <pageMargins left="0.7" right="0.7" top="0.75" bottom="0.75" header="0.3" footer="0.3"/>
  <pageSetup orientation="portrait"/>
  <ignoredErrors>
    <ignoredError sqref="F14:G14 C14: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4" sqref="C4"/>
    </sheetView>
  </sheetViews>
  <sheetFormatPr defaultColWidth="8.7265625" defaultRowHeight="14.5"/>
  <cols>
    <col min="1" max="1" width="20.453125" customWidth="1" collapsed="1"/>
    <col min="2" max="2" width="37.36328125" customWidth="1" collapsed="1"/>
    <col min="3" max="4" width="40.6328125" customWidth="1" collapsed="1"/>
    <col min="5" max="5" width="29.453125" customWidth="1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4</v>
      </c>
      <c r="E2" t="s">
        <v>45</v>
      </c>
    </row>
    <row r="3" spans="1:5" ht="29">
      <c r="A3" t="s">
        <v>6</v>
      </c>
      <c r="B3" t="s">
        <v>46</v>
      </c>
      <c r="C3" t="s">
        <v>47</v>
      </c>
      <c r="D3" s="3" t="s">
        <v>48</v>
      </c>
      <c r="E3" s="3" t="s">
        <v>49</v>
      </c>
    </row>
    <row r="4" spans="1:5">
      <c r="A4" t="s">
        <v>13</v>
      </c>
      <c r="B4">
        <f>COUNTIFS($A$8:$A$20,"*$*",B8:B20,"")</f>
        <v>2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1</v>
      </c>
    </row>
    <row r="7" spans="1:5" s="1" customFormat="1">
      <c r="A7" s="2" t="s">
        <v>50</v>
      </c>
    </row>
    <row r="8" spans="1:5">
      <c r="A8" t="s">
        <v>51</v>
      </c>
      <c r="B8" t="s">
        <v>52</v>
      </c>
      <c r="C8" t="s">
        <v>53</v>
      </c>
      <c r="D8" t="s">
        <v>52</v>
      </c>
      <c r="E8" t="s">
        <v>52</v>
      </c>
    </row>
    <row r="9" spans="1:5">
      <c r="A9" t="s">
        <v>54</v>
      </c>
      <c r="B9" t="s">
        <v>26</v>
      </c>
      <c r="C9" t="s">
        <v>55</v>
      </c>
      <c r="D9" t="s">
        <v>26</v>
      </c>
      <c r="E9" t="s">
        <v>26</v>
      </c>
    </row>
    <row r="10" spans="1:5">
      <c r="A10" t="s">
        <v>56</v>
      </c>
      <c r="C10" t="s">
        <v>57</v>
      </c>
      <c r="D10" t="s">
        <v>58</v>
      </c>
      <c r="E10" t="s">
        <v>58</v>
      </c>
    </row>
    <row r="11" spans="1:5">
      <c r="A11" t="s">
        <v>59</v>
      </c>
      <c r="C11" t="s">
        <v>60</v>
      </c>
      <c r="D11" t="s">
        <v>61</v>
      </c>
      <c r="E11" t="s">
        <v>61</v>
      </c>
    </row>
    <row r="12" spans="1: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>
      <c r="A13" t="s">
        <v>67</v>
      </c>
      <c r="B13" t="s">
        <v>68</v>
      </c>
      <c r="C13" t="s">
        <v>69</v>
      </c>
      <c r="D13" t="s">
        <v>70</v>
      </c>
    </row>
    <row r="14" spans="1:5">
      <c r="A14" t="s">
        <v>71</v>
      </c>
      <c r="B14" s="16" t="s">
        <v>72</v>
      </c>
      <c r="C14" s="16" t="s">
        <v>72</v>
      </c>
      <c r="D14" s="16" t="s">
        <v>72</v>
      </c>
      <c r="E14" s="16" t="s">
        <v>72</v>
      </c>
    </row>
    <row r="15" spans="1:5">
      <c r="A15" t="s">
        <v>73</v>
      </c>
      <c r="B15" t="s">
        <v>74</v>
      </c>
      <c r="C15" t="s">
        <v>75</v>
      </c>
      <c r="D15" t="s">
        <v>76</v>
      </c>
      <c r="E15" t="s">
        <v>76</v>
      </c>
    </row>
    <row r="16" spans="1:5">
      <c r="A16" t="s">
        <v>77</v>
      </c>
      <c r="B16" s="16">
        <v>123456789012</v>
      </c>
      <c r="C16" s="24" t="s">
        <v>78</v>
      </c>
      <c r="D16" s="16">
        <v>123456788012</v>
      </c>
      <c r="E16" s="16">
        <v>123456788012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82</v>
      </c>
    </row>
    <row r="18" spans="1:5">
      <c r="A18" t="s">
        <v>83</v>
      </c>
      <c r="B18" s="17" t="s">
        <v>84</v>
      </c>
      <c r="C18" s="17" t="s">
        <v>84</v>
      </c>
      <c r="D18" s="17" t="s">
        <v>84</v>
      </c>
      <c r="E18" s="17" t="s">
        <v>84</v>
      </c>
    </row>
  </sheetData>
  <pageMargins left="0.75" right="0.75" top="1" bottom="1" header="0.5" footer="0.5"/>
  <ignoredErrors>
    <ignoredError sqref="C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abSelected="1" workbookViewId="0">
      <selection activeCell="E12" sqref="E12"/>
    </sheetView>
  </sheetViews>
  <sheetFormatPr defaultColWidth="8.7265625" defaultRowHeight="14.5"/>
  <cols>
    <col min="1" max="1" width="26.1796875" customWidth="1" collapsed="1"/>
    <col min="2" max="2" width="23.36328125" customWidth="1" collapsed="1"/>
    <col min="3" max="3" width="23" customWidth="1" collapsed="1"/>
    <col min="4" max="5" width="27.90625" customWidth="1" collapsed="1"/>
    <col min="6" max="6" width="23.81640625" customWidth="1" collapsed="1"/>
    <col min="7" max="7" width="42.7265625" customWidth="1" collapsed="1"/>
    <col min="8" max="8" width="40.6328125" customWidth="1" collapsed="1"/>
    <col min="9" max="9" width="29.1796875" customWidth="1" collapsed="1"/>
    <col min="10" max="10" width="40.6328125" customWidth="1" collapsed="1"/>
    <col min="11" max="11" width="31.81640625" customWidth="1" collapsed="1"/>
  </cols>
  <sheetData>
    <row r="1" spans="1:9">
      <c r="A1" t="s">
        <v>0</v>
      </c>
      <c r="B1" t="s">
        <v>44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1</v>
      </c>
    </row>
    <row r="2" spans="1:9" ht="29">
      <c r="A2" t="s">
        <v>3</v>
      </c>
      <c r="C2" s="3" t="s">
        <v>85</v>
      </c>
      <c r="D2" t="s">
        <v>5</v>
      </c>
      <c r="E2" t="s">
        <v>5</v>
      </c>
      <c r="F2" t="s">
        <v>85</v>
      </c>
      <c r="G2" t="s">
        <v>85</v>
      </c>
      <c r="H2" t="s">
        <v>85</v>
      </c>
      <c r="I2" t="s">
        <v>86</v>
      </c>
    </row>
    <row r="3" spans="1:9" ht="43.5">
      <c r="A3" t="s">
        <v>6</v>
      </c>
      <c r="B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</row>
    <row r="4" spans="1:9">
      <c r="A4" t="s">
        <v>13</v>
      </c>
      <c r="B4">
        <f t="shared" ref="B4:I4" si="0">COUNTIFS($A$8:$A$22,"*$*",B8:B22,"")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</row>
    <row r="7" spans="1:9" s="1" customFormat="1">
      <c r="A7" s="2" t="s">
        <v>14</v>
      </c>
    </row>
    <row r="8" spans="1:9">
      <c r="A8" t="s">
        <v>51</v>
      </c>
      <c r="B8" t="s">
        <v>52</v>
      </c>
      <c r="C8" t="s">
        <v>52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</row>
    <row r="9" spans="1:9">
      <c r="A9" t="s">
        <v>54</v>
      </c>
      <c r="B9" t="s">
        <v>26</v>
      </c>
      <c r="C9" t="s">
        <v>26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</row>
    <row r="10" spans="1:9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103</v>
      </c>
      <c r="I10" t="s">
        <v>103</v>
      </c>
    </row>
    <row r="11" spans="1:9">
      <c r="A11" t="s">
        <v>104</v>
      </c>
      <c r="B11" t="s">
        <v>105</v>
      </c>
      <c r="C11" t="s">
        <v>106</v>
      </c>
      <c r="D11" t="s">
        <v>106</v>
      </c>
      <c r="E11" t="s">
        <v>105</v>
      </c>
      <c r="F11" t="s">
        <v>105</v>
      </c>
      <c r="G11" t="s">
        <v>106</v>
      </c>
      <c r="H11" t="s">
        <v>106</v>
      </c>
      <c r="I11" t="s">
        <v>106</v>
      </c>
    </row>
    <row r="12" spans="1:9">
      <c r="A12" t="s">
        <v>107</v>
      </c>
      <c r="B12" t="s">
        <v>108</v>
      </c>
      <c r="C12" t="s">
        <v>98</v>
      </c>
      <c r="D12" t="s">
        <v>109</v>
      </c>
      <c r="E12" t="s">
        <v>110</v>
      </c>
      <c r="F12" t="s">
        <v>111</v>
      </c>
      <c r="G12" t="s">
        <v>112</v>
      </c>
      <c r="I12" t="s">
        <v>112</v>
      </c>
    </row>
    <row r="13" spans="1:9">
      <c r="A13" t="s">
        <v>113</v>
      </c>
      <c r="B13" t="s">
        <v>114</v>
      </c>
      <c r="C13" t="s">
        <v>114</v>
      </c>
      <c r="D13" t="s">
        <v>114</v>
      </c>
      <c r="E13" t="s">
        <v>115</v>
      </c>
      <c r="F13" t="s">
        <v>115</v>
      </c>
      <c r="G13" t="s">
        <v>115</v>
      </c>
      <c r="H13" t="s">
        <v>114</v>
      </c>
      <c r="I13" t="s">
        <v>115</v>
      </c>
    </row>
    <row r="14" spans="1:9">
      <c r="A14" t="s">
        <v>116</v>
      </c>
      <c r="B14" t="s">
        <v>105</v>
      </c>
      <c r="C14" t="s">
        <v>117</v>
      </c>
      <c r="D14" t="s">
        <v>106</v>
      </c>
      <c r="E14" t="s">
        <v>117</v>
      </c>
      <c r="F14" t="s">
        <v>105</v>
      </c>
      <c r="G14" t="s">
        <v>106</v>
      </c>
      <c r="H14" t="s">
        <v>106</v>
      </c>
      <c r="I14" t="s">
        <v>106</v>
      </c>
    </row>
    <row r="15" spans="1:9">
      <c r="A15" t="s">
        <v>118</v>
      </c>
      <c r="B15" t="s">
        <v>115</v>
      </c>
      <c r="C15" t="s">
        <v>114</v>
      </c>
      <c r="D15" t="s">
        <v>117</v>
      </c>
      <c r="E15" t="s">
        <v>115</v>
      </c>
      <c r="F15" t="s">
        <v>117</v>
      </c>
      <c r="G15" t="s">
        <v>114</v>
      </c>
      <c r="H15" t="s">
        <v>114</v>
      </c>
      <c r="I15" t="s">
        <v>117</v>
      </c>
    </row>
    <row r="16" spans="1:9" s="1" customFormat="1">
      <c r="A16" s="2" t="s">
        <v>119</v>
      </c>
    </row>
    <row r="17" spans="1:9">
      <c r="A17" t="s">
        <v>120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35</v>
      </c>
      <c r="H17" t="s">
        <v>35</v>
      </c>
      <c r="I17" t="s">
        <v>35</v>
      </c>
    </row>
    <row r="18" spans="1:9">
      <c r="A18" t="s">
        <v>121</v>
      </c>
      <c r="B18" t="s">
        <v>35</v>
      </c>
      <c r="C18" t="s">
        <v>34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  <c r="I18" t="s">
        <v>35</v>
      </c>
    </row>
    <row r="19" spans="1:9">
      <c r="A19" t="s">
        <v>122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s="18" t="s">
        <v>123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</row>
  </sheetData>
  <dataValidations count="1">
    <dataValidation type="list" allowBlank="1" showInputMessage="1" showErrorMessage="1" sqref="B21:K21" xr:uid="{00000000-0002-0000-0200-000000000000}">
      <formula1>"OCR BPKB,OCR REK KORAN MANDIRI,LIVENESS + FACECOMPARE,OCR KK,
OCR REK KORAN BCA
,OCR STNK,
FACECOMPARE,
OCR KTP
,
OCR NPWP,LIVENESS
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H7" sqref="H7"/>
    </sheetView>
  </sheetViews>
  <sheetFormatPr defaultColWidth="8.7265625" defaultRowHeight="14.5"/>
  <cols>
    <col min="1" max="1" width="20.453125" customWidth="1" collapsed="1"/>
    <col min="2" max="2" width="11.6328125" customWidth="1" collapsed="1"/>
    <col min="3" max="3" width="24.7265625" customWidth="1" collapsed="1"/>
    <col min="4" max="4" width="25.36328125" customWidth="1" collapsed="1"/>
    <col min="5" max="5" width="11.6328125" customWidth="1" collapsed="1"/>
    <col min="6" max="6" width="20" customWidth="1" collapsed="1"/>
    <col min="7" max="7" width="11.6328125" customWidth="1" collapsed="1"/>
    <col min="8" max="8" width="14.7265625" customWidth="1" collapsed="1"/>
    <col min="9" max="10" width="11.6328125" customWidth="1" collapsed="1"/>
    <col min="11" max="12" width="20" customWidth="1" collapsed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44</v>
      </c>
    </row>
    <row r="2" spans="1:11">
      <c r="A2" t="s">
        <v>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</row>
    <row r="3" spans="1:11" ht="101.5">
      <c r="A3" t="s">
        <v>6</v>
      </c>
      <c r="B3" s="3" t="s">
        <v>124</v>
      </c>
      <c r="C3" s="3" t="s">
        <v>125</v>
      </c>
      <c r="D3" s="3" t="s">
        <v>125</v>
      </c>
      <c r="E3" s="3" t="s">
        <v>125</v>
      </c>
      <c r="F3" s="3" t="s">
        <v>125</v>
      </c>
      <c r="G3" s="3" t="s">
        <v>125</v>
      </c>
      <c r="H3" s="3" t="s">
        <v>126</v>
      </c>
      <c r="I3" s="3" t="s">
        <v>127</v>
      </c>
      <c r="J3" s="3"/>
      <c r="K3" s="3"/>
    </row>
    <row r="4" spans="1:11">
      <c r="A4" t="s">
        <v>13</v>
      </c>
      <c r="B4">
        <f>COUNTIFS($A$8:$A$22,"*$*",B8:B22,"")</f>
        <v>0</v>
      </c>
      <c r="C4">
        <f t="shared" ref="C4:I4" si="0">COUNTIFS($A$8:$A$22,"*$*",C8:C22,"")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</row>
    <row r="7" spans="1:11" s="1" customFormat="1">
      <c r="A7" s="2" t="s">
        <v>128</v>
      </c>
    </row>
    <row r="8" spans="1:11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</row>
    <row r="9" spans="1:11">
      <c r="A9" t="s">
        <v>138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35</v>
      </c>
    </row>
  </sheetData>
  <dataValidations count="1">
    <dataValidation type="list" allowBlank="1" showInputMessage="1" showErrorMessage="1" sqref="B8:L8" xr:uid="{00000000-0002-0000-0300-000000000000}">
      <formula1>"OCR BPKB,OCR REK KORAN MANDIRI,LIVENESS + FACECOMPARE,OCR KK,OCR REK KORAN BCA,OCR STNK,FACECOMPARE,OCR KTP,OCR NPWP,LIVENESS"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topLeftCell="K1" workbookViewId="0">
      <selection activeCell="C21" sqref="C21"/>
    </sheetView>
  </sheetViews>
  <sheetFormatPr defaultColWidth="8.7265625" defaultRowHeight="14.5"/>
  <cols>
    <col min="1" max="1" width="23.36328125" customWidth="1" collapsed="1"/>
    <col min="2" max="3" width="45.1796875" customWidth="1" collapsed="1"/>
    <col min="4" max="4" width="52.81640625" customWidth="1" collapsed="1"/>
    <col min="5" max="10" width="49.1796875" customWidth="1" collapsed="1"/>
    <col min="11" max="11" width="51.54296875" customWidth="1" collapsed="1"/>
    <col min="12" max="12" width="43.7265625" customWidth="1" collapsed="1"/>
    <col min="13" max="13" width="35.26953125" customWidth="1" collapsed="1"/>
    <col min="14" max="14" width="36.81640625" customWidth="1" collapsed="1"/>
  </cols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</row>
    <row r="2" spans="1:14">
      <c r="A2" t="s">
        <v>3</v>
      </c>
      <c r="B2" t="s">
        <v>86</v>
      </c>
      <c r="C2" t="s">
        <v>86</v>
      </c>
      <c r="D2" t="s">
        <v>86</v>
      </c>
    </row>
    <row r="3" spans="1:14" ht="29">
      <c r="A3" t="s">
        <v>139</v>
      </c>
      <c r="B3" s="3" t="s">
        <v>140</v>
      </c>
      <c r="C3" s="3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145</v>
      </c>
      <c r="I3" s="3" t="s">
        <v>146</v>
      </c>
      <c r="J3" s="3" t="s">
        <v>147</v>
      </c>
      <c r="K3" s="3" t="s">
        <v>148</v>
      </c>
      <c r="L3" s="3" t="s">
        <v>149</v>
      </c>
      <c r="M3" s="3" t="s">
        <v>150</v>
      </c>
      <c r="N3" s="3" t="s">
        <v>151</v>
      </c>
    </row>
    <row r="4" spans="1:14">
      <c r="A4" t="s">
        <v>13</v>
      </c>
      <c r="B4">
        <f>COUNTIFS($A$8:$A$20,"*$*",B8:B20,"")</f>
        <v>0</v>
      </c>
      <c r="C4">
        <f t="shared" ref="C4:J4" si="0">COUNTIFS($A$8:$A$20,"*$*",C8:C20,"")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</row>
    <row r="7" spans="1:14" s="1" customFormat="1">
      <c r="A7" s="2" t="s">
        <v>152</v>
      </c>
    </row>
    <row r="8" spans="1:14">
      <c r="A8" s="1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162</v>
      </c>
      <c r="L8" t="s">
        <v>163</v>
      </c>
      <c r="M8" s="3" t="s">
        <v>164</v>
      </c>
      <c r="N8" t="s">
        <v>165</v>
      </c>
    </row>
    <row r="9" spans="1:14">
      <c r="A9" t="s">
        <v>166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</row>
    <row r="10" spans="1:14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</row>
    <row r="11" spans="1:14" s="1" customFormat="1">
      <c r="A11" s="2" t="s">
        <v>169</v>
      </c>
    </row>
    <row r="12" spans="1:14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35</v>
      </c>
      <c r="L12" t="s">
        <v>34</v>
      </c>
      <c r="M12" t="s">
        <v>34</v>
      </c>
      <c r="N12" t="s">
        <v>35</v>
      </c>
    </row>
    <row r="13" spans="1:14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</row>
    <row r="14" spans="1:14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183</v>
      </c>
      <c r="L15" t="s">
        <v>183</v>
      </c>
      <c r="M15" t="s">
        <v>178</v>
      </c>
      <c r="N15" t="s">
        <v>183</v>
      </c>
    </row>
    <row r="16" spans="1:14" s="1" customFormat="1">
      <c r="A16" s="2" t="s">
        <v>184</v>
      </c>
    </row>
    <row r="17" spans="1:2">
      <c r="A17" t="s">
        <v>185</v>
      </c>
      <c r="B17">
        <v>123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189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195</v>
      </c>
    </row>
    <row r="23" spans="1:2">
      <c r="A23" t="s">
        <v>196</v>
      </c>
      <c r="B23" t="s">
        <v>197</v>
      </c>
    </row>
    <row r="24" spans="1:2" s="1" customFormat="1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"/>
  <sheetViews>
    <sheetView workbookViewId="0">
      <selection activeCell="B25" sqref="B25:B26"/>
    </sheetView>
  </sheetViews>
  <sheetFormatPr defaultColWidth="8.7265625" defaultRowHeight="14.5"/>
  <cols>
    <col min="1" max="1" width="23.36328125" customWidth="1" collapsed="1"/>
    <col min="2" max="2" width="43.36328125" customWidth="1" collapsed="1"/>
    <col min="3" max="5" width="45.1796875" customWidth="1" collapsed="1"/>
    <col min="6" max="6" width="49.81640625" customWidth="1" collapsed="1"/>
    <col min="7" max="10" width="45.1796875" customWidth="1" collapsed="1"/>
    <col min="11" max="11" width="42.36328125" customWidth="1" collapsed="1"/>
    <col min="12" max="12" width="48.90625" customWidth="1" collapsed="1"/>
    <col min="13" max="13" width="46.453125" customWidth="1" collapsed="1"/>
    <col min="14" max="15" width="49.26953125" customWidth="1" collapsed="1"/>
    <col min="16" max="16" width="46.81640625" customWidth="1" collapsed="1"/>
    <col min="17" max="17" width="51.453125" customWidth="1" collapsed="1"/>
    <col min="18" max="18" width="53.36328125" customWidth="1" collapsed="1"/>
    <col min="19" max="19" width="34.81640625" customWidth="1" collapsed="1"/>
    <col min="20" max="20" width="31.453125" customWidth="1" collapsed="1"/>
    <col min="21" max="21" width="29.90625" customWidth="1" collapsed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44</v>
      </c>
      <c r="T1" t="s">
        <v>44</v>
      </c>
    </row>
    <row r="2" spans="1:20">
      <c r="A2" t="s">
        <v>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201</v>
      </c>
      <c r="I2" t="s">
        <v>202</v>
      </c>
      <c r="J2" t="s">
        <v>203</v>
      </c>
      <c r="K2" t="s">
        <v>204</v>
      </c>
      <c r="L2" t="s">
        <v>86</v>
      </c>
      <c r="M2" t="s">
        <v>86</v>
      </c>
      <c r="N2" t="s">
        <v>204</v>
      </c>
      <c r="O2" t="s">
        <v>205</v>
      </c>
      <c r="P2" t="s">
        <v>206</v>
      </c>
      <c r="Q2" t="s">
        <v>206</v>
      </c>
      <c r="R2" t="s">
        <v>207</v>
      </c>
    </row>
    <row r="3" spans="1:20" ht="43.5">
      <c r="A3" t="s">
        <v>6</v>
      </c>
      <c r="B3" s="3" t="s">
        <v>208</v>
      </c>
      <c r="C3" s="3" t="s">
        <v>209</v>
      </c>
      <c r="D3" s="3" t="s">
        <v>210</v>
      </c>
      <c r="E3" s="3" t="s">
        <v>211</v>
      </c>
      <c r="F3" s="3" t="s">
        <v>212</v>
      </c>
      <c r="G3" s="3" t="s">
        <v>213</v>
      </c>
      <c r="H3" s="3" t="s">
        <v>214</v>
      </c>
      <c r="I3" s="3" t="s">
        <v>215</v>
      </c>
      <c r="J3" s="3" t="s">
        <v>216</v>
      </c>
      <c r="K3" s="3" t="s">
        <v>217</v>
      </c>
      <c r="L3" s="3" t="s">
        <v>218</v>
      </c>
      <c r="M3" s="3" t="s">
        <v>219</v>
      </c>
      <c r="N3" s="3" t="s">
        <v>220</v>
      </c>
      <c r="O3" s="3" t="s">
        <v>220</v>
      </c>
      <c r="P3" s="3" t="s">
        <v>221</v>
      </c>
      <c r="Q3" s="3" t="s">
        <v>222</v>
      </c>
      <c r="R3" s="3" t="s">
        <v>223</v>
      </c>
      <c r="S3" s="3" t="s">
        <v>150</v>
      </c>
      <c r="T3" s="3" t="s">
        <v>224</v>
      </c>
    </row>
    <row r="4" spans="1:20">
      <c r="A4" t="s">
        <v>13</v>
      </c>
      <c r="B4">
        <f t="shared" ref="B4:Q4" si="0">COUNTIFS($A$8:$A$20,"*$*",B8:B20,"")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>COUNTIFS($A$8:$A$20,"*$*",R8:R20,"")</f>
        <v>0</v>
      </c>
      <c r="S4">
        <f>COUNTIFS($A$8:$A$20,"*$*",S8:S20,"")</f>
        <v>0</v>
      </c>
      <c r="T4">
        <f>COUNTIFS($A$8:$A$20,"*$*",T8:T20,"")</f>
        <v>0</v>
      </c>
    </row>
    <row r="7" spans="1:20" s="1" customFormat="1">
      <c r="A7" s="2" t="s">
        <v>152</v>
      </c>
    </row>
    <row r="8" spans="1:20">
      <c r="A8" s="18" t="s">
        <v>153</v>
      </c>
      <c r="B8" t="s">
        <v>225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  <c r="I8" t="s">
        <v>232</v>
      </c>
      <c r="J8" t="s">
        <v>233</v>
      </c>
      <c r="K8" t="s">
        <v>234</v>
      </c>
      <c r="L8" t="s">
        <v>235</v>
      </c>
      <c r="M8" t="s">
        <v>236</v>
      </c>
      <c r="N8" t="s">
        <v>237</v>
      </c>
      <c r="O8" t="s">
        <v>238</v>
      </c>
      <c r="P8" t="s">
        <v>238</v>
      </c>
      <c r="Q8" t="s">
        <v>238</v>
      </c>
      <c r="R8" s="3" t="s">
        <v>163</v>
      </c>
      <c r="S8" s="3" t="s">
        <v>164</v>
      </c>
      <c r="T8" t="s">
        <v>226</v>
      </c>
    </row>
    <row r="9" spans="1:20">
      <c r="A9" t="s">
        <v>166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</row>
    <row r="10" spans="1:20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</row>
    <row r="11" spans="1:20" s="1" customFormat="1">
      <c r="A11" s="2" t="s">
        <v>169</v>
      </c>
    </row>
    <row r="12" spans="1:20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</row>
    <row r="13" spans="1:20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</row>
    <row r="14" spans="1:20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34</v>
      </c>
      <c r="R14" t="s">
        <v>34</v>
      </c>
      <c r="S14" t="s">
        <v>34</v>
      </c>
      <c r="T14" t="s">
        <v>34</v>
      </c>
    </row>
    <row r="15" spans="1:20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239</v>
      </c>
      <c r="H15" t="s">
        <v>180</v>
      </c>
      <c r="I15" t="s">
        <v>181</v>
      </c>
      <c r="J15" t="s">
        <v>182</v>
      </c>
      <c r="K15" t="s">
        <v>183</v>
      </c>
      <c r="L15" t="s">
        <v>175</v>
      </c>
      <c r="M15" t="s">
        <v>176</v>
      </c>
      <c r="N15" t="s">
        <v>181</v>
      </c>
      <c r="O15" t="s">
        <v>175</v>
      </c>
      <c r="P15" t="s">
        <v>175</v>
      </c>
      <c r="Q15" t="s">
        <v>175</v>
      </c>
      <c r="R15" t="s">
        <v>175</v>
      </c>
      <c r="S15" t="s">
        <v>178</v>
      </c>
      <c r="T15" t="s">
        <v>176</v>
      </c>
    </row>
    <row r="16" spans="1:20" s="1" customFormat="1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242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243</v>
      </c>
    </row>
    <row r="23" spans="1:2">
      <c r="A23" t="s">
        <v>196</v>
      </c>
      <c r="B23" t="s">
        <v>197</v>
      </c>
    </row>
    <row r="24" spans="1:2" s="1" customFormat="1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6"/>
  <sheetViews>
    <sheetView topLeftCell="O1" workbookViewId="0">
      <pane xSplit="18280" topLeftCell="R1"/>
      <selection activeCell="R13" sqref="R13"/>
      <selection pane="topRight"/>
    </sheetView>
  </sheetViews>
  <sheetFormatPr defaultColWidth="8.7265625" defaultRowHeight="14.5"/>
  <cols>
    <col min="1" max="1" width="23.36328125" customWidth="1" collapsed="1"/>
    <col min="2" max="2" width="37.1796875" customWidth="1" collapsed="1"/>
    <col min="3" max="3" width="42.08984375" customWidth="1" collapsed="1"/>
    <col min="4" max="4" width="41.6328125" customWidth="1" collapsed="1"/>
    <col min="5" max="5" width="37.54296875" customWidth="1" collapsed="1"/>
    <col min="6" max="6" width="37.6328125" customWidth="1" collapsed="1"/>
    <col min="7" max="7" width="36.36328125" customWidth="1" collapsed="1"/>
    <col min="8" max="8" width="37.453125" customWidth="1" collapsed="1"/>
    <col min="9" max="9" width="38.453125" customWidth="1" collapsed="1"/>
    <col min="10" max="13" width="39.1796875" customWidth="1" collapsed="1"/>
    <col min="14" max="15" width="40.26953125" customWidth="1" collapsed="1"/>
    <col min="16" max="16" width="37.54296875" customWidth="1" collapsed="1"/>
    <col min="17" max="17" width="34.453125" customWidth="1" collapsed="1"/>
    <col min="18" max="18" width="43.6328125" customWidth="1" collapsed="1"/>
    <col min="19" max="19" width="34.1796875" customWidth="1" collapsed="1"/>
  </cols>
  <sheetData>
    <row r="1" spans="1:1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244</v>
      </c>
    </row>
    <row r="2" spans="1:19">
      <c r="A2" t="s">
        <v>3</v>
      </c>
      <c r="B2" t="s">
        <v>86</v>
      </c>
      <c r="C2" t="s">
        <v>245</v>
      </c>
      <c r="D2" t="s">
        <v>86</v>
      </c>
      <c r="E2" t="s">
        <v>246</v>
      </c>
      <c r="F2" t="s">
        <v>245</v>
      </c>
      <c r="G2" t="s">
        <v>86</v>
      </c>
      <c r="H2" t="s">
        <v>245</v>
      </c>
      <c r="I2" t="s">
        <v>245</v>
      </c>
      <c r="J2" t="s">
        <v>247</v>
      </c>
      <c r="K2" t="s">
        <v>248</v>
      </c>
      <c r="L2" t="s">
        <v>245</v>
      </c>
      <c r="M2" t="s">
        <v>245</v>
      </c>
      <c r="N2" t="s">
        <v>245</v>
      </c>
      <c r="O2" t="s">
        <v>206</v>
      </c>
      <c r="P2" t="s">
        <v>206</v>
      </c>
      <c r="Q2" t="s">
        <v>245</v>
      </c>
      <c r="R2" t="s">
        <v>249</v>
      </c>
    </row>
    <row r="3" spans="1:19" ht="43.5">
      <c r="A3" t="s">
        <v>6</v>
      </c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 t="s">
        <v>255</v>
      </c>
      <c r="H3" s="3" t="s">
        <v>256</v>
      </c>
      <c r="I3" s="3" t="s">
        <v>256</v>
      </c>
      <c r="J3" s="3" t="s">
        <v>257</v>
      </c>
      <c r="K3" s="3" t="s">
        <v>258</v>
      </c>
      <c r="L3" s="3" t="s">
        <v>259</v>
      </c>
      <c r="M3" s="3" t="s">
        <v>260</v>
      </c>
      <c r="N3" s="3" t="s">
        <v>261</v>
      </c>
      <c r="O3" s="3" t="s">
        <v>221</v>
      </c>
      <c r="P3" s="3" t="s">
        <v>222</v>
      </c>
      <c r="Q3" s="3" t="s">
        <v>223</v>
      </c>
      <c r="R3" s="3" t="s">
        <v>150</v>
      </c>
      <c r="S3" s="3" t="s">
        <v>262</v>
      </c>
    </row>
    <row r="4" spans="1:19">
      <c r="A4" t="s">
        <v>13</v>
      </c>
      <c r="B4">
        <f>COUNTIFS($A$8:$A$20,"*$*",B8:B20,"")</f>
        <v>0</v>
      </c>
      <c r="C4">
        <f t="shared" ref="C4:J4" si="0">COUNTIFS($A$8:$A$20,"*$*",C8:C20,"")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ref="K4:P4" si="1">COUNTIFS($A$8:$A$20,"*$*",K8:K20,"")</f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>COUNTIFS($A$8:$A$20,"*$*",Q8:Q20,"")</f>
        <v>0</v>
      </c>
      <c r="R4">
        <f>COUNTIFS($A$8:$A$20,"*$*",R8:R20,"")</f>
        <v>0</v>
      </c>
      <c r="S4">
        <f>COUNTIFS($A$8:$A$20,"*$*",S8:S20,"")</f>
        <v>0</v>
      </c>
    </row>
    <row r="7" spans="1:19" s="1" customFormat="1">
      <c r="A7" s="2" t="s">
        <v>152</v>
      </c>
    </row>
    <row r="8" spans="1:19" ht="29">
      <c r="A8" s="18" t="s">
        <v>153</v>
      </c>
      <c r="B8" s="3" t="s">
        <v>263</v>
      </c>
      <c r="C8" s="3" t="s">
        <v>264</v>
      </c>
      <c r="D8" s="3" t="s">
        <v>265</v>
      </c>
      <c r="E8" s="3" t="s">
        <v>266</v>
      </c>
      <c r="F8" s="3" t="s">
        <v>267</v>
      </c>
      <c r="G8" s="3" t="s">
        <v>268</v>
      </c>
      <c r="H8" s="3" t="s">
        <v>269</v>
      </c>
      <c r="I8" s="3" t="s">
        <v>270</v>
      </c>
      <c r="J8" s="3" t="s">
        <v>271</v>
      </c>
      <c r="K8" s="3" t="s">
        <v>272</v>
      </c>
      <c r="L8" s="3" t="s">
        <v>273</v>
      </c>
      <c r="M8" s="3" t="s">
        <v>274</v>
      </c>
      <c r="N8" s="3" t="s">
        <v>275</v>
      </c>
      <c r="O8" s="3" t="s">
        <v>276</v>
      </c>
      <c r="P8" s="3" t="s">
        <v>276</v>
      </c>
      <c r="Q8" s="3" t="s">
        <v>163</v>
      </c>
      <c r="R8" s="3" t="s">
        <v>164</v>
      </c>
      <c r="S8" s="3" t="s">
        <v>277</v>
      </c>
    </row>
    <row r="9" spans="1:19">
      <c r="A9" t="s">
        <v>166</v>
      </c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</row>
    <row r="10" spans="1:19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</row>
    <row r="11" spans="1:19" s="1" customFormat="1">
      <c r="A11" s="2" t="s">
        <v>169</v>
      </c>
    </row>
    <row r="12" spans="1:19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35</v>
      </c>
      <c r="Q12" t="s">
        <v>34</v>
      </c>
      <c r="R12" t="s">
        <v>34</v>
      </c>
      <c r="S12" t="s">
        <v>34</v>
      </c>
    </row>
    <row r="13" spans="1:19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</row>
    <row r="14" spans="1:19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</row>
    <row r="15" spans="1:19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239</v>
      </c>
      <c r="L15" t="s">
        <v>175</v>
      </c>
      <c r="M15" t="s">
        <v>176</v>
      </c>
      <c r="N15" t="s">
        <v>177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</row>
    <row r="16" spans="1:19" s="1" customFormat="1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279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243</v>
      </c>
    </row>
    <row r="23" spans="1:2">
      <c r="A23" t="s">
        <v>196</v>
      </c>
      <c r="B23" t="s">
        <v>197</v>
      </c>
    </row>
    <row r="24" spans="1:2" s="1" customFormat="1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"/>
  <sheetViews>
    <sheetView topLeftCell="N1" workbookViewId="0">
      <selection activeCell="O3" sqref="O3"/>
    </sheetView>
  </sheetViews>
  <sheetFormatPr defaultColWidth="8.7265625" defaultRowHeight="14.5"/>
  <cols>
    <col min="1" max="1" width="23.36328125" customWidth="1" collapsed="1"/>
    <col min="2" max="2" width="40.81640625" customWidth="1" collapsed="1"/>
    <col min="3" max="3" width="52.6328125" customWidth="1" collapsed="1"/>
    <col min="4" max="4" width="54.6328125" customWidth="1" collapsed="1"/>
    <col min="5" max="5" width="58" customWidth="1" collapsed="1"/>
    <col min="6" max="6" width="51.6328125" customWidth="1" collapsed="1"/>
    <col min="7" max="7" width="33.08984375" customWidth="1" collapsed="1"/>
    <col min="8" max="8" width="34.1796875" customWidth="1" collapsed="1"/>
    <col min="9" max="9" width="36.54296875" customWidth="1" collapsed="1"/>
    <col min="10" max="10" width="35.7265625" customWidth="1" collapsed="1"/>
    <col min="11" max="11" width="31.6328125" customWidth="1" collapsed="1"/>
    <col min="12" max="15" width="39.1796875" customWidth="1" collapsed="1"/>
    <col min="16" max="16" width="43" customWidth="1" collapsed="1"/>
    <col min="17" max="17" width="34.1796875" customWidth="1" collapsed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44</v>
      </c>
      <c r="Q1" t="s">
        <v>44</v>
      </c>
    </row>
    <row r="2" spans="1:17">
      <c r="A2" t="s">
        <v>3</v>
      </c>
      <c r="B2" t="s">
        <v>86</v>
      </c>
      <c r="C2" t="s">
        <v>280</v>
      </c>
      <c r="D2" t="s">
        <v>280</v>
      </c>
      <c r="E2" t="s">
        <v>86</v>
      </c>
      <c r="F2" t="s">
        <v>86</v>
      </c>
      <c r="G2" t="s">
        <v>86</v>
      </c>
      <c r="H2" t="s">
        <v>281</v>
      </c>
      <c r="I2" t="s">
        <v>86</v>
      </c>
      <c r="J2" t="s">
        <v>282</v>
      </c>
      <c r="K2" t="s">
        <v>206</v>
      </c>
      <c r="L2" t="s">
        <v>283</v>
      </c>
      <c r="M2" t="s">
        <v>86</v>
      </c>
      <c r="N2" t="s">
        <v>281</v>
      </c>
      <c r="O2" t="s">
        <v>206</v>
      </c>
    </row>
    <row r="3" spans="1:17" ht="58">
      <c r="A3" t="s">
        <v>6</v>
      </c>
      <c r="B3" s="3" t="s">
        <v>284</v>
      </c>
      <c r="C3" s="3" t="s">
        <v>285</v>
      </c>
      <c r="D3" s="3" t="s">
        <v>286</v>
      </c>
      <c r="E3" s="3" t="s">
        <v>287</v>
      </c>
      <c r="F3" s="3" t="s">
        <v>288</v>
      </c>
      <c r="G3" s="3" t="s">
        <v>289</v>
      </c>
      <c r="H3" s="3" t="s">
        <v>290</v>
      </c>
      <c r="I3" s="3" t="s">
        <v>291</v>
      </c>
      <c r="J3" s="3" t="s">
        <v>292</v>
      </c>
      <c r="K3" s="3" t="s">
        <v>293</v>
      </c>
      <c r="L3" s="3" t="s">
        <v>294</v>
      </c>
      <c r="M3" s="3" t="s">
        <v>295</v>
      </c>
      <c r="N3" s="3" t="s">
        <v>296</v>
      </c>
      <c r="O3" s="3" t="s">
        <v>222</v>
      </c>
      <c r="P3" s="3" t="s">
        <v>223</v>
      </c>
      <c r="Q3" s="3" t="s">
        <v>150</v>
      </c>
    </row>
    <row r="4" spans="1:17">
      <c r="A4" t="s">
        <v>13</v>
      </c>
      <c r="B4">
        <f>COUNTIFS($A$8:$A$37,"*$*",B8:B37,"")</f>
        <v>0</v>
      </c>
      <c r="C4">
        <f>COUNTIFS($A$8:$A$37,"*$*",C8:C37,"")</f>
        <v>0</v>
      </c>
      <c r="D4">
        <f t="shared" ref="D4:J4" si="0">COUNTIFS($A$8:$A$37,"*$*",D8:D37,"")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ref="K4:P4" si="1">COUNTIFS($A$8:$A$37,"*$*",K8:K37,"")</f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>COUNTIFS($A$8:$A$20,"*$*",Q8:Q20,"")</f>
        <v>0</v>
      </c>
    </row>
    <row r="7" spans="1:17" s="1" customFormat="1">
      <c r="A7" s="2" t="s">
        <v>152</v>
      </c>
    </row>
    <row r="8" spans="1:17" ht="29">
      <c r="A8" s="18" t="s">
        <v>297</v>
      </c>
      <c r="B8" s="3" t="s">
        <v>298</v>
      </c>
      <c r="C8" s="3" t="s">
        <v>299</v>
      </c>
      <c r="D8" s="3" t="s">
        <v>300</v>
      </c>
      <c r="E8" s="3" t="s">
        <v>301</v>
      </c>
      <c r="F8" s="3" t="s">
        <v>302</v>
      </c>
      <c r="G8" s="3" t="s">
        <v>303</v>
      </c>
      <c r="H8" s="3" t="s">
        <v>304</v>
      </c>
      <c r="I8" s="3" t="s">
        <v>305</v>
      </c>
      <c r="J8" s="3" t="s">
        <v>306</v>
      </c>
      <c r="K8" s="3" t="s">
        <v>307</v>
      </c>
      <c r="L8" s="3" t="s">
        <v>307</v>
      </c>
      <c r="M8" s="3" t="s">
        <v>308</v>
      </c>
      <c r="N8" s="3" t="s">
        <v>163</v>
      </c>
      <c r="O8" s="3" t="s">
        <v>307</v>
      </c>
      <c r="P8" s="3" t="s">
        <v>163</v>
      </c>
      <c r="Q8" s="3" t="s">
        <v>164</v>
      </c>
    </row>
    <row r="9" spans="1:17" ht="29">
      <c r="A9" t="s">
        <v>309</v>
      </c>
      <c r="B9" s="3" t="s">
        <v>308</v>
      </c>
      <c r="C9" s="3" t="s">
        <v>310</v>
      </c>
      <c r="D9" s="3" t="s">
        <v>311</v>
      </c>
      <c r="E9" s="3" t="s">
        <v>312</v>
      </c>
      <c r="F9" s="3" t="s">
        <v>313</v>
      </c>
      <c r="G9" s="3" t="s">
        <v>314</v>
      </c>
      <c r="H9" s="3" t="s">
        <v>315</v>
      </c>
      <c r="I9" s="3" t="s">
        <v>312</v>
      </c>
      <c r="J9" s="3" t="s">
        <v>310</v>
      </c>
      <c r="K9" s="3" t="s">
        <v>315</v>
      </c>
      <c r="L9" s="3" t="s">
        <v>315</v>
      </c>
      <c r="M9" s="3" t="s">
        <v>163</v>
      </c>
      <c r="N9" s="3" t="s">
        <v>308</v>
      </c>
      <c r="O9" s="3" t="s">
        <v>315</v>
      </c>
      <c r="P9" s="3" t="s">
        <v>163</v>
      </c>
      <c r="Q9" s="3" t="s">
        <v>164</v>
      </c>
    </row>
    <row r="10" spans="1:17">
      <c r="A10" t="s">
        <v>166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278</v>
      </c>
    </row>
    <row r="11" spans="1:17">
      <c r="A11" t="s">
        <v>167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</row>
    <row r="12" spans="1:17" s="1" customFormat="1">
      <c r="A12" s="2" t="s">
        <v>169</v>
      </c>
    </row>
    <row r="13" spans="1:17">
      <c r="A13" t="s">
        <v>170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 t="s">
        <v>34</v>
      </c>
      <c r="Q13" t="s">
        <v>34</v>
      </c>
    </row>
    <row r="14" spans="1:17">
      <c r="A14" t="s">
        <v>171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</row>
    <row r="15" spans="1:17">
      <c r="A15" t="s">
        <v>173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178</v>
      </c>
    </row>
    <row r="17" spans="1:2" s="1" customFormat="1">
      <c r="A17" s="2" t="s">
        <v>184</v>
      </c>
    </row>
    <row r="18" spans="1:2">
      <c r="A18" t="s">
        <v>316</v>
      </c>
      <c r="B18">
        <v>1</v>
      </c>
    </row>
    <row r="19" spans="1:2">
      <c r="A19" t="s">
        <v>317</v>
      </c>
      <c r="B19" t="s">
        <v>191</v>
      </c>
    </row>
    <row r="20" spans="1:2">
      <c r="A20" t="s">
        <v>318</v>
      </c>
      <c r="B20" t="s">
        <v>193</v>
      </c>
    </row>
    <row r="21" spans="1:2">
      <c r="A21" t="s">
        <v>319</v>
      </c>
      <c r="B21" t="s">
        <v>320</v>
      </c>
    </row>
    <row r="22" spans="1:2">
      <c r="A22" t="s">
        <v>321</v>
      </c>
      <c r="B22" t="s">
        <v>187</v>
      </c>
    </row>
    <row r="23" spans="1:2">
      <c r="A23" t="s">
        <v>322</v>
      </c>
      <c r="B23" t="s">
        <v>323</v>
      </c>
    </row>
    <row r="24" spans="1:2">
      <c r="A24" t="s">
        <v>324</v>
      </c>
      <c r="B24" t="s">
        <v>197</v>
      </c>
    </row>
    <row r="25" spans="1:2" s="1" customFormat="1">
      <c r="A25" s="2" t="s">
        <v>198</v>
      </c>
    </row>
    <row r="26" spans="1:2">
      <c r="A26" t="s">
        <v>325</v>
      </c>
      <c r="B26" t="s">
        <v>52</v>
      </c>
    </row>
    <row r="27" spans="1:2">
      <c r="A27" t="s">
        <v>326</v>
      </c>
      <c r="B27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6"/>
  <sheetViews>
    <sheetView topLeftCell="P1" workbookViewId="0">
      <pane xSplit="18280" topLeftCell="T1"/>
      <selection activeCell="S9" sqref="S9"/>
      <selection pane="topRight"/>
    </sheetView>
  </sheetViews>
  <sheetFormatPr defaultColWidth="8.7265625" defaultRowHeight="14.5"/>
  <cols>
    <col min="1" max="1" width="23.36328125" customWidth="1" collapsed="1"/>
    <col min="2" max="2" width="36.26953125" customWidth="1" collapsed="1"/>
    <col min="3" max="3" width="34.1796875" customWidth="1" collapsed="1"/>
    <col min="4" max="4" width="35.54296875" customWidth="1" collapsed="1"/>
    <col min="5" max="5" width="37.54296875" customWidth="1" collapsed="1"/>
    <col min="6" max="6" width="37.6328125" customWidth="1" collapsed="1"/>
    <col min="7" max="7" width="36.36328125" customWidth="1" collapsed="1"/>
    <col min="8" max="8" width="37.453125" customWidth="1" collapsed="1"/>
    <col min="9" max="9" width="40.08984375" customWidth="1" collapsed="1"/>
    <col min="10" max="10" width="39.1796875" customWidth="1" collapsed="1"/>
    <col min="11" max="11" width="37.453125" customWidth="1" collapsed="1"/>
    <col min="12" max="12" width="40.08984375" customWidth="1" collapsed="1"/>
    <col min="13" max="13" width="39.1796875" customWidth="1" collapsed="1"/>
    <col min="14" max="15" width="40.08984375" customWidth="1" collapsed="1"/>
    <col min="16" max="16" width="43.7265625" customWidth="1" collapsed="1"/>
    <col min="17" max="17" width="34.54296875" customWidth="1" collapsed="1"/>
    <col min="18" max="18" width="30.90625" customWidth="1" collapsed="1"/>
  </cols>
  <sheetData>
    <row r="1" spans="1:18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44</v>
      </c>
      <c r="R1" t="s">
        <v>44</v>
      </c>
    </row>
    <row r="2" spans="1:18">
      <c r="A2" t="s">
        <v>3</v>
      </c>
      <c r="B2" t="s">
        <v>86</v>
      </c>
      <c r="C2" t="s">
        <v>327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206</v>
      </c>
      <c r="N2" t="s">
        <v>86</v>
      </c>
      <c r="O2" t="s">
        <v>206</v>
      </c>
      <c r="P2" t="s">
        <v>245</v>
      </c>
    </row>
    <row r="3" spans="1:18" ht="43.5">
      <c r="A3" t="s">
        <v>6</v>
      </c>
      <c r="B3" s="3" t="s">
        <v>328</v>
      </c>
      <c r="C3" s="3" t="s">
        <v>329</v>
      </c>
      <c r="D3" s="3" t="s">
        <v>330</v>
      </c>
      <c r="E3" s="3" t="s">
        <v>331</v>
      </c>
      <c r="F3" s="3" t="s">
        <v>332</v>
      </c>
      <c r="G3" s="3" t="s">
        <v>333</v>
      </c>
      <c r="H3" s="3" t="s">
        <v>334</v>
      </c>
      <c r="I3" s="3" t="s">
        <v>335</v>
      </c>
      <c r="J3" s="3" t="s">
        <v>336</v>
      </c>
      <c r="K3" s="3" t="s">
        <v>337</v>
      </c>
      <c r="L3" s="3" t="s">
        <v>338</v>
      </c>
      <c r="M3" s="3" t="s">
        <v>339</v>
      </c>
      <c r="N3" s="3" t="s">
        <v>340</v>
      </c>
      <c r="O3" s="3" t="s">
        <v>222</v>
      </c>
      <c r="P3" s="3" t="s">
        <v>223</v>
      </c>
      <c r="Q3" s="3" t="s">
        <v>150</v>
      </c>
      <c r="R3" s="3" t="s">
        <v>341</v>
      </c>
    </row>
    <row r="4" spans="1:18">
      <c r="A4" t="s">
        <v>13</v>
      </c>
      <c r="B4">
        <f t="shared" ref="B4:O4" si="0">COUNTIFS($A$8:$A$21,"*$*",B8:B21,"")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>COUNTIFS($A$8:$A$21,"*$*",P8:P21,"")</f>
        <v>0</v>
      </c>
      <c r="Q4">
        <f>COUNTIFS($A$8:$A$20,"*$*",Q8:Q20,"")</f>
        <v>0</v>
      </c>
      <c r="R4">
        <f>COUNTIFS($A$8:$A$21,"*$*",R8:R21,"")</f>
        <v>0</v>
      </c>
    </row>
    <row r="7" spans="1:18" s="1" customFormat="1">
      <c r="A7" s="2" t="s">
        <v>152</v>
      </c>
    </row>
    <row r="8" spans="1:18" ht="29">
      <c r="A8" s="18" t="s">
        <v>153</v>
      </c>
      <c r="B8" s="3" t="s">
        <v>342</v>
      </c>
      <c r="C8" s="3" t="s">
        <v>343</v>
      </c>
      <c r="D8" s="3" t="s">
        <v>344</v>
      </c>
      <c r="E8" s="3" t="s">
        <v>345</v>
      </c>
      <c r="F8" s="3" t="s">
        <v>346</v>
      </c>
      <c r="G8" s="3" t="s">
        <v>347</v>
      </c>
      <c r="H8" s="3" t="s">
        <v>348</v>
      </c>
      <c r="I8" s="3" t="s">
        <v>349</v>
      </c>
      <c r="J8" s="3" t="s">
        <v>350</v>
      </c>
      <c r="K8" s="3" t="s">
        <v>351</v>
      </c>
      <c r="L8" s="3" t="s">
        <v>352</v>
      </c>
      <c r="M8" s="3" t="s">
        <v>342</v>
      </c>
      <c r="N8" s="3" t="s">
        <v>353</v>
      </c>
      <c r="O8" s="3" t="s">
        <v>342</v>
      </c>
      <c r="P8" s="3" t="s">
        <v>163</v>
      </c>
      <c r="Q8" s="3" t="s">
        <v>164</v>
      </c>
      <c r="R8" s="3" t="s">
        <v>354</v>
      </c>
    </row>
    <row r="9" spans="1:18">
      <c r="A9" t="s">
        <v>166</v>
      </c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</row>
    <row r="10" spans="1:18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</row>
    <row r="11" spans="1:18" s="1" customFormat="1">
      <c r="A11" s="2" t="s">
        <v>169</v>
      </c>
    </row>
    <row r="12" spans="1:18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35</v>
      </c>
    </row>
    <row r="13" spans="1:18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</row>
    <row r="14" spans="1:18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35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181</v>
      </c>
      <c r="L15" t="s">
        <v>182</v>
      </c>
      <c r="M15" t="s">
        <v>183</v>
      </c>
      <c r="N15" t="s">
        <v>182</v>
      </c>
      <c r="O15" t="s">
        <v>183</v>
      </c>
      <c r="P15" t="s">
        <v>183</v>
      </c>
      <c r="Q15" t="s">
        <v>178</v>
      </c>
      <c r="R15" t="s">
        <v>183</v>
      </c>
    </row>
    <row r="16" spans="1:18" s="1" customFormat="1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355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356</v>
      </c>
    </row>
    <row r="23" spans="1:2">
      <c r="A23" t="s">
        <v>196</v>
      </c>
      <c r="B23" t="s">
        <v>197</v>
      </c>
    </row>
    <row r="24" spans="1:2" s="1" customFormat="1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workbookViewId="0">
      <selection activeCell="D13" sqref="D13"/>
    </sheetView>
  </sheetViews>
  <sheetFormatPr defaultColWidth="8.7265625" defaultRowHeight="14.5"/>
  <cols>
    <col min="1" max="1" width="21.36328125" customWidth="1" collapsed="1"/>
    <col min="2" max="2" width="35.7265625" customWidth="1" collapsed="1"/>
    <col min="3" max="3" width="47.90625" customWidth="1" collapsed="1"/>
    <col min="4" max="5" width="38" customWidth="1" collapsed="1"/>
    <col min="6" max="6" width="34.26953125" customWidth="1" collapsed="1"/>
    <col min="7" max="7" width="34.36328125" customWidth="1" collapsed="1"/>
    <col min="8" max="8" width="33.08984375" customWidth="1" collapsed="1"/>
    <col min="9" max="9" width="34.1796875" customWidth="1" collapsed="1"/>
    <col min="10" max="10" width="36.54296875" customWidth="1" collapsed="1"/>
    <col min="11" max="11" width="35.7265625" customWidth="1" collapsed="1"/>
    <col min="12" max="13" width="57.1796875" customWidth="1" collapsed="1"/>
    <col min="14" max="14" width="37.26953125" customWidth="1" collapsed="1"/>
    <col min="15" max="15" width="36.54296875" customWidth="1" collapsed="1"/>
    <col min="16" max="16" width="35.7265625" customWidth="1" collapsed="1"/>
  </cols>
  <sheetData>
    <row r="1" spans="1:15">
      <c r="A1" t="s">
        <v>0</v>
      </c>
      <c r="B1" t="s">
        <v>2</v>
      </c>
      <c r="C1" t="s">
        <v>1</v>
      </c>
      <c r="D1" t="s">
        <v>44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357</v>
      </c>
      <c r="O1" t="s">
        <v>44</v>
      </c>
    </row>
    <row r="2" spans="1:15">
      <c r="A2" t="s">
        <v>3</v>
      </c>
      <c r="B2" t="s">
        <v>358</v>
      </c>
      <c r="C2" t="s">
        <v>86</v>
      </c>
      <c r="E2" t="s">
        <v>245</v>
      </c>
      <c r="F2" t="s">
        <v>245</v>
      </c>
      <c r="G2" t="s">
        <v>245</v>
      </c>
      <c r="H2" t="s">
        <v>245</v>
      </c>
      <c r="I2" t="s">
        <v>359</v>
      </c>
      <c r="J2" t="s">
        <v>245</v>
      </c>
      <c r="K2" t="s">
        <v>245</v>
      </c>
      <c r="L2" t="s">
        <v>206</v>
      </c>
      <c r="M2" t="s">
        <v>206</v>
      </c>
    </row>
    <row r="3" spans="1:15" ht="29">
      <c r="A3" t="s">
        <v>6</v>
      </c>
      <c r="B3" s="3" t="s">
        <v>360</v>
      </c>
      <c r="C3" s="3" t="s">
        <v>361</v>
      </c>
      <c r="D3" s="3" t="s">
        <v>362</v>
      </c>
      <c r="E3" s="3" t="s">
        <v>363</v>
      </c>
      <c r="F3" s="3" t="s">
        <v>364</v>
      </c>
      <c r="G3" s="3" t="s">
        <v>365</v>
      </c>
      <c r="H3" s="3" t="s">
        <v>366</v>
      </c>
      <c r="I3" s="3" t="s">
        <v>367</v>
      </c>
      <c r="J3" s="3" t="s">
        <v>368</v>
      </c>
      <c r="K3" s="3" t="s">
        <v>369</v>
      </c>
      <c r="L3" s="3" t="s">
        <v>370</v>
      </c>
      <c r="M3" s="3" t="s">
        <v>222</v>
      </c>
      <c r="N3" s="3" t="s">
        <v>371</v>
      </c>
      <c r="O3" s="3" t="s">
        <v>150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 t="shared" ref="E4:K4" si="0">COUNTIFS($A$8:$A$21,"*$*",E8:E21,"")</f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r="7" spans="1:15" s="1" customFormat="1">
      <c r="A7" s="2" t="s">
        <v>152</v>
      </c>
    </row>
    <row r="8" spans="1:15" ht="29">
      <c r="A8" s="18" t="s">
        <v>153</v>
      </c>
      <c r="B8" s="3" t="s">
        <v>372</v>
      </c>
      <c r="C8" s="3" t="s">
        <v>373</v>
      </c>
      <c r="D8" s="3" t="s">
        <v>374</v>
      </c>
      <c r="E8" s="3" t="s">
        <v>375</v>
      </c>
      <c r="F8" s="3" t="s">
        <v>376</v>
      </c>
      <c r="G8" s="3" t="s">
        <v>377</v>
      </c>
      <c r="H8" s="3" t="s">
        <v>378</v>
      </c>
      <c r="I8" s="3" t="s">
        <v>379</v>
      </c>
      <c r="J8" s="3" t="s">
        <v>380</v>
      </c>
      <c r="K8" s="3" t="s">
        <v>381</v>
      </c>
      <c r="L8" s="3" t="s">
        <v>372</v>
      </c>
      <c r="M8" s="3" t="s">
        <v>372</v>
      </c>
      <c r="N8" s="3" t="s">
        <v>163</v>
      </c>
      <c r="O8" s="3" t="s">
        <v>164</v>
      </c>
    </row>
    <row r="9" spans="1:15">
      <c r="A9" t="s">
        <v>166</v>
      </c>
      <c r="B9" t="s">
        <v>382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</row>
    <row r="10" spans="1:15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r="11" spans="1:15" s="1" customFormat="1">
      <c r="A11" s="2" t="s">
        <v>169</v>
      </c>
    </row>
    <row r="12" spans="1:15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174</v>
      </c>
      <c r="B15" t="s">
        <v>175</v>
      </c>
      <c r="C15" t="s">
        <v>176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183</v>
      </c>
      <c r="M15" t="s">
        <v>183</v>
      </c>
      <c r="N15" t="s">
        <v>183</v>
      </c>
      <c r="O15" t="s">
        <v>178</v>
      </c>
    </row>
    <row r="16" spans="1:15" s="1" customFormat="1">
      <c r="A16" s="2" t="s">
        <v>240</v>
      </c>
    </row>
    <row r="17" spans="1:16">
      <c r="A17" t="s">
        <v>241</v>
      </c>
      <c r="B17">
        <v>1</v>
      </c>
    </row>
    <row r="18" spans="1:16">
      <c r="A18" t="s">
        <v>186</v>
      </c>
      <c r="B18" t="s">
        <v>187</v>
      </c>
    </row>
    <row r="19" spans="1:16">
      <c r="A19" t="s">
        <v>188</v>
      </c>
      <c r="B19" t="s">
        <v>355</v>
      </c>
    </row>
    <row r="20" spans="1:16">
      <c r="A20" t="s">
        <v>190</v>
      </c>
      <c r="B20" t="s">
        <v>191</v>
      </c>
    </row>
    <row r="21" spans="1:16">
      <c r="A21" t="s">
        <v>192</v>
      </c>
      <c r="B21" t="s">
        <v>193</v>
      </c>
    </row>
    <row r="22" spans="1:16">
      <c r="A22" t="s">
        <v>194</v>
      </c>
      <c r="B22" t="s">
        <v>356</v>
      </c>
    </row>
    <row r="23" spans="1:16">
      <c r="A23" t="s">
        <v>196</v>
      </c>
      <c r="B23" t="s">
        <v>197</v>
      </c>
    </row>
    <row r="24" spans="1:16">
      <c r="A24" s="2" t="s">
        <v>198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t="s">
        <v>199</v>
      </c>
      <c r="B25" t="s">
        <v>52</v>
      </c>
    </row>
    <row r="26" spans="1:16">
      <c r="A26" t="s">
        <v>200</v>
      </c>
      <c r="B26" t="s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6"/>
  <sheetViews>
    <sheetView topLeftCell="B1" workbookViewId="0">
      <selection activeCell="E11" sqref="E11"/>
    </sheetView>
  </sheetViews>
  <sheetFormatPr defaultColWidth="8.7265625" defaultRowHeight="14.5"/>
  <cols>
    <col min="1" max="1" width="21.36328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6" width="34.26953125" customWidth="1" collapsed="1"/>
    <col min="7" max="7" width="34.36328125" customWidth="1" collapsed="1"/>
    <col min="8" max="8" width="33.08984375" customWidth="1" collapsed="1"/>
    <col min="9" max="9" width="34.1796875" customWidth="1" collapsed="1"/>
    <col min="10" max="10" width="36.54296875" customWidth="1" collapsed="1"/>
    <col min="11" max="13" width="35.7265625" customWidth="1" collapsed="1"/>
    <col min="14" max="14" width="35.36328125" customWidth="1" collapsed="1"/>
    <col min="15" max="15" width="34.6328125" customWidth="1" collapsed="1"/>
  </cols>
  <sheetData>
    <row r="1" spans="1:15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</row>
    <row r="2" spans="1:15">
      <c r="A2" t="s">
        <v>3</v>
      </c>
    </row>
    <row r="3" spans="1:15" ht="43.5">
      <c r="A3" t="s">
        <v>6</v>
      </c>
      <c r="B3" s="3" t="s">
        <v>383</v>
      </c>
      <c r="C3" s="3" t="s">
        <v>384</v>
      </c>
      <c r="D3" s="3" t="s">
        <v>385</v>
      </c>
      <c r="E3" s="3" t="s">
        <v>386</v>
      </c>
      <c r="F3" s="3" t="s">
        <v>387</v>
      </c>
      <c r="G3" s="3" t="s">
        <v>388</v>
      </c>
      <c r="H3" s="3" t="s">
        <v>389</v>
      </c>
      <c r="I3" s="3" t="s">
        <v>389</v>
      </c>
      <c r="J3" s="3" t="s">
        <v>368</v>
      </c>
      <c r="K3" s="3" t="s">
        <v>369</v>
      </c>
      <c r="L3" s="3" t="s">
        <v>370</v>
      </c>
      <c r="M3" s="3" t="s">
        <v>222</v>
      </c>
      <c r="N3" s="3" t="s">
        <v>371</v>
      </c>
      <c r="O3" s="3" t="s">
        <v>150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>COUNTIFS($A$8:$A$21,"*$*",E8:E21,"")</f>
        <v>0</v>
      </c>
      <c r="F4">
        <f t="shared" ref="F4:K4" si="0">COUNTIFS($A$8:$A$21,"*$*",F8:F21,"")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r="7" spans="1:15" s="1" customFormat="1">
      <c r="A7" s="2" t="s">
        <v>152</v>
      </c>
    </row>
    <row r="8" spans="1:15">
      <c r="A8" s="18" t="s">
        <v>153</v>
      </c>
      <c r="B8" s="3" t="s">
        <v>390</v>
      </c>
      <c r="C8" s="3" t="s">
        <v>391</v>
      </c>
      <c r="D8" s="3" t="s">
        <v>392</v>
      </c>
      <c r="E8" s="3" t="s">
        <v>393</v>
      </c>
      <c r="F8" s="3" t="s">
        <v>394</v>
      </c>
      <c r="G8" s="3" t="s">
        <v>395</v>
      </c>
      <c r="H8" s="3" t="s">
        <v>396</v>
      </c>
      <c r="I8" s="3" t="s">
        <v>397</v>
      </c>
      <c r="J8" s="3" t="s">
        <v>398</v>
      </c>
      <c r="K8" s="3" t="s">
        <v>399</v>
      </c>
      <c r="L8" s="3" t="s">
        <v>390</v>
      </c>
      <c r="M8" s="3" t="s">
        <v>390</v>
      </c>
      <c r="N8" s="3" t="s">
        <v>163</v>
      </c>
      <c r="O8" s="3" t="s">
        <v>164</v>
      </c>
    </row>
    <row r="9" spans="1:15">
      <c r="A9" t="s">
        <v>166</v>
      </c>
      <c r="B9" t="s">
        <v>400</v>
      </c>
      <c r="C9" t="s">
        <v>400</v>
      </c>
      <c r="D9" t="s">
        <v>400</v>
      </c>
      <c r="E9" t="s">
        <v>400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  <c r="N9" t="s">
        <v>400</v>
      </c>
      <c r="O9" t="s">
        <v>400</v>
      </c>
    </row>
    <row r="10" spans="1:15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r="11" spans="1:15" s="1" customFormat="1">
      <c r="A11" s="2" t="s">
        <v>169</v>
      </c>
    </row>
    <row r="12" spans="1:15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174</v>
      </c>
      <c r="B15" t="s">
        <v>175</v>
      </c>
      <c r="C15" t="s">
        <v>176</v>
      </c>
      <c r="D15" t="s">
        <v>177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183</v>
      </c>
      <c r="M15" t="s">
        <v>183</v>
      </c>
      <c r="N15" t="s">
        <v>183</v>
      </c>
      <c r="O15" t="s">
        <v>178</v>
      </c>
    </row>
    <row r="16" spans="1:15" s="1" customFormat="1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355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356</v>
      </c>
    </row>
    <row r="23" spans="1:2">
      <c r="A23" t="s">
        <v>196</v>
      </c>
      <c r="B23" t="s">
        <v>197</v>
      </c>
    </row>
    <row r="24" spans="1:2" s="1" customFormat="1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8"/>
  <sheetViews>
    <sheetView workbookViewId="0">
      <selection activeCell="C3" sqref="C3"/>
    </sheetView>
  </sheetViews>
  <sheetFormatPr defaultColWidth="9" defaultRowHeight="14.5"/>
  <cols>
    <col min="1" max="1" width="21.36328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5" width="34.26953125" customWidth="1" collapsed="1"/>
    <col min="6" max="6" width="34.36328125" customWidth="1" collapsed="1"/>
    <col min="7" max="7" width="33.08984375" customWidth="1" collapsed="1"/>
    <col min="8" max="8" width="34.1796875" customWidth="1" collapsed="1"/>
    <col min="9" max="9" width="36.54296875" customWidth="1" collapsed="1"/>
    <col min="10" max="10" width="42.453125" customWidth="1" collapsed="1"/>
    <col min="11" max="11" width="35.7265625" customWidth="1" collapsed="1"/>
    <col min="12" max="12" width="45.1796875" customWidth="1" collapsed="1"/>
    <col min="13" max="16" width="35.7265625" customWidth="1" collapsed="1"/>
    <col min="17" max="17" width="35.1796875" customWidth="1" collapsed="1"/>
    <col min="18" max="18" width="36.1796875" customWidth="1" collapsed="1"/>
  </cols>
  <sheetData>
    <row r="1" spans="1:18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1</v>
      </c>
    </row>
    <row r="2" spans="1:18">
      <c r="A2" t="s">
        <v>3</v>
      </c>
      <c r="B2" t="s">
        <v>86</v>
      </c>
      <c r="C2" t="s">
        <v>86</v>
      </c>
      <c r="D2" t="s">
        <v>86</v>
      </c>
      <c r="E2" t="s">
        <v>401</v>
      </c>
      <c r="F2" t="s">
        <v>401</v>
      </c>
      <c r="G2" t="s">
        <v>402</v>
      </c>
      <c r="H2" t="s">
        <v>86</v>
      </c>
      <c r="I2" t="s">
        <v>403</v>
      </c>
      <c r="J2" t="s">
        <v>403</v>
      </c>
      <c r="K2" t="s">
        <v>206</v>
      </c>
      <c r="L2" t="s">
        <v>206</v>
      </c>
      <c r="M2" t="s">
        <v>206</v>
      </c>
      <c r="N2" t="s">
        <v>404</v>
      </c>
      <c r="O2" t="s">
        <v>86</v>
      </c>
      <c r="P2" t="s">
        <v>86</v>
      </c>
      <c r="Q2" t="s">
        <v>86</v>
      </c>
      <c r="R2" t="s">
        <v>86</v>
      </c>
    </row>
    <row r="3" spans="1:18" ht="29">
      <c r="A3" t="s">
        <v>139</v>
      </c>
      <c r="B3" s="3" t="s">
        <v>405</v>
      </c>
      <c r="C3" s="3" t="s">
        <v>406</v>
      </c>
      <c r="D3" s="3" t="s">
        <v>407</v>
      </c>
      <c r="E3" s="3" t="s">
        <v>408</v>
      </c>
      <c r="F3" s="3" t="s">
        <v>409</v>
      </c>
      <c r="G3" s="3" t="s">
        <v>410</v>
      </c>
      <c r="H3" s="3" t="s">
        <v>411</v>
      </c>
      <c r="I3" s="3" t="s">
        <v>412</v>
      </c>
      <c r="J3" s="3" t="s">
        <v>413</v>
      </c>
      <c r="K3" s="3" t="s">
        <v>414</v>
      </c>
      <c r="L3" s="3" t="s">
        <v>415</v>
      </c>
      <c r="M3" s="3" t="s">
        <v>416</v>
      </c>
      <c r="N3" s="3" t="s">
        <v>417</v>
      </c>
      <c r="O3" s="3" t="s">
        <v>418</v>
      </c>
      <c r="P3" s="3" t="s">
        <v>419</v>
      </c>
      <c r="Q3" s="3" t="s">
        <v>420</v>
      </c>
      <c r="R3" s="3" t="s">
        <v>421</v>
      </c>
    </row>
    <row r="4" spans="1:18">
      <c r="A4" t="s">
        <v>13</v>
      </c>
      <c r="B4">
        <f>COUNTIFS($A$8:$A$38,"*$*",B8:B38,"")</f>
        <v>0</v>
      </c>
      <c r="C4">
        <f>COUNTIFS($A$8:$A$38,"*$*",C8:C38,"")</f>
        <v>0</v>
      </c>
      <c r="D4">
        <f t="shared" ref="D4:N4" si="0">COUNTIFS($A$8:$A$38,"*$*",D8:D38,"")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>COUNTIFS($A$8:$A$38,"*$*",O8:O38,"")</f>
        <v>0</v>
      </c>
      <c r="P4">
        <f>COUNTIFS($A$8:$A$38,"*$*",P8:P38,"")</f>
        <v>0</v>
      </c>
      <c r="Q4">
        <f>COUNTIFS($A$8:$A$38,"*$*",Q8:Q38,"")</f>
        <v>0</v>
      </c>
      <c r="R4">
        <f>COUNTIFS($A$8:$A$38,"*$*",R8:R38,"")</f>
        <v>0</v>
      </c>
    </row>
    <row r="7" spans="1:18" s="1" customFormat="1">
      <c r="A7" s="2" t="s">
        <v>152</v>
      </c>
    </row>
    <row r="8" spans="1:18" ht="29">
      <c r="A8" s="18" t="s">
        <v>422</v>
      </c>
      <c r="B8" s="3" t="s">
        <v>298</v>
      </c>
      <c r="C8" s="3" t="s">
        <v>299</v>
      </c>
      <c r="D8" s="3" t="s">
        <v>300</v>
      </c>
      <c r="E8" s="3" t="s">
        <v>301</v>
      </c>
      <c r="F8" s="3" t="s">
        <v>302</v>
      </c>
      <c r="G8" s="3" t="s">
        <v>303</v>
      </c>
      <c r="H8" s="3" t="s">
        <v>304</v>
      </c>
      <c r="I8" s="3" t="s">
        <v>305</v>
      </c>
      <c r="J8" s="3" t="s">
        <v>306</v>
      </c>
      <c r="K8" s="3" t="s">
        <v>307</v>
      </c>
      <c r="L8" s="3" t="s">
        <v>307</v>
      </c>
      <c r="M8" s="3" t="s">
        <v>308</v>
      </c>
      <c r="N8" s="3" t="s">
        <v>163</v>
      </c>
      <c r="O8" s="3" t="s">
        <v>299</v>
      </c>
      <c r="P8" s="3" t="s">
        <v>307</v>
      </c>
      <c r="Q8" s="3" t="s">
        <v>164</v>
      </c>
      <c r="R8" s="3" t="s">
        <v>306</v>
      </c>
    </row>
    <row r="9" spans="1:18">
      <c r="A9" t="s">
        <v>423</v>
      </c>
      <c r="B9" s="19" t="s">
        <v>424</v>
      </c>
      <c r="C9" s="19" t="s">
        <v>424</v>
      </c>
      <c r="D9" s="19" t="s">
        <v>424</v>
      </c>
      <c r="E9" s="19" t="s">
        <v>424</v>
      </c>
      <c r="F9" s="19" t="s">
        <v>424</v>
      </c>
      <c r="G9" s="19" t="s">
        <v>425</v>
      </c>
      <c r="H9" s="19" t="s">
        <v>426</v>
      </c>
      <c r="I9" s="19" t="s">
        <v>424</v>
      </c>
      <c r="J9" s="19" t="s">
        <v>424</v>
      </c>
      <c r="K9" s="19" t="s">
        <v>424</v>
      </c>
      <c r="L9" s="19" t="s">
        <v>424</v>
      </c>
      <c r="M9" s="19" t="s">
        <v>424</v>
      </c>
      <c r="N9" s="19" t="s">
        <v>424</v>
      </c>
      <c r="O9" s="19" t="s">
        <v>424</v>
      </c>
      <c r="P9" s="19" t="s">
        <v>424</v>
      </c>
      <c r="Q9" s="19" t="s">
        <v>424</v>
      </c>
      <c r="R9" s="19" t="s">
        <v>424</v>
      </c>
    </row>
    <row r="10" spans="1:18">
      <c r="A10" t="s">
        <v>427</v>
      </c>
      <c r="B10" s="20">
        <v>7183259386136510</v>
      </c>
      <c r="C10" s="20">
        <v>7183259386136510</v>
      </c>
      <c r="D10" s="20">
        <v>7183259386136510</v>
      </c>
      <c r="E10" s="20">
        <v>718325938613651</v>
      </c>
      <c r="F10" s="21">
        <v>8.7183259386136496E+16</v>
      </c>
      <c r="G10" s="20">
        <v>7183259386136510</v>
      </c>
      <c r="H10" s="20">
        <v>7183259386136510</v>
      </c>
      <c r="I10" s="20">
        <v>7183259386136510</v>
      </c>
      <c r="J10" s="20">
        <v>7183259386136510</v>
      </c>
      <c r="K10" s="20">
        <v>7183259386136510</v>
      </c>
      <c r="L10" s="20">
        <v>7183259386136510</v>
      </c>
      <c r="M10" s="20">
        <v>7183259386136510</v>
      </c>
      <c r="N10" s="20">
        <v>7183259386136510</v>
      </c>
      <c r="O10" s="20">
        <v>7183259386136510</v>
      </c>
      <c r="P10" s="20">
        <v>7183259386136510</v>
      </c>
      <c r="Q10" s="20">
        <v>7183259386136510</v>
      </c>
      <c r="R10" s="20">
        <v>7183259386136510</v>
      </c>
    </row>
    <row r="11" spans="1:18">
      <c r="A11" t="s">
        <v>428</v>
      </c>
      <c r="B11" t="s">
        <v>429</v>
      </c>
      <c r="C11" t="s">
        <v>429</v>
      </c>
      <c r="D11" t="s">
        <v>430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 t="s">
        <v>429</v>
      </c>
      <c r="P11" t="s">
        <v>429</v>
      </c>
      <c r="Q11" t="s">
        <v>429</v>
      </c>
      <c r="R11" t="s">
        <v>429</v>
      </c>
    </row>
    <row r="12" spans="1:18">
      <c r="A12" t="s">
        <v>431</v>
      </c>
      <c r="B12" s="22" t="s">
        <v>432</v>
      </c>
      <c r="C12" s="22" t="s">
        <v>432</v>
      </c>
      <c r="D12" s="22" t="s">
        <v>432</v>
      </c>
      <c r="E12" s="22" t="s">
        <v>432</v>
      </c>
      <c r="F12" s="22" t="s">
        <v>432</v>
      </c>
      <c r="G12" s="22" t="s">
        <v>432</v>
      </c>
      <c r="H12" s="22" t="s">
        <v>432</v>
      </c>
      <c r="I12" s="22" t="s">
        <v>433</v>
      </c>
      <c r="J12" s="22" t="s">
        <v>434</v>
      </c>
      <c r="K12" s="22" t="s">
        <v>435</v>
      </c>
      <c r="L12" s="22" t="s">
        <v>432</v>
      </c>
      <c r="M12" s="22" t="s">
        <v>432</v>
      </c>
      <c r="N12" s="22" t="s">
        <v>432</v>
      </c>
      <c r="O12" s="22" t="s">
        <v>432</v>
      </c>
      <c r="P12" s="22" t="s">
        <v>432</v>
      </c>
      <c r="Q12" s="22" t="s">
        <v>432</v>
      </c>
      <c r="R12" s="22" t="s">
        <v>432</v>
      </c>
    </row>
    <row r="13" spans="1:18">
      <c r="A13" t="s">
        <v>166</v>
      </c>
      <c r="B13" t="s">
        <v>436</v>
      </c>
      <c r="C13" t="s">
        <v>436</v>
      </c>
      <c r="D13" t="s">
        <v>436</v>
      </c>
      <c r="E13" t="s">
        <v>436</v>
      </c>
      <c r="F13" t="s">
        <v>436</v>
      </c>
      <c r="G13" t="s">
        <v>436</v>
      </c>
      <c r="H13" t="s">
        <v>436</v>
      </c>
      <c r="I13" t="s">
        <v>436</v>
      </c>
      <c r="J13" t="s">
        <v>436</v>
      </c>
      <c r="K13" t="s">
        <v>436</v>
      </c>
      <c r="L13" t="s">
        <v>436</v>
      </c>
      <c r="M13" t="s">
        <v>436</v>
      </c>
      <c r="N13" t="s">
        <v>436</v>
      </c>
      <c r="O13" t="s">
        <v>436</v>
      </c>
      <c r="P13" t="s">
        <v>436</v>
      </c>
      <c r="Q13" t="s">
        <v>436</v>
      </c>
      <c r="R13" t="s">
        <v>436</v>
      </c>
    </row>
    <row r="14" spans="1:18">
      <c r="A14" t="s">
        <v>167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</row>
    <row r="16" spans="1:18" s="1" customFormat="1">
      <c r="A16" s="2" t="s">
        <v>169</v>
      </c>
    </row>
    <row r="17" spans="1:18">
      <c r="A17" t="s">
        <v>170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35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</row>
    <row r="18" spans="1:18">
      <c r="A18" t="s">
        <v>171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</row>
    <row r="19" spans="1:18">
      <c r="A19" t="s">
        <v>173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34</v>
      </c>
      <c r="M19" t="s">
        <v>35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</row>
    <row r="20" spans="1:18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176</v>
      </c>
      <c r="P20" t="s">
        <v>176</v>
      </c>
      <c r="Q20" t="s">
        <v>176</v>
      </c>
      <c r="R20" t="s">
        <v>176</v>
      </c>
    </row>
    <row r="21" spans="1:18" s="1" customFormat="1">
      <c r="A21" s="2" t="s">
        <v>184</v>
      </c>
    </row>
    <row r="22" spans="1:18">
      <c r="A22" t="s">
        <v>321</v>
      </c>
      <c r="B22" t="s">
        <v>437</v>
      </c>
    </row>
    <row r="23" spans="1:18">
      <c r="A23" t="s">
        <v>322</v>
      </c>
      <c r="B23" t="s">
        <v>323</v>
      </c>
    </row>
    <row r="24" spans="1:18">
      <c r="A24" t="s">
        <v>317</v>
      </c>
      <c r="B24" t="s">
        <v>191</v>
      </c>
    </row>
    <row r="25" spans="1:18">
      <c r="A25" t="s">
        <v>318</v>
      </c>
      <c r="B25" t="s">
        <v>193</v>
      </c>
    </row>
    <row r="26" spans="1:18" s="1" customFormat="1">
      <c r="A26" s="2" t="s">
        <v>198</v>
      </c>
    </row>
    <row r="27" spans="1:18">
      <c r="A27" t="s">
        <v>325</v>
      </c>
      <c r="B27" t="s">
        <v>53</v>
      </c>
    </row>
    <row r="28" spans="1:18">
      <c r="A28" t="s">
        <v>326</v>
      </c>
      <c r="B28" t="s">
        <v>55</v>
      </c>
    </row>
  </sheetData>
  <pageMargins left="0.7" right="0.7" top="0.75" bottom="0.75" header="0.3" footer="0.3"/>
  <ignoredErrors>
    <ignoredError sqref="B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topLeftCell="A9" workbookViewId="0">
      <selection activeCell="D17" sqref="D17"/>
    </sheetView>
  </sheetViews>
  <sheetFormatPr defaultColWidth="8.7265625" defaultRowHeight="14.5"/>
  <cols>
    <col min="1" max="1" width="18.7265625" customWidth="1" collapsed="1"/>
    <col min="2" max="2" width="37" customWidth="1" collapsed="1"/>
    <col min="3" max="5" width="27" customWidth="1" collapsed="1"/>
  </cols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438</v>
      </c>
      <c r="C2" t="s">
        <v>438</v>
      </c>
      <c r="D2" t="s">
        <v>438</v>
      </c>
      <c r="E2" t="s">
        <v>439</v>
      </c>
    </row>
    <row r="3" spans="1:5" ht="29">
      <c r="A3" t="s">
        <v>6</v>
      </c>
      <c r="B3" t="s">
        <v>440</v>
      </c>
      <c r="C3" t="s">
        <v>441</v>
      </c>
      <c r="D3" t="s">
        <v>442</v>
      </c>
      <c r="E3" s="3" t="s">
        <v>443</v>
      </c>
    </row>
    <row r="4" spans="1:5">
      <c r="A4" t="s">
        <v>13</v>
      </c>
      <c r="B4">
        <f>COUNTIFS($A$10:$A$22,"*$*",B10:B22,"")</f>
        <v>0</v>
      </c>
      <c r="C4">
        <f>COUNTIFS($A$10:$A$22,"*$*",C10:C22,"")</f>
        <v>0</v>
      </c>
      <c r="D4">
        <f>COUNTIFS($A$10:$A$22,"*$*",D10:D22,"")</f>
        <v>0</v>
      </c>
      <c r="E4">
        <f>COUNTIFS($A$10:$A$22,"*$*",E10:E22,"")</f>
        <v>1</v>
      </c>
    </row>
    <row r="7" spans="1:5" s="1" customFormat="1">
      <c r="A7" s="2" t="s">
        <v>50</v>
      </c>
    </row>
    <row r="8" spans="1:5">
      <c r="A8" t="s">
        <v>444</v>
      </c>
      <c r="B8" t="s">
        <v>445</v>
      </c>
      <c r="C8" t="s">
        <v>445</v>
      </c>
      <c r="D8" t="s">
        <v>445</v>
      </c>
      <c r="E8" t="s">
        <v>445</v>
      </c>
    </row>
    <row r="9" spans="1:5">
      <c r="A9" t="s">
        <v>446</v>
      </c>
      <c r="B9" t="s">
        <v>447</v>
      </c>
      <c r="C9" t="s">
        <v>447</v>
      </c>
      <c r="D9" t="s">
        <v>447</v>
      </c>
      <c r="E9" t="s">
        <v>447</v>
      </c>
    </row>
    <row r="10" spans="1:5">
      <c r="A10" t="s">
        <v>51</v>
      </c>
      <c r="B10" t="s">
        <v>53</v>
      </c>
      <c r="C10" t="s">
        <v>53</v>
      </c>
      <c r="D10" t="s">
        <v>53</v>
      </c>
      <c r="E10" t="s">
        <v>53</v>
      </c>
    </row>
    <row r="11" spans="1:5">
      <c r="A11" t="s">
        <v>54</v>
      </c>
      <c r="B11" t="s">
        <v>55</v>
      </c>
      <c r="C11" t="s">
        <v>55</v>
      </c>
      <c r="D11" t="s">
        <v>55</v>
      </c>
      <c r="E11" t="s">
        <v>55</v>
      </c>
    </row>
    <row r="12" spans="1:5">
      <c r="A12" t="s">
        <v>448</v>
      </c>
      <c r="B12" t="s">
        <v>64</v>
      </c>
      <c r="C12" t="s">
        <v>64</v>
      </c>
      <c r="D12" t="s">
        <v>64</v>
      </c>
      <c r="E12" t="s">
        <v>64</v>
      </c>
    </row>
    <row r="13" spans="1:5">
      <c r="A13" t="s">
        <v>449</v>
      </c>
      <c r="B13" t="s">
        <v>65</v>
      </c>
      <c r="C13" t="s">
        <v>65</v>
      </c>
      <c r="D13" t="s">
        <v>65</v>
      </c>
      <c r="E13" t="s">
        <v>65</v>
      </c>
    </row>
    <row r="14" spans="1:5">
      <c r="A14" t="s">
        <v>450</v>
      </c>
      <c r="B14" t="s">
        <v>278</v>
      </c>
      <c r="C14" t="s">
        <v>130</v>
      </c>
      <c r="D14" t="s">
        <v>135</v>
      </c>
    </row>
    <row r="15" spans="1:5">
      <c r="A15" t="s">
        <v>451</v>
      </c>
      <c r="B15">
        <v>200</v>
      </c>
      <c r="C15">
        <v>20</v>
      </c>
      <c r="D15">
        <v>10</v>
      </c>
      <c r="E15">
        <v>10</v>
      </c>
    </row>
    <row r="16" spans="1:5">
      <c r="A16" t="s">
        <v>452</v>
      </c>
      <c r="B16" s="16">
        <v>1130</v>
      </c>
      <c r="C16" s="16">
        <v>1139</v>
      </c>
      <c r="D16" s="16">
        <v>1124</v>
      </c>
      <c r="E16" s="16">
        <v>1116</v>
      </c>
    </row>
    <row r="17" spans="1:5">
      <c r="A17" t="s">
        <v>453</v>
      </c>
      <c r="B17" t="str">
        <f>CONCATENATE("Isiulang ",B14)</f>
        <v>Isiulang IDR</v>
      </c>
      <c r="C17" t="str">
        <f>CONCATENATE("Isiulang ",C14)</f>
        <v>Isiulang OCR BPKB</v>
      </c>
      <c r="D17" t="str">
        <f>CONCATENATE("Isiulang ",D14)</f>
        <v>Isiulang OCR STNK</v>
      </c>
      <c r="E17" t="str">
        <f>CONCATENATE("Isiulang ",E14)</f>
        <v xml:space="preserve">Isiulang </v>
      </c>
    </row>
    <row r="18" spans="1:5" ht="29">
      <c r="A18" s="3" t="s">
        <v>454</v>
      </c>
      <c r="B18" s="4" t="s">
        <v>455</v>
      </c>
      <c r="C18" s="4" t="s">
        <v>456</v>
      </c>
      <c r="D18" s="4" t="s">
        <v>456</v>
      </c>
      <c r="E18" s="4" t="s">
        <v>456</v>
      </c>
    </row>
    <row r="19" spans="1:5" s="1" customFormat="1">
      <c r="A19" s="2" t="s">
        <v>457</v>
      </c>
    </row>
    <row r="20" spans="1:5">
      <c r="A20" t="s">
        <v>166</v>
      </c>
      <c r="B20" s="17" t="str">
        <f>B14</f>
        <v>IDR</v>
      </c>
      <c r="C20" s="17" t="str">
        <f>C14</f>
        <v>OCR BPKB</v>
      </c>
      <c r="D20" s="17" t="str">
        <f>D14</f>
        <v>OCR STNK</v>
      </c>
      <c r="E20" s="17">
        <f>E14</f>
        <v>0</v>
      </c>
    </row>
    <row r="21" spans="1:5">
      <c r="A21" t="s">
        <v>167</v>
      </c>
      <c r="B21" t="s">
        <v>168</v>
      </c>
      <c r="C21" t="str">
        <f>CONCATENATE("Topup ",C20)</f>
        <v>Topup OCR BPKB</v>
      </c>
      <c r="D21" t="str">
        <f>CONCATENATE("Topup ",D20)</f>
        <v>Topup OCR STNK</v>
      </c>
      <c r="E21" t="str">
        <f>CONCATENATE("Topup ",E20)</f>
        <v>Topup 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3"/>
  <sheetViews>
    <sheetView topLeftCell="C13" workbookViewId="0">
      <selection activeCell="H10" sqref="H10"/>
    </sheetView>
  </sheetViews>
  <sheetFormatPr defaultColWidth="8.7265625" defaultRowHeight="14.5"/>
  <cols>
    <col min="1" max="1" width="30.1796875" customWidth="1" collapsed="1"/>
    <col min="2" max="2" width="42.36328125" customWidth="1" collapsed="1"/>
    <col min="3" max="3" width="21.81640625" customWidth="1" collapsed="1"/>
    <col min="4" max="5" width="32.26953125" customWidth="1" collapsed="1"/>
    <col min="6" max="6" width="36.81640625" customWidth="1" collapsed="1"/>
    <col min="7" max="7" width="26.1796875" customWidth="1" collapsed="1"/>
  </cols>
  <sheetData>
    <row r="1" spans="1:7">
      <c r="A1" s="5" t="s">
        <v>0</v>
      </c>
      <c r="B1" t="s">
        <v>2</v>
      </c>
      <c r="C1" t="s">
        <v>2</v>
      </c>
      <c r="D1" t="s">
        <v>2</v>
      </c>
      <c r="E1" t="s">
        <v>1</v>
      </c>
      <c r="F1" t="s">
        <v>1</v>
      </c>
      <c r="G1" t="s">
        <v>1</v>
      </c>
    </row>
    <row r="2" spans="1:7">
      <c r="A2" s="5" t="s">
        <v>458</v>
      </c>
      <c r="B2" t="s">
        <v>579</v>
      </c>
      <c r="C2" t="s">
        <v>439</v>
      </c>
      <c r="D2" t="s">
        <v>459</v>
      </c>
      <c r="E2" s="5" t="s">
        <v>460</v>
      </c>
      <c r="F2" s="5" t="s">
        <v>460</v>
      </c>
      <c r="G2" s="5" t="s">
        <v>460</v>
      </c>
    </row>
    <row r="3" spans="1:7" ht="29">
      <c r="A3" s="5" t="s">
        <v>6</v>
      </c>
      <c r="B3" s="5" t="s">
        <v>461</v>
      </c>
      <c r="C3" s="5" t="s">
        <v>462</v>
      </c>
      <c r="D3" s="8" t="s">
        <v>580</v>
      </c>
      <c r="E3" s="5" t="s">
        <v>463</v>
      </c>
      <c r="F3" s="5" t="s">
        <v>464</v>
      </c>
      <c r="G3" s="5" t="s">
        <v>465</v>
      </c>
    </row>
    <row r="4" spans="1:7">
      <c r="A4" s="5" t="s">
        <v>466</v>
      </c>
      <c r="B4" s="5">
        <f>IF(B7="New",COUNTIFS($A$12:$A$23,"*$*",B12:B23,""),IF(B7="Service",COUNTIFS($A$9:$A$10,"*$*",B9:B10,""),IF(B7="Edit",COUNTIFS($A$9:$A$21,"*$*",B9:B21,""),0)))</f>
        <v>0</v>
      </c>
      <c r="C4" s="5">
        <f>IF(C7="New",COUNTIFS($A$12:$A$23,"*$*",C12:C23,""),IF(C7="Service",COUNTIFS($A$9:$A$10,"*$*",C9:C10,""),IF(C7="Edit",COUNTIFS($A$9:$A$21,"*$*",C9:C21,""),0)))</f>
        <v>2</v>
      </c>
      <c r="D4" s="5">
        <f>IF(D7="New",COUNTIFS($A$12:$A$23,"*$*",D12:D23,""),IF(D7="Service",COUNTIFS($A$9:$A$10,"*$*",D9:D10,""),IF(D7="Edit",COUNTIFS($A$9:$A$21,"*$*",D9:D21,""),0)))</f>
        <v>0</v>
      </c>
      <c r="E4" s="5">
        <f>IF(E7="New",COUNTIFS($A$12:$A$23,"*$*",E12:E23,""),IF(E7="Service",COUNTIFS($A$9:$A$10,"*$*",E9:E10,""),IF(E7="Edit",COUNTIFS($A$9:$A$21,"*$*",E9:E21,""),0)))</f>
        <v>0</v>
      </c>
      <c r="F4" s="5">
        <f>IF(F7="New",COUNTIFS($A$12:$A$23,"*$*",F12:F23,""),IF(F7="Service",COUNTIFS($A$9:$A$10,"*$*",F9:F10,""),IF(F7="Edit",COUNTIFS($A$9:$A$21,"*$*",F9:F21,""),0)))</f>
        <v>0</v>
      </c>
      <c r="G4" s="5">
        <f>IF(G7="New",COUNTIFS($A$12:$A$23,"*$*",G12:G23,""),IF(G7="Service",COUNTIFS($A$9:$A$10,"*$*",G9:G10,""),IF(G7="Edit",COUNTIFS($A$9:$A$21,"*$*",G9:G21,""),IF(G7="ChargeType",COUNTIFS($A$9:$A$10,"*$*",G9:G10,""),0))))</f>
        <v>0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 t="s">
        <v>467</v>
      </c>
      <c r="B7" s="5" t="s">
        <v>468</v>
      </c>
      <c r="C7" s="5" t="s">
        <v>468</v>
      </c>
      <c r="D7" s="5" t="s">
        <v>469</v>
      </c>
      <c r="E7" s="5" t="s">
        <v>469</v>
      </c>
      <c r="F7" s="5" t="s">
        <v>470</v>
      </c>
      <c r="G7" s="5" t="s">
        <v>471</v>
      </c>
    </row>
    <row r="8" spans="1:7" s="1" customFormat="1">
      <c r="A8" s="6" t="s">
        <v>472</v>
      </c>
      <c r="B8" s="7"/>
      <c r="C8" s="7"/>
      <c r="D8" s="7"/>
      <c r="E8" s="7"/>
      <c r="F8" s="7"/>
      <c r="G8" s="7"/>
    </row>
    <row r="9" spans="1:7">
      <c r="A9" s="5" t="s">
        <v>473</v>
      </c>
      <c r="B9" s="5"/>
      <c r="C9" s="5"/>
      <c r="D9" s="5" t="s">
        <v>474</v>
      </c>
      <c r="E9" s="5" t="s">
        <v>581</v>
      </c>
      <c r="F9" s="5" t="s">
        <v>581</v>
      </c>
      <c r="G9" s="5" t="s">
        <v>581</v>
      </c>
    </row>
    <row r="10" spans="1:7">
      <c r="A10" s="5" t="s">
        <v>475</v>
      </c>
      <c r="B10" s="5"/>
      <c r="C10" s="5"/>
      <c r="D10" s="5" t="s">
        <v>476</v>
      </c>
      <c r="E10" s="5" t="s">
        <v>476</v>
      </c>
      <c r="F10" s="5" t="s">
        <v>476</v>
      </c>
      <c r="G10" s="5" t="s">
        <v>476</v>
      </c>
    </row>
    <row r="11" spans="1:7" s="1" customFormat="1">
      <c r="A11" s="6" t="s">
        <v>477</v>
      </c>
      <c r="B11" s="7"/>
      <c r="C11" s="7"/>
      <c r="D11" s="7"/>
      <c r="E11" s="7"/>
      <c r="F11" s="7"/>
      <c r="G11" s="7"/>
    </row>
    <row r="12" spans="1:7">
      <c r="A12" s="5" t="s">
        <v>473</v>
      </c>
      <c r="B12" s="5" t="s">
        <v>478</v>
      </c>
      <c r="C12" s="5" t="s">
        <v>479</v>
      </c>
      <c r="D12" s="5"/>
      <c r="E12" s="5"/>
      <c r="F12" s="5" t="s">
        <v>581</v>
      </c>
      <c r="G12" s="5"/>
    </row>
    <row r="13" spans="1:7">
      <c r="A13" s="5" t="s">
        <v>480</v>
      </c>
      <c r="B13" s="5" t="s">
        <v>481</v>
      </c>
      <c r="C13" s="5" t="s">
        <v>482</v>
      </c>
      <c r="D13" s="5"/>
      <c r="E13" s="5"/>
      <c r="F13" s="5" t="s">
        <v>583</v>
      </c>
      <c r="G13" s="5" t="s">
        <v>583</v>
      </c>
    </row>
    <row r="14" spans="1:7">
      <c r="A14" s="5" t="s">
        <v>483</v>
      </c>
      <c r="B14" s="5">
        <v>202304426</v>
      </c>
      <c r="C14" s="25" t="s">
        <v>484</v>
      </c>
      <c r="D14" s="5"/>
      <c r="E14" s="5"/>
      <c r="F14" s="5">
        <v>202304277</v>
      </c>
      <c r="G14" s="5"/>
    </row>
    <row r="15" spans="1:7">
      <c r="A15" s="5" t="s">
        <v>485</v>
      </c>
      <c r="B15" s="25" t="s">
        <v>34</v>
      </c>
      <c r="C15" s="5"/>
      <c r="D15" s="5"/>
      <c r="E15" s="5"/>
      <c r="F15" s="25" t="s">
        <v>34</v>
      </c>
      <c r="G15" s="5"/>
    </row>
    <row r="16" spans="1:7">
      <c r="A16" s="5" t="s">
        <v>486</v>
      </c>
      <c r="B16" t="s">
        <v>578</v>
      </c>
      <c r="C16" s="5"/>
      <c r="D16" s="5"/>
      <c r="E16" s="5"/>
      <c r="F16" t="s">
        <v>582</v>
      </c>
      <c r="G16" s="5"/>
    </row>
    <row r="17" spans="1:7" s="1" customFormat="1">
      <c r="A17" s="6" t="s">
        <v>487</v>
      </c>
      <c r="B17" s="7"/>
      <c r="C17" s="7"/>
      <c r="D17" s="7"/>
      <c r="E17" s="7"/>
      <c r="F17" s="7"/>
      <c r="G17" s="7"/>
    </row>
    <row r="18" spans="1:7" ht="43.5">
      <c r="A18" s="5" t="s">
        <v>488</v>
      </c>
      <c r="B18" s="8" t="s">
        <v>577</v>
      </c>
      <c r="C18" s="5"/>
      <c r="D18" s="5"/>
      <c r="E18" s="5"/>
      <c r="F18" s="8" t="s">
        <v>489</v>
      </c>
      <c r="G18" s="5"/>
    </row>
    <row r="19" spans="1:7">
      <c r="A19" s="5" t="s">
        <v>487</v>
      </c>
      <c r="B19" s="5" t="s">
        <v>490</v>
      </c>
      <c r="C19" s="5"/>
      <c r="D19" s="5"/>
      <c r="E19" s="5"/>
      <c r="F19" s="5" t="s">
        <v>491</v>
      </c>
      <c r="G19" s="5"/>
    </row>
    <row r="20" spans="1:7" s="1" customFormat="1">
      <c r="A20" s="6" t="s">
        <v>492</v>
      </c>
      <c r="B20" s="7"/>
      <c r="C20" s="7"/>
      <c r="D20" s="7"/>
      <c r="E20" s="7"/>
      <c r="F20" s="7"/>
      <c r="G20" s="7"/>
    </row>
    <row r="21" spans="1:7">
      <c r="A21" s="5" t="s">
        <v>493</v>
      </c>
      <c r="B21" t="s">
        <v>494</v>
      </c>
      <c r="C21" s="5"/>
      <c r="D21" s="9"/>
      <c r="E21" s="9"/>
      <c r="F21" s="5" t="s">
        <v>495</v>
      </c>
      <c r="G21" s="9"/>
    </row>
    <row r="22" spans="1:7">
      <c r="A22" s="5" t="s">
        <v>496</v>
      </c>
      <c r="B22" t="s">
        <v>497</v>
      </c>
      <c r="C22" s="5"/>
      <c r="D22" s="9"/>
      <c r="E22" s="9"/>
      <c r="F22" s="5" t="s">
        <v>498</v>
      </c>
      <c r="G22" s="9"/>
    </row>
    <row r="23" spans="1:7">
      <c r="A23" s="5" t="s">
        <v>499</v>
      </c>
      <c r="B23" s="5" t="s">
        <v>500</v>
      </c>
      <c r="C23" s="5"/>
      <c r="D23" s="5"/>
      <c r="E23" s="5"/>
      <c r="F23" s="5" t="s">
        <v>501</v>
      </c>
      <c r="G23" s="5"/>
    </row>
    <row r="24" spans="1:7" s="1" customFormat="1">
      <c r="A24" s="6" t="s">
        <v>502</v>
      </c>
      <c r="B24" s="7"/>
      <c r="C24" s="7"/>
      <c r="D24" s="7"/>
      <c r="E24" s="7"/>
      <c r="G24" s="7"/>
    </row>
    <row r="25" spans="1:7">
      <c r="A25" s="5" t="s">
        <v>503</v>
      </c>
      <c r="B25" s="5"/>
      <c r="C25" s="5"/>
      <c r="D25" s="5" t="s">
        <v>504</v>
      </c>
      <c r="E25" s="10" t="s">
        <v>504</v>
      </c>
      <c r="F25" s="5"/>
      <c r="G25" s="11"/>
    </row>
    <row r="26" spans="1:7">
      <c r="A26" s="5" t="s">
        <v>505</v>
      </c>
      <c r="B26" s="5"/>
      <c r="C26" s="5"/>
      <c r="D26" s="5" t="s">
        <v>506</v>
      </c>
      <c r="E26" s="10" t="s">
        <v>506</v>
      </c>
      <c r="F26" s="5"/>
      <c r="G26" s="11"/>
    </row>
    <row r="27" spans="1:7" ht="29">
      <c r="A27" s="5" t="s">
        <v>507</v>
      </c>
      <c r="B27" s="5"/>
      <c r="C27" s="5"/>
      <c r="D27" s="5" t="s">
        <v>504</v>
      </c>
      <c r="E27" s="12" t="s">
        <v>508</v>
      </c>
      <c r="F27" s="5"/>
      <c r="G27" s="13"/>
    </row>
    <row r="28" spans="1:7">
      <c r="A28" s="5" t="s">
        <v>509</v>
      </c>
      <c r="B28" s="5"/>
      <c r="C28" s="5"/>
      <c r="D28" s="5" t="s">
        <v>510</v>
      </c>
      <c r="E28" s="10" t="s">
        <v>511</v>
      </c>
      <c r="F28" s="5"/>
      <c r="G28" s="11"/>
    </row>
    <row r="29" spans="1:7">
      <c r="A29" s="5" t="s">
        <v>512</v>
      </c>
      <c r="B29" s="5"/>
      <c r="C29" s="5"/>
      <c r="D29" s="5"/>
      <c r="E29" s="5"/>
      <c r="F29" s="5"/>
      <c r="G29" s="5" t="s">
        <v>513</v>
      </c>
    </row>
    <row r="30" spans="1:7">
      <c r="A30" s="5" t="s">
        <v>514</v>
      </c>
      <c r="B30" s="14"/>
      <c r="C30" s="15"/>
      <c r="D30" s="5"/>
      <c r="E30" s="5"/>
      <c r="F30" s="5"/>
      <c r="G30" s="5" t="s">
        <v>515</v>
      </c>
    </row>
    <row r="31" spans="1:7" s="1" customFormat="1">
      <c r="A31" s="26" t="s">
        <v>516</v>
      </c>
      <c r="B31" s="27"/>
      <c r="C31" s="28"/>
    </row>
    <row r="32" spans="1:7">
      <c r="A32" s="5" t="s">
        <v>488</v>
      </c>
      <c r="B32" s="5" t="s">
        <v>517</v>
      </c>
      <c r="C32" s="5" t="s">
        <v>518</v>
      </c>
    </row>
    <row r="33" spans="1:3">
      <c r="A33" s="5" t="s">
        <v>484</v>
      </c>
      <c r="B33" s="5" t="s">
        <v>484</v>
      </c>
      <c r="C33" s="5" t="s">
        <v>519</v>
      </c>
    </row>
    <row r="34" spans="1:3">
      <c r="A34" s="5" t="s">
        <v>520</v>
      </c>
      <c r="B34" s="5" t="s">
        <v>521</v>
      </c>
      <c r="C34" s="5" t="s">
        <v>522</v>
      </c>
    </row>
    <row r="35" spans="1:3">
      <c r="A35" s="5" t="s">
        <v>523</v>
      </c>
      <c r="B35" s="5" t="s">
        <v>524</v>
      </c>
      <c r="C35" s="5" t="s">
        <v>525</v>
      </c>
    </row>
    <row r="36" spans="1:3">
      <c r="A36" s="5" t="s">
        <v>526</v>
      </c>
      <c r="B36" s="5" t="s">
        <v>527</v>
      </c>
      <c r="C36" s="5" t="s">
        <v>528</v>
      </c>
    </row>
    <row r="37" spans="1:3">
      <c r="A37" s="5" t="s">
        <v>529</v>
      </c>
      <c r="B37" s="5" t="s">
        <v>137</v>
      </c>
      <c r="C37" s="5"/>
    </row>
    <row r="38" spans="1:3">
      <c r="A38" s="5" t="s">
        <v>530</v>
      </c>
      <c r="B38" s="5" t="s">
        <v>531</v>
      </c>
      <c r="C38" s="5"/>
    </row>
    <row r="39" spans="1:3">
      <c r="A39" s="5" t="s">
        <v>532</v>
      </c>
      <c r="B39" s="5" t="s">
        <v>130</v>
      </c>
      <c r="C39" s="5"/>
    </row>
    <row r="40" spans="1:3">
      <c r="A40" s="5" t="s">
        <v>533</v>
      </c>
      <c r="B40" s="5" t="s">
        <v>133</v>
      </c>
      <c r="C40" s="5"/>
    </row>
    <row r="41" spans="1:3">
      <c r="A41" s="5" t="s">
        <v>534</v>
      </c>
      <c r="B41" s="5" t="s">
        <v>535</v>
      </c>
      <c r="C41" s="5"/>
    </row>
    <row r="42" spans="1:3">
      <c r="A42" s="5" t="s">
        <v>536</v>
      </c>
      <c r="B42" s="5" t="s">
        <v>537</v>
      </c>
      <c r="C42" s="5"/>
    </row>
    <row r="43" spans="1:3">
      <c r="A43" s="5" t="s">
        <v>538</v>
      </c>
      <c r="B43" s="5" t="s">
        <v>135</v>
      </c>
      <c r="C43" s="5"/>
    </row>
    <row r="44" spans="1:3">
      <c r="A44" s="5" t="s">
        <v>539</v>
      </c>
      <c r="B44" s="5" t="s">
        <v>540</v>
      </c>
      <c r="C44" s="5"/>
    </row>
    <row r="45" spans="1:3">
      <c r="A45" s="5" t="s">
        <v>541</v>
      </c>
      <c r="B45" s="5" t="s">
        <v>542</v>
      </c>
      <c r="C45" s="5"/>
    </row>
    <row r="46" spans="1:3">
      <c r="A46" s="5" t="s">
        <v>543</v>
      </c>
      <c r="B46" s="5" t="s">
        <v>544</v>
      </c>
      <c r="C46" s="5"/>
    </row>
    <row r="47" spans="1:3">
      <c r="A47" s="5" t="s">
        <v>545</v>
      </c>
      <c r="B47" s="5" t="s">
        <v>546</v>
      </c>
      <c r="C47" s="5"/>
    </row>
    <row r="48" spans="1:3">
      <c r="A48" s="5" t="s">
        <v>547</v>
      </c>
      <c r="B48" s="5" t="s">
        <v>548</v>
      </c>
      <c r="C48" s="5"/>
    </row>
    <row r="49" spans="1:3">
      <c r="A49" s="5" t="s">
        <v>549</v>
      </c>
      <c r="B49" s="5" t="s">
        <v>550</v>
      </c>
      <c r="C49" s="5"/>
    </row>
    <row r="50" spans="1:3">
      <c r="A50" s="5" t="s">
        <v>551</v>
      </c>
      <c r="B50" s="5" t="s">
        <v>552</v>
      </c>
      <c r="C50" s="5"/>
    </row>
    <row r="51" spans="1:3">
      <c r="A51" s="5" t="s">
        <v>553</v>
      </c>
      <c r="B51" s="5" t="s">
        <v>554</v>
      </c>
      <c r="C51" s="5"/>
    </row>
    <row r="52" spans="1:3">
      <c r="A52" s="5" t="s">
        <v>555</v>
      </c>
      <c r="B52" s="5" t="s">
        <v>436</v>
      </c>
      <c r="C52" s="5"/>
    </row>
    <row r="53" spans="1:3">
      <c r="A53" s="5" t="s">
        <v>278</v>
      </c>
      <c r="B53" s="5" t="s">
        <v>278</v>
      </c>
      <c r="C53" s="5"/>
    </row>
  </sheetData>
  <mergeCells count="1">
    <mergeCell ref="A31:C31"/>
  </mergeCells>
  <dataValidations count="3">
    <dataValidation type="list" allowBlank="1" showInputMessage="1" showErrorMessage="1" sqref="B7:G7" xr:uid="{00000000-0002-0000-0D00-000000000000}">
      <formula1>"Edit, Service, New,ChargeType"</formula1>
    </dataValidation>
    <dataValidation type="list" allowBlank="1" showInputMessage="1" showErrorMessage="1" sqref="B10 D10:G10" xr:uid="{00000000-0002-0000-0D00-000001000000}">
      <formula1>"Active, Inactive"</formula1>
    </dataValidation>
    <dataValidation type="list" allowBlank="1" showInputMessage="1" showErrorMessage="1" sqref="C9:C10" xr:uid="{00000000-0002-0000-0D00-000002000000}">
      <formula1>"Edit, New"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5"/>
  <sheetViews>
    <sheetView workbookViewId="0">
      <selection activeCell="D3" sqref="D3"/>
    </sheetView>
  </sheetViews>
  <sheetFormatPr defaultColWidth="8.7265625" defaultRowHeight="14.5"/>
  <cols>
    <col min="1" max="1" width="22.81640625" customWidth="1" collapsed="1"/>
    <col min="2" max="2" width="31.7265625" customWidth="1" collapsed="1"/>
    <col min="3" max="3" width="29.26953125" customWidth="1" collapsed="1"/>
    <col min="4" max="4" width="26.08984375" customWidth="1" collapsed="1"/>
  </cols>
  <sheetData>
    <row r="1" spans="1:4">
      <c r="A1" t="s">
        <v>0</v>
      </c>
      <c r="B1" t="s">
        <v>2</v>
      </c>
      <c r="C1" t="s">
        <v>1</v>
      </c>
      <c r="D1" t="s">
        <v>1</v>
      </c>
    </row>
    <row r="2" spans="1:4">
      <c r="A2" t="s">
        <v>3</v>
      </c>
      <c r="B2" t="s">
        <v>459</v>
      </c>
    </row>
    <row r="3" spans="1:4" ht="43.5">
      <c r="A3" t="s">
        <v>6</v>
      </c>
      <c r="B3" s="3" t="s">
        <v>556</v>
      </c>
      <c r="C3" s="3" t="s">
        <v>557</v>
      </c>
      <c r="D3" s="3" t="s">
        <v>558</v>
      </c>
    </row>
    <row r="4" spans="1:4">
      <c r="A4" t="s">
        <v>13</v>
      </c>
      <c r="B4">
        <f>COUNTIFS($A$8:$A$22,"*$*",B8:B22,"")</f>
        <v>0</v>
      </c>
      <c r="C4">
        <f>COUNTIFS($A$8:$A$22,"*$*",C8:C22,"")</f>
        <v>0</v>
      </c>
      <c r="D4">
        <f>COUNTIFS($A$8:$A$22,"*$*",D8:D22,"")</f>
        <v>0</v>
      </c>
    </row>
    <row r="7" spans="1:4" s="1" customFormat="1">
      <c r="A7" s="2" t="s">
        <v>457</v>
      </c>
    </row>
    <row r="8" spans="1:4">
      <c r="A8" t="s">
        <v>450</v>
      </c>
      <c r="B8" t="s">
        <v>130</v>
      </c>
      <c r="C8" t="s">
        <v>130</v>
      </c>
      <c r="D8" t="s">
        <v>130</v>
      </c>
    </row>
    <row r="9" spans="1:4">
      <c r="A9" t="s">
        <v>559</v>
      </c>
      <c r="B9" t="s">
        <v>168</v>
      </c>
      <c r="C9" t="s">
        <v>168</v>
      </c>
    </row>
    <row r="10" spans="1:4">
      <c r="A10" t="s">
        <v>560</v>
      </c>
      <c r="B10" s="4" t="s">
        <v>561</v>
      </c>
      <c r="C10" s="4" t="s">
        <v>561</v>
      </c>
      <c r="D10" s="4"/>
    </row>
    <row r="11" spans="1:4">
      <c r="A11" t="s">
        <v>562</v>
      </c>
      <c r="B11" t="s">
        <v>563</v>
      </c>
    </row>
    <row r="12" spans="1:4">
      <c r="A12" t="s">
        <v>564</v>
      </c>
      <c r="B12" t="s">
        <v>168</v>
      </c>
      <c r="C12" t="s">
        <v>168</v>
      </c>
    </row>
    <row r="13" spans="1:4">
      <c r="A13" t="s">
        <v>565</v>
      </c>
      <c r="B13">
        <v>1234</v>
      </c>
      <c r="C13">
        <v>1234</v>
      </c>
    </row>
    <row r="14" spans="1:4">
      <c r="A14" t="s">
        <v>566</v>
      </c>
      <c r="B14" t="str">
        <f>B8</f>
        <v>OCR BPKB</v>
      </c>
    </row>
    <row r="15" spans="1:4">
      <c r="A15" t="s">
        <v>567</v>
      </c>
      <c r="B15" s="4" t="s">
        <v>568</v>
      </c>
      <c r="C15" s="4" t="s">
        <v>568</v>
      </c>
      <c r="D15" s="4"/>
    </row>
    <row r="16" spans="1:4">
      <c r="A16" t="s">
        <v>569</v>
      </c>
      <c r="B16" t="s">
        <v>168</v>
      </c>
      <c r="C16" t="s">
        <v>168</v>
      </c>
    </row>
    <row r="18" spans="1:4" s="1" customFormat="1">
      <c r="A18" s="2" t="s">
        <v>570</v>
      </c>
    </row>
    <row r="19" spans="1:4">
      <c r="A19" t="s">
        <v>129</v>
      </c>
      <c r="B19" t="s">
        <v>34</v>
      </c>
      <c r="C19" t="s">
        <v>34</v>
      </c>
      <c r="D19" t="s">
        <v>35</v>
      </c>
    </row>
    <row r="20" spans="1:4">
      <c r="A20" t="s">
        <v>138</v>
      </c>
      <c r="B20" t="s">
        <v>34</v>
      </c>
      <c r="C20" t="s">
        <v>34</v>
      </c>
      <c r="D20" t="s">
        <v>35</v>
      </c>
    </row>
    <row r="23" spans="1:4" s="1" customFormat="1">
      <c r="A23" s="2" t="s">
        <v>198</v>
      </c>
    </row>
    <row r="24" spans="1:4">
      <c r="A24" t="s">
        <v>571</v>
      </c>
      <c r="B24" t="s">
        <v>53</v>
      </c>
    </row>
    <row r="25" spans="1:4">
      <c r="A25" t="s">
        <v>29</v>
      </c>
      <c r="B25" t="s">
        <v>55</v>
      </c>
    </row>
  </sheetData>
  <dataValidations count="2">
    <dataValidation type="list" allowBlank="1" showInputMessage="1" showErrorMessage="1" sqref="B12 C12 D12" xr:uid="{00000000-0002-0000-0E00-000000000000}">
      <formula1>"All,OCR Process is successful,OCR Process result is False"</formula1>
    </dataValidation>
    <dataValidation type="list" allowBlank="1" showInputMessage="1" showErrorMessage="1" sqref="B16 C16 D16" xr:uid="{00000000-0002-0000-0E00-000001000000}">
      <formula1>"All,HEAD OFFICE"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activeCell="C10" sqref="C10"/>
    </sheetView>
  </sheetViews>
  <sheetFormatPr defaultColWidth="8.7265625" defaultRowHeight="14.5"/>
  <cols>
    <col min="1" max="1" width="20.453125" customWidth="1" collapsed="1"/>
    <col min="2" max="2" width="40.6328125" customWidth="1" collapsed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572</v>
      </c>
    </row>
    <row r="3" spans="1:2">
      <c r="A3" t="s">
        <v>6</v>
      </c>
      <c r="B3" t="s">
        <v>573</v>
      </c>
    </row>
    <row r="4" spans="1:2">
      <c r="A4" t="s">
        <v>13</v>
      </c>
      <c r="B4">
        <f>COUNTIFS($A$8:$A$13,"*$*",B8:B13,"")</f>
        <v>0</v>
      </c>
    </row>
    <row r="7" spans="1:2" s="1" customFormat="1">
      <c r="A7" s="2" t="s">
        <v>574</v>
      </c>
    </row>
    <row r="8" spans="1:2">
      <c r="A8" t="s">
        <v>51</v>
      </c>
      <c r="B8" t="s">
        <v>53</v>
      </c>
    </row>
    <row r="9" spans="1:2">
      <c r="A9" t="s">
        <v>54</v>
      </c>
      <c r="B9" t="s">
        <v>55</v>
      </c>
    </row>
    <row r="10" spans="1:2" s="1" customFormat="1">
      <c r="A10" s="2" t="s">
        <v>575</v>
      </c>
    </row>
    <row r="11" spans="1:2">
      <c r="A11" t="s">
        <v>576</v>
      </c>
      <c r="B11" t="s">
        <v>105</v>
      </c>
    </row>
  </sheetData>
  <dataValidations count="1">
    <dataValidation type="list" allowBlank="1" showInputMessage="1" showErrorMessage="1" sqref="B11" xr:uid="{00000000-0002-0000-0F00-000000000000}">
      <formula1>"PRODUCTION,TRIAL"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IsiSaldo</vt:lpstr>
      <vt:lpstr>Tenant</vt:lpstr>
      <vt:lpstr>Saldo</vt:lpstr>
      <vt:lpstr>LayananSaya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 Edgar</cp:lastModifiedBy>
  <dcterms:created xsi:type="dcterms:W3CDTF">2023-03-07T08:38:00Z</dcterms:created>
  <dcterms:modified xsi:type="dcterms:W3CDTF">2023-05-12T08:52:16Z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1033-11.2.0.11537</vt:lpwstr>
  </property>
</Properties>
</file>