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nnections+xml" PartName="/xl/connections.xml"/>
  <Override ContentType="application/vnd.openxmlformats-officedocument.spreadsheetml.externalLink+xml" PartName="/xl/externalLinks/externalLink1.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officedocument.spreadsheetml.queryTable+xml" PartName="/xl/queryTables/queryTable3.xml"/>
  <Override ContentType="application/vnd.openxmlformats-officedocument.spreadsheetml.queryTable+xml" PartName="/xl/queryTables/queryTable4.xml"/>
  <Override ContentType="application/vnd.openxmlformats-officedocument.spreadsheetml.queryTable+xml" PartName="/xl/queryTables/queryTable5.xml"/>
  <Override ContentType="application/vnd.openxmlformats-officedocument.spreadsheetml.queryTable+xml" PartName="/xl/queryTables/queryTable6.xml"/>
  <Override ContentType="application/vnd.openxmlformats-officedocument.spreadsheetml.queryTable+xml" PartName="/xl/queryTables/queryTable7.xml"/>
  <Override ContentType="application/vnd.openxmlformats-officedocument.spreadsheetml.queryTable+xml" PartName="/xl/queryTables/queryTable8.xml"/>
  <Override ContentType="application/vnd.openxmlformats-officedocument.spreadsheetml.queryTable+xml" PartName="/xl/queryTables/queryTable9.xml"/>
  <Override ContentType="application/vnd.openxmlformats-officedocument.spreadsheetml.queryTable+xml" PartName="/xl/queryTables/queryTable10.xml"/>
  <Override ContentType="application/vnd.openxmlformats-officedocument.spreadsheetml.queryTable+xml" PartName="/xl/queryTables/queryTable11.xml"/>
  <Override ContentType="application/vnd.openxmlformats-officedocument.spreadsheetml.queryTable+xml" PartName="/xl/queryTables/queryTable12.xml"/>
  <Override ContentType="application/vnd.openxmlformats-officedocument.spreadsheetml.queryTable+xml" PartName="/xl/queryTables/queryTable13.xml"/>
  <Override ContentType="application/vnd.openxmlformats-officedocument.spreadsheetml.queryTable+xml" PartName="/xl/queryTables/queryTable14.xml"/>
  <Override ContentType="application/vnd.openxmlformats-officedocument.spreadsheetml.queryTable+xml" PartName="/xl/queryTables/queryTable15.xml"/>
  <Override ContentType="application/vnd.openxmlformats-officedocument.spreadsheetml.queryTable+xml" PartName="/xl/queryTables/queryTable16.xml"/>
  <Override ContentType="application/vnd.openxmlformats-officedocument.spreadsheetml.queryTable+xml" PartName="/xl/queryTables/queryTable17.xml"/>
  <Override ContentType="application/vnd.openxmlformats-officedocument.spreadsheetml.queryTable+xml" PartName="/xl/queryTables/queryTable18.xml"/>
  <Override ContentType="application/vnd.openxmlformats-officedocument.spreadsheetml.queryTable+xml" PartName="/xl/queryTables/queryTable19.xml"/>
  <Override ContentType="application/vnd.openxmlformats-officedocument.spreadsheetml.queryTable+xml" PartName="/xl/queryTables/queryTable20.xml"/>
  <Override ContentType="application/vnd.openxmlformats-officedocument.spreadsheetml.queryTable+xml" PartName="/xl/queryTables/queryTable21.xml"/>
  <Override ContentType="application/vnd.openxmlformats-officedocument.spreadsheetml.queryTable+xml" PartName="/xl/queryTables/queryTable22.xml"/>
  <Override ContentType="application/vnd.openxmlformats-officedocument.spreadsheetml.queryTable+xml" PartName="/xl/queryTables/queryTable23.xml"/>
  <Override ContentType="application/vnd.openxmlformats-officedocument.spreadsheetml.queryTable+xml" PartName="/xl/queryTables/queryTable24.xml"/>
  <Override ContentType="application/vnd.openxmlformats-officedocument.spreadsheetml.queryTable+xml" PartName="/xl/queryTables/queryTable25.xml"/>
  <Override ContentType="application/vnd.openxmlformats-officedocument.spreadsheetml.queryTable+xml" PartName="/xl/queryTables/queryTable26.xml"/>
  <Override ContentType="application/vnd.openxmlformats-officedocument.spreadsheetml.queryTable+xml" PartName="/xl/queryTables/queryTable27.xml"/>
  <Override ContentType="application/vnd.openxmlformats-officedocument.spreadsheetml.queryTable+xml" PartName="/xl/queryTables/queryTable28.xml"/>
  <Override ContentType="application/vnd.openxmlformats-officedocument.spreadsheetml.queryTable+xml" PartName="/xl/queryTables/queryTable29.xml"/>
  <Override ContentType="application/vnd.openxmlformats-officedocument.spreadsheetml.queryTable+xml" PartName="/xl/queryTables/queryTable30.xml"/>
  <Override ContentType="application/vnd.openxmlformats-officedocument.spreadsheetml.queryTable+xml" PartName="/xl/queryTables/queryTable31.xml"/>
  <Override ContentType="application/vnd.openxmlformats-officedocument.spreadsheetml.queryTable+xml" PartName="/xl/queryTables/queryTable32.xml"/>
  <Override ContentType="application/vnd.openxmlformats-officedocument.spreadsheetml.queryTable+xml" PartName="/xl/queryTables/queryTable33.xml"/>
  <Override ContentType="application/vnd.openxmlformats-officedocument.spreadsheetml.queryTable+xml" PartName="/xl/queryTables/queryTable34.xml"/>
  <Override ContentType="application/vnd.openxmlformats-officedocument.spreadsheetml.queryTable+xml" PartName="/xl/queryTables/queryTable35.xml"/>
  <Override ContentType="application/vnd.openxmlformats-officedocument.spreadsheetml.queryTable+xml" PartName="/xl/queryTables/queryTable36.xml"/>
  <Override ContentType="application/vnd.openxmlformats-officedocument.spreadsheetml.queryTable+xml" PartName="/xl/queryTables/queryTable37.xml"/>
  <Override ContentType="application/vnd.openxmlformats-officedocument.spreadsheetml.queryTable+xml" PartName="/xl/queryTables/queryTable38.xml"/>
  <Override ContentType="application/vnd.openxmlformats-officedocument.spreadsheetml.queryTable+xml" PartName="/xl/queryTables/queryTable39.xml"/>
  <Override ContentType="application/vnd.openxmlformats-officedocument.spreadsheetml.queryTable+xml" PartName="/xl/queryTables/queryTable40.xml"/>
  <Override ContentType="application/vnd.openxmlformats-officedocument.spreadsheetml.queryTable+xml" PartName="/xl/queryTables/queryTable41.xml"/>
  <Override ContentType="application/vnd.openxmlformats-officedocument.spreadsheetml.queryTable+xml" PartName="/xl/queryTables/queryTable42.xml"/>
  <Override ContentType="application/vnd.openxmlformats-officedocument.spreadsheetml.queryTable+xml" PartName="/xl/queryTables/queryTable43.xml"/>
  <Override ContentType="application/vnd.openxmlformats-officedocument.spreadsheetml.queryTable+xml" PartName="/xl/queryTables/queryTable44.xml"/>
  <Override ContentType="application/vnd.openxmlformats-officedocument.spreadsheetml.queryTable+xml" PartName="/xl/queryTables/queryTable45.xml"/>
  <Override ContentType="application/vnd.openxmlformats-officedocument.spreadsheetml.queryTable+xml" PartName="/xl/queryTables/queryTable46.xml"/>
  <Override ContentType="application/vnd.openxmlformats-officedocument.spreadsheetml.queryTable+xml" PartName="/xl/queryTables/queryTable47.xml"/>
  <Override ContentType="application/vnd.openxmlformats-officedocument.spreadsheetml.queryTable+xml" PartName="/xl/queryTables/queryTable48.xml"/>
  <Override ContentType="application/vnd.openxmlformats-officedocument.spreadsheetml.queryTable+xml" PartName="/xl/queryTables/queryTable49.xml"/>
  <Override ContentType="application/vnd.openxmlformats-officedocument.spreadsheetml.queryTable+xml" PartName="/xl/queryTables/queryTable50.xml"/>
  <Override ContentType="application/vnd.openxmlformats-officedocument.spreadsheetml.queryTable+xml" PartName="/xl/queryTables/queryTable5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codeName="ThisWorkbook" defaultThemeVersion="164011"/>
  <mc:AlternateContent>
    <mc:Choice Requires="x15">
      <x15ac:absPath xmlns:x15ac="http://schemas.microsoft.com/office/spreadsheetml/2010/11/ac" url="C:\Users\fendy.tio\git\NAP-CF4W-UF-NEW\Excel\CF4W\"/>
    </mc:Choice>
  </mc:AlternateContent>
  <bookViews>
    <workbookView tabRatio="769" windowHeight="7650" windowWidth="20490" xWindow="0" yWindow="0"/>
  </bookViews>
  <sheets>
    <sheet name="0.Setting" r:id="rId1" sheetId="5"/>
    <sheet name="1.TabCustomerMainData" r:id="rId2" sheetId="1"/>
    <sheet name="2.TabFamilyData" r:id="rId3" sheetId="2"/>
    <sheet name="2a.TabFamilyDataMain" r:id="rId4" sheetId="22"/>
    <sheet name="3a.TabGuarantorDataPersonal" r:id="rId5" sheetId="4"/>
    <sheet name="3b.TabGuarantorDataCompany" r:id="rId6" sheetId="6"/>
    <sheet name="4.DuplicateChecking" r:id="rId7" sheetId="16"/>
    <sheet name="5.TabReferantorData" r:id="rId8" sheetId="7"/>
    <sheet name="6.TabApplicationData" r:id="rId9" sheetId="12"/>
    <sheet name="7.TabAssetData" r:id="rId10" sheetId="8"/>
    <sheet name="7a.Accessories" r:id="rId11" sheetId="9"/>
    <sheet name="8.TabInsuranceData" r:id="rId12" sheetId="13"/>
    <sheet name="9.TabLifeInsuranceData" r:id="rId13" sheetId="14"/>
    <sheet name="10.TabFinancialData" r:id="rId14" sheetId="21"/>
    <sheet name="11.TabTermConditionData" r:id="rId15" sheetId="15"/>
    <sheet name="12.TabUploadDocument" r:id="rId16" sheetId="11"/>
    <sheet name="13.TabCommissionData" r:id="rId17" sheetId="18"/>
    <sheet name="14.TabReservedFundData" r:id="rId18" sheetId="19"/>
    <sheet name="15.CustomerDataCompletion" r:id="rId19" sheetId="17"/>
    <sheet name="Master" r:id="rId20" sheetId="20"/>
  </sheets>
  <externalReferences>
    <externalReference r:id="rId21"/>
  </externalReferences>
  <definedNames>
    <definedName hidden="1" localSheetId="19" name="ExternalData_1">Master!$A$1:$B$43</definedName>
    <definedName hidden="1" localSheetId="19" name="ExternalData_10">Master!$AB$1:$AB$14</definedName>
    <definedName hidden="1" localSheetId="19" name="ExternalData_11">Master!$AD$1:$AD$3</definedName>
    <definedName hidden="1" localSheetId="19" name="ExternalData_12">Master!$AF$1:$AF$5</definedName>
    <definedName hidden="1" localSheetId="19" name="ExternalData_13">Master!$AH$1:$AH$7</definedName>
    <definedName hidden="1" localSheetId="19" name="ExternalData_14">Master!$AJ$1:$AJ$3</definedName>
    <definedName hidden="1" localSheetId="19" name="ExternalData_15">Master!$AL$1:$AL$6</definedName>
    <definedName hidden="1" localSheetId="19" name="ExternalData_16">Master!$AN$1:$AN$30</definedName>
    <definedName hidden="1" localSheetId="19" name="ExternalData_17">Master!$AP$1:$AP$4</definedName>
    <definedName hidden="1" localSheetId="19" name="ExternalData_18">Master!$AR$1:$AS$476</definedName>
    <definedName hidden="1" localSheetId="19" name="ExternalData_19">Master!$AU$1:$AV$5</definedName>
    <definedName hidden="1" localSheetId="19" name="ExternalData_2">Master!$E$1:$F$242</definedName>
    <definedName hidden="1" localSheetId="19" name="ExternalData_20">Master!$AX$1:$AX$16</definedName>
    <definedName hidden="1" localSheetId="19" name="ExternalData_21">Master!$AZ$1:$AZ$3</definedName>
    <definedName hidden="1" localSheetId="19" name="ExternalData_22">Master!$BB$1:$BB$17</definedName>
    <definedName hidden="1" localSheetId="19" name="ExternalData_23">Master!$BD$1:$BD$10</definedName>
    <definedName hidden="1" localSheetId="19" name="ExternalData_24">Master!$BF$1:$BF$3</definedName>
    <definedName hidden="1" localSheetId="19" name="ExternalData_25">Master!$BH$1:$BH$8</definedName>
    <definedName hidden="1" localSheetId="19" name="ExternalData_26">Master!$BJ$1:$BJ$17</definedName>
    <definedName hidden="1" localSheetId="19" name="ExternalData_27">Master!$BL$1:$BL$6</definedName>
    <definedName hidden="1" localSheetId="19" name="ExternalData_28">Master!$BN$1:$BN$4</definedName>
    <definedName hidden="1" localSheetId="19" name="ExternalData_29">Master!$BP$1:$BP$10</definedName>
    <definedName hidden="1" localSheetId="19" name="ExternalData_3">Master!$I$1:$J$30</definedName>
    <definedName hidden="1" localSheetId="19" name="ExternalData_30">Master!$BR$3:$BR$11</definedName>
    <definedName hidden="1" localSheetId="19" name="ExternalData_31">Master!$BT$1:$BT$3</definedName>
    <definedName hidden="1" localSheetId="19" name="ExternalData_32">Master!$BV$1:$BV$4</definedName>
    <definedName hidden="1" localSheetId="19" name="ExternalData_33">Master!$BX$2:$BX$10</definedName>
    <definedName hidden="1" localSheetId="19" name="ExternalData_34">Master!$BZ$1:$BZ$5</definedName>
    <definedName hidden="1" localSheetId="19" name="ExternalData_35">Master!$CB$1:$CB$5</definedName>
    <definedName hidden="1" localSheetId="19" name="ExternalData_36">Master!$CD$1:$CD$5</definedName>
    <definedName hidden="1" localSheetId="19" name="ExternalData_37">Master!$CF$1:$CF$3</definedName>
    <definedName hidden="1" localSheetId="19" name="ExternalData_38">Master!$CH$1:$CH$30</definedName>
    <definedName hidden="1" localSheetId="19" name="ExternalData_39">Master!$CJ$1:$CJ$4</definedName>
    <definedName hidden="1" localSheetId="19" name="ExternalData_4">Master!$M$1:$N$492</definedName>
    <definedName hidden="1" localSheetId="19" name="ExternalData_40">Master!$CO$1:$CO$14</definedName>
    <definedName hidden="1" localSheetId="19" name="ExternalData_41">Master!$CQ$1:$CQ$9</definedName>
    <definedName hidden="1" localSheetId="19" name="ExternalData_42">Master!$CS$1:$CS$3</definedName>
    <definedName hidden="1" localSheetId="19" name="ExternalData_43">Master!$CU$1:$CU$6</definedName>
    <definedName hidden="1" localSheetId="19" name="ExternalData_44">Master!$CW$1:$CW$6</definedName>
    <definedName hidden="1" localSheetId="19" name="ExternalData_45">Master!$CY$1:$CY$8</definedName>
    <definedName hidden="1" localSheetId="19" name="ExternalData_46">Master!$DA$1:$DA$3</definedName>
    <definedName hidden="1" localSheetId="19" name="ExternalData_47">Master!$DC$1:$DC$3</definedName>
    <definedName hidden="1" localSheetId="19" name="ExternalData_48">Master!$DG$1:$DH$33</definedName>
    <definedName hidden="1" localSheetId="19" name="ExternalData_49">Master!$DJ$1:$DK$6</definedName>
    <definedName hidden="1" localSheetId="19" name="ExternalData_5">Master!$Q$1:$R$9</definedName>
    <definedName hidden="1" localSheetId="19" name="ExternalData_50">Master!$DM$1:$DN$15</definedName>
    <definedName hidden="1" localSheetId="19" name="ExternalData_51">Master!$DP$1:$DQ$94</definedName>
    <definedName hidden="1" localSheetId="19" name="ExternalData_6">Master!$T$1:$T$15</definedName>
    <definedName hidden="1" localSheetId="19" name="ExternalData_7">Master!$V$1:$V$4</definedName>
    <definedName hidden="1" localSheetId="19" name="ExternalData_8">Master!$X$1:$X$4</definedName>
    <definedName hidden="1" localSheetId="19" name="ExternalData_9">Master!$Z$1:$Z$9</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uri="{140A7094-0E35-4892-8432-C4D2E57EDEB5}">
      <x15:workbookPr chartTrackingRefBase="1"/>
    </ext>
  </extLst>
</workbook>
</file>

<file path=xl/calcChain.xml><?xml version="1.0" encoding="utf-8"?>
<calcChain xmlns="http://schemas.openxmlformats.org/spreadsheetml/2006/main">
  <c i="4" l="1" r="B12"/>
  <c i="2" r="C12"/>
  <c i="2" r="B12"/>
  <c i="8" l="1" r="B4"/>
  <c i="21" l="1" r="D73"/>
  <c i="21" r="E73"/>
  <c i="21" r="F73"/>
  <c i="21" r="G73"/>
  <c i="21" r="H73"/>
  <c i="21" r="I73"/>
  <c i="21" r="J73"/>
  <c i="21" r="K73"/>
  <c i="21" r="L73"/>
  <c i="21" r="M73"/>
  <c i="21" r="N73"/>
  <c i="21" r="O73"/>
  <c i="21" r="P73"/>
  <c i="21" r="Q73"/>
  <c i="21" r="R73"/>
  <c i="21" r="S73"/>
  <c i="21" r="T73"/>
  <c i="21" r="U73"/>
  <c i="13" l="1" r="B87"/>
  <c i="11" l="1" r="C4"/>
  <c i="8" l="1" r="C69"/>
  <c i="8" r="C70"/>
  <c i="8" r="B69"/>
  <c i="8" r="B70"/>
  <c i="9" r="B23"/>
  <c i="9" r="B24"/>
  <c i="9" r="C23"/>
  <c i="9" r="C24"/>
  <c i="17" l="1" r="C12"/>
  <c i="17" r="B12"/>
  <c i="17" r="C4"/>
  <c i="19" r="C17"/>
  <c i="19" r="C8"/>
  <c i="19" r="C4"/>
  <c i="18" r="C8"/>
  <c i="18" r="C4"/>
  <c i="11" r="C10"/>
  <c i="11" r="C12"/>
  <c i="15" r="C10"/>
  <c i="15" r="C8"/>
  <c i="15" r="C4"/>
  <c i="21" r="C56"/>
  <c i="21" r="C58"/>
  <c i="21" r="C59"/>
  <c i="21" r="C60"/>
  <c i="21" r="C4"/>
  <c i="21" r="C8"/>
  <c i="14" r="C10"/>
  <c i="14" r="C4"/>
  <c i="14" r="C8"/>
  <c i="13" r="C87"/>
  <c i="13" r="C88"/>
  <c i="13" r="C4"/>
  <c i="13" r="C10"/>
  <c i="13" r="C8"/>
  <c i="21" l="1" r="B60"/>
  <c i="21" r="B59"/>
  <c i="21" r="B58"/>
  <c i="21" r="B56"/>
  <c i="8" r="C8"/>
  <c i="8" r="C4"/>
  <c i="12" r="C4"/>
  <c i="7" r="C4"/>
  <c i="7" r="D4"/>
  <c i="7" r="E4"/>
  <c i="7" r="F4"/>
  <c i="7" r="G4"/>
  <c i="7" r="G12"/>
  <c i="7" r="F12"/>
  <c i="7" r="E12"/>
  <c i="16" l="1" r="C12"/>
  <c i="16" r="C4" s="1"/>
  <c i="4" l="1" r="C10"/>
  <c i="22" r="C12"/>
  <c i="1" l="1" r="C35"/>
  <c i="1" r="C33"/>
  <c i="1" r="C4"/>
  <c i="12" l="1" r="C8"/>
  <c i="12" r="B8"/>
  <c i="16" r="B12"/>
  <c i="6" r="C10"/>
  <c i="6" r="D10"/>
  <c i="5" l="1" r="A2"/>
  <c i="13" l="1" r="B88"/>
  <c i="19" l="1" r="B8"/>
  <c i="18" r="B8"/>
  <c i="15" r="B8"/>
  <c i="21" r="B8"/>
  <c i="14" r="B8"/>
  <c i="13" r="B8"/>
  <c i="8" r="B8"/>
  <c i="19" l="1" r="B17"/>
  <c i="2" l="1" r="B10"/>
  <c i="12" l="1" r="B4"/>
  <c i="13" l="1" r="B10"/>
  <c i="2" l="1" r="C26"/>
  <c i="2" l="1" r="C10"/>
  <c i="21" l="1" r="C61"/>
  <c i="21" r="C62" s="1"/>
  <c i="21" r="C57"/>
  <c i="21" r="C55" s="1"/>
  <c i="13" r="C89"/>
  <c i="11" r="B10"/>
  <c i="15" r="B10"/>
  <c i="14" r="B10"/>
  <c i="6" r="B10"/>
  <c i="4" r="B10"/>
  <c i="21" l="1" r="C73"/>
  <c i="21" r="C72"/>
  <c i="21" r="C63"/>
  <c i="21" r="C64"/>
  <c i="1" r="B4"/>
  <c i="19" l="1" r="B4"/>
  <c i="22" l="1" r="B12"/>
  <c i="18" l="1" r="B4"/>
  <c i="11" l="1" r="B4"/>
  <c i="15" r="B4"/>
  <c i="21" r="B4"/>
  <c i="14" r="B4"/>
  <c i="13" r="B4"/>
  <c i="9" r="B4"/>
  <c i="9" r="C4"/>
  <c i="9" r="D4"/>
  <c i="9" r="E4"/>
  <c i="9" r="F4"/>
  <c i="21" l="1" r="B57"/>
  <c i="21" r="B55" s="1"/>
  <c i="21" r="B61"/>
  <c i="13" r="B89"/>
  <c i="6" r="F4"/>
  <c i="6" r="E4"/>
  <c i="6" r="D4"/>
  <c i="6" r="C4"/>
  <c i="6" r="B4"/>
  <c i="21" l="1" r="B63"/>
  <c i="21" r="B64"/>
  <c i="21" r="B73"/>
  <c i="21" r="B62"/>
  <c i="21" r="B72" s="1"/>
  <c i="7" r="B4"/>
  <c i="2" l="1" r="C36"/>
  <c i="2" r="B26"/>
  <c i="1" l="1" r="B33"/>
  <c i="1" r="B35"/>
  <c i="2" r="C38"/>
  <c i="2" r="B38"/>
  <c i="2" r="C43"/>
  <c i="2" r="B43"/>
  <c i="2" r="C41"/>
  <c i="2" r="C4" s="1"/>
  <c i="2" r="B41"/>
  <c i="4" r="C35"/>
  <c i="4" r="E35"/>
  <c i="4" r="F35"/>
  <c i="4" r="B35"/>
  <c i="4" r="C33"/>
  <c i="4" r="C4" s="1"/>
  <c i="4" r="D4"/>
  <c i="4" r="E33"/>
  <c i="4" r="E4" s="1"/>
  <c i="4" r="F33"/>
  <c i="4" r="F4" s="1"/>
  <c i="4" r="B33"/>
  <c i="4" r="B4" s="1"/>
  <c i="12" r="C53"/>
  <c i="12" r="B53"/>
  <c i="12" r="C59"/>
  <c i="12" r="B59"/>
  <c i="8" r="C45"/>
  <c i="8" r="B45"/>
  <c i="5" l="1" r="B2"/>
  <c i="5" l="1" r="E2"/>
  <c i="16" r="B4"/>
  <c i="5" l="1" r="D2"/>
  <c i="17" l="1" r="B4"/>
  <c i="13" l="1" r="B92"/>
  <c i="13" r="B94" s="1"/>
  <c i="11" l="1" r="B12"/>
  <c i="5" r="G2" s="1"/>
  <c i="22" l="1" r="H2"/>
  <c i="22" r="I2"/>
  <c i="22" r="J2"/>
  <c i="22" r="K2"/>
  <c i="22" r="L2"/>
  <c i="22" r="M2"/>
  <c i="22" r="N2"/>
  <c i="22" r="O2"/>
  <c i="22" r="P2"/>
  <c i="22" r="Q2"/>
  <c i="22" r="R2"/>
  <c i="22" r="S2"/>
  <c i="22" r="T2"/>
  <c i="22" r="U2"/>
  <c i="22" r="V2"/>
  <c i="22" r="W2"/>
  <c i="22" r="X2"/>
  <c i="22" r="Y2"/>
  <c i="22" r="Z2"/>
  <c i="5" l="1" r="F2"/>
  <c i="5" l="1" r="C2"/>
  <c i="2" l="1" r="B36"/>
  <c i="2" r="B4" s="1"/>
</calcChain>
</file>

<file path=xl/comments1.xml><?xml version="1.0" encoding="utf-8"?>
<comments xmlns="http://schemas.openxmlformats.org/spreadsheetml/2006/main">
  <authors>
    <author>Jeremy Andreas</author>
    <author>Fendy Tio</author>
  </authors>
  <commentList>
    <comment authorId="0" ref="A7" shapeId="0">
      <text>
        <r>
          <rPr>
            <b/>
            <sz val="9"/>
            <color indexed="81"/>
            <rFont val="Tahoma"/>
            <charset val="1"/>
          </rPr>
          <t>Jeremy Andreas:</t>
        </r>
        <r>
          <rPr>
            <sz val="9"/>
            <color indexed="81"/>
            <rFont val="Tahoma"/>
            <charset val="1"/>
          </rPr>
          <t xml:space="preserve">
CUST = Tab Customer Data
FAM = Tab Family Data
GUAR = Tab Guarantor Data
REF = Tab Referantor Data
APP = Tab Application Data
ASSET = Tab Asset Data
INS = Tab Insurance Data
LFI = Tab Life Insurance Data
FIN = Tab Financial Data
TC = Tab Term Condition Data
UPL_DOC = Tab Upload Document </t>
        </r>
      </text>
    </comment>
    <comment authorId="1"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C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A22" shapeId="0">
      <text>
        <r>
          <rPr>
            <b/>
            <sz val="9"/>
            <color indexed="81"/>
            <rFont val="Tahoma"/>
            <family val="2"/>
          </rPr>
          <t>Jeremy Andreas:</t>
        </r>
        <r>
          <rPr>
            <sz val="9"/>
            <color indexed="81"/>
            <rFont val="Tahoma"/>
            <family val="2"/>
          </rPr>
          <t xml:space="preserve">
Format MM/DD/YYYY</t>
        </r>
      </text>
    </comment>
    <comment authorId="0" ref="A27"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C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B22" shapeId="0">
      <text>
        <r>
          <rPr>
            <b/>
            <sz val="9"/>
            <color indexed="81"/>
            <rFont val="Tahoma"/>
            <family val="2"/>
          </rPr>
          <t>Fendy Tio:</t>
        </r>
        <r>
          <rPr>
            <sz val="9"/>
            <color indexed="81"/>
            <rFont val="Tahoma"/>
            <family val="2"/>
          </rPr>
          <t xml:space="preserve">
HARUS DIISI JIKA ID TYPE BUKAN E-KTP/AKTA/NPWP</t>
        </r>
      </text>
    </comment>
    <comment authorId="0" ref="C22" shapeId="0">
      <text>
        <r>
          <rPr>
            <b/>
            <sz val="9"/>
            <color indexed="81"/>
            <rFont val="Tahoma"/>
            <family val="2"/>
          </rPr>
          <t>Fendy Tio:</t>
        </r>
        <r>
          <rPr>
            <sz val="9"/>
            <color indexed="81"/>
            <rFont val="Tahoma"/>
            <family val="2"/>
          </rPr>
          <t xml:space="preserve">
HARUS DIISI JIKA ID TYPE BUKAN E-KTP/AKTA/NPWP</t>
        </r>
      </text>
    </comment>
    <comment authorId="0" ref="D22" shapeId="0">
      <text>
        <r>
          <rPr>
            <b/>
            <sz val="9"/>
            <color indexed="81"/>
            <rFont val="Tahoma"/>
            <family val="2"/>
          </rPr>
          <t>Fendy Tio:</t>
        </r>
        <r>
          <rPr>
            <sz val="9"/>
            <color indexed="81"/>
            <rFont val="Tahoma"/>
            <family val="2"/>
          </rPr>
          <t xml:space="preserve">
HARUS DIISI JIKA ID TYPE BUKAN E-KTP/AKTA/NPWP</t>
        </r>
      </text>
    </comment>
    <comment authorId="0" ref="E22" shapeId="0">
      <text>
        <r>
          <rPr>
            <b/>
            <sz val="9"/>
            <color indexed="81"/>
            <rFont val="Tahoma"/>
            <family val="2"/>
          </rPr>
          <t>Fendy Tio:</t>
        </r>
        <r>
          <rPr>
            <sz val="9"/>
            <color indexed="81"/>
            <rFont val="Tahoma"/>
            <family val="2"/>
          </rPr>
          <t xml:space="preserve">
HARUS DIISI JIKA ID TYPE BUKAN E-KTP/AKTA/NPWP</t>
        </r>
      </text>
    </comment>
    <comment authorId="0" ref="F22" shapeId="0">
      <text>
        <r>
          <rPr>
            <b/>
            <sz val="9"/>
            <color indexed="81"/>
            <rFont val="Tahoma"/>
            <family val="2"/>
          </rPr>
          <t>Fendy Tio:</t>
        </r>
        <r>
          <rPr>
            <sz val="9"/>
            <color indexed="81"/>
            <rFont val="Tahoma"/>
            <family val="2"/>
          </rPr>
          <t xml:space="preserve">
HARUS DIISI JIKA ID TYPE BUKAN E-KTP/AKTA/NPWP</t>
        </r>
      </text>
    </comment>
    <comment authorId="0" ref="G22" shapeId="0">
      <text>
        <r>
          <rPr>
            <b/>
            <sz val="9"/>
            <color indexed="81"/>
            <rFont val="Tahoma"/>
            <family val="2"/>
          </rPr>
          <t>Fendy Tio:</t>
        </r>
        <r>
          <rPr>
            <sz val="9"/>
            <color indexed="81"/>
            <rFont val="Tahoma"/>
            <family val="2"/>
          </rPr>
          <t xml:space="preserve">
HARUS DIISI JIKA ID TYPE BUKAN E-KTP/AKTA/NPWP</t>
        </r>
      </text>
    </comment>
    <comment authorId="0" ref="H22" shapeId="0">
      <text>
        <r>
          <rPr>
            <b/>
            <sz val="9"/>
            <color indexed="81"/>
            <rFont val="Tahoma"/>
            <family val="2"/>
          </rPr>
          <t>Fendy Tio:</t>
        </r>
        <r>
          <rPr>
            <sz val="9"/>
            <color indexed="81"/>
            <rFont val="Tahoma"/>
            <family val="2"/>
          </rPr>
          <t xml:space="preserve">
HARUS DIISI JIKA ID TYPE BUKAN E-KTP/AKTA/NPWP</t>
        </r>
      </text>
    </comment>
    <comment authorId="0" ref="I22" shapeId="0">
      <text>
        <r>
          <rPr>
            <b/>
            <sz val="9"/>
            <color indexed="81"/>
            <rFont val="Tahoma"/>
            <family val="2"/>
          </rPr>
          <t>Fendy Tio:</t>
        </r>
        <r>
          <rPr>
            <sz val="9"/>
            <color indexed="81"/>
            <rFont val="Tahoma"/>
            <family val="2"/>
          </rPr>
          <t xml:space="preserve">
HARUS DIISI JIKA ID TYPE BUKAN E-KTP/AKTA/NPWP</t>
        </r>
      </text>
    </comment>
    <comment authorId="0" ref="J22" shapeId="0">
      <text>
        <r>
          <rPr>
            <b/>
            <sz val="9"/>
            <color indexed="81"/>
            <rFont val="Tahoma"/>
            <family val="2"/>
          </rPr>
          <t>Fendy Tio:</t>
        </r>
        <r>
          <rPr>
            <sz val="9"/>
            <color indexed="81"/>
            <rFont val="Tahoma"/>
            <family val="2"/>
          </rPr>
          <t xml:space="preserve">
HARUS DIISI JIKA ID TYPE BUKAN E-KTP/AKTA/NPWP</t>
        </r>
      </text>
    </comment>
    <comment authorId="0" ref="K22" shapeId="0">
      <text>
        <r>
          <rPr>
            <b/>
            <sz val="9"/>
            <color indexed="81"/>
            <rFont val="Tahoma"/>
            <family val="2"/>
          </rPr>
          <t>Fendy Tio:</t>
        </r>
        <r>
          <rPr>
            <sz val="9"/>
            <color indexed="81"/>
            <rFont val="Tahoma"/>
            <family val="2"/>
          </rPr>
          <t xml:space="preserve">
HARUS DIISI JIKA ID TYPE BUKAN E-KTP/AKTA/NPWP</t>
        </r>
      </text>
    </comment>
    <comment authorId="0" ref="L22" shapeId="0">
      <text>
        <r>
          <rPr>
            <b/>
            <sz val="9"/>
            <color indexed="81"/>
            <rFont val="Tahoma"/>
            <family val="2"/>
          </rPr>
          <t>Fendy Tio:</t>
        </r>
        <r>
          <rPr>
            <sz val="9"/>
            <color indexed="81"/>
            <rFont val="Tahoma"/>
            <family val="2"/>
          </rPr>
          <t xml:space="preserve">
HARUS DIISI JIKA ID TYPE BUKAN E-KTP/AKTA/NPWP</t>
        </r>
      </text>
    </comment>
    <comment authorId="0" ref="M22" shapeId="0">
      <text>
        <r>
          <rPr>
            <b/>
            <sz val="9"/>
            <color indexed="81"/>
            <rFont val="Tahoma"/>
            <family val="2"/>
          </rPr>
          <t>Fendy Tio:</t>
        </r>
        <r>
          <rPr>
            <sz val="9"/>
            <color indexed="81"/>
            <rFont val="Tahoma"/>
            <family val="2"/>
          </rPr>
          <t xml:space="preserve">
HARUS DIISI JIKA ID TYPE BUKAN E-KTP/AKTA/NPWP</t>
        </r>
      </text>
    </comment>
    <comment authorId="0" ref="N22" shapeId="0">
      <text>
        <r>
          <rPr>
            <b/>
            <sz val="9"/>
            <color indexed="81"/>
            <rFont val="Tahoma"/>
            <family val="2"/>
          </rPr>
          <t>Fendy Tio:</t>
        </r>
        <r>
          <rPr>
            <sz val="9"/>
            <color indexed="81"/>
            <rFont val="Tahoma"/>
            <family val="2"/>
          </rPr>
          <t xml:space="preserve">
HARUS DIISI JIKA ID TYPE BUKAN E-KTP/AKTA/NPWP</t>
        </r>
      </text>
    </comment>
    <comment authorId="0" ref="O22" shapeId="0">
      <text>
        <r>
          <rPr>
            <b/>
            <sz val="9"/>
            <color indexed="81"/>
            <rFont val="Tahoma"/>
            <family val="2"/>
          </rPr>
          <t>Fendy Tio:</t>
        </r>
        <r>
          <rPr>
            <sz val="9"/>
            <color indexed="81"/>
            <rFont val="Tahoma"/>
            <family val="2"/>
          </rPr>
          <t xml:space="preserve">
HARUS DIISI JIKA ID TYPE BUKAN E-KTP/AKTA/NPWP</t>
        </r>
      </text>
    </comment>
    <comment authorId="0" ref="P22" shapeId="0">
      <text>
        <r>
          <rPr>
            <b/>
            <sz val="9"/>
            <color indexed="81"/>
            <rFont val="Tahoma"/>
            <family val="2"/>
          </rPr>
          <t>Fendy Tio:</t>
        </r>
        <r>
          <rPr>
            <sz val="9"/>
            <color indexed="81"/>
            <rFont val="Tahoma"/>
            <family val="2"/>
          </rPr>
          <t xml:space="preserve">
HARUS DIISI JIKA ID TYPE BUKAN E-KTP/AKTA/NPWP</t>
        </r>
      </text>
    </comment>
    <comment authorId="0" ref="Q22" shapeId="0">
      <text>
        <r>
          <rPr>
            <b/>
            <sz val="9"/>
            <color indexed="81"/>
            <rFont val="Tahoma"/>
            <family val="2"/>
          </rPr>
          <t>Fendy Tio:</t>
        </r>
        <r>
          <rPr>
            <sz val="9"/>
            <color indexed="81"/>
            <rFont val="Tahoma"/>
            <family val="2"/>
          </rPr>
          <t xml:space="preserve">
HARUS DIISI JIKA ID TYPE BUKAN E-KTP/AKTA/NPWP</t>
        </r>
      </text>
    </comment>
    <comment authorId="0" ref="R22" shapeId="0">
      <text>
        <r>
          <rPr>
            <b/>
            <sz val="9"/>
            <color indexed="81"/>
            <rFont val="Tahoma"/>
            <family val="2"/>
          </rPr>
          <t>Fendy Tio:</t>
        </r>
        <r>
          <rPr>
            <sz val="9"/>
            <color indexed="81"/>
            <rFont val="Tahoma"/>
            <family val="2"/>
          </rPr>
          <t xml:space="preserve">
HARUS DIISI JIKA ID TYPE BUKAN E-KTP/AKTA/NPWP</t>
        </r>
      </text>
    </comment>
    <comment authorId="0" ref="S22" shapeId="0">
      <text>
        <r>
          <rPr>
            <b/>
            <sz val="9"/>
            <color indexed="81"/>
            <rFont val="Tahoma"/>
            <family val="2"/>
          </rPr>
          <t>Fendy Tio:</t>
        </r>
        <r>
          <rPr>
            <sz val="9"/>
            <color indexed="81"/>
            <rFont val="Tahoma"/>
            <family val="2"/>
          </rPr>
          <t xml:space="preserve">
HARUS DIISI JIKA ID TYPE BUKAN E-KTP/AKTA/NPWP</t>
        </r>
      </text>
    </comment>
    <comment authorId="0" ref="T22" shapeId="0">
      <text>
        <r>
          <rPr>
            <b/>
            <sz val="9"/>
            <color indexed="81"/>
            <rFont val="Tahoma"/>
            <family val="2"/>
          </rPr>
          <t>Fendy Tio:</t>
        </r>
        <r>
          <rPr>
            <sz val="9"/>
            <color indexed="81"/>
            <rFont val="Tahoma"/>
            <family val="2"/>
          </rPr>
          <t xml:space="preserve">
HARUS DIISI JIKA ID TYPE BUKAN E-KTP/AKTA/NPWP</t>
        </r>
      </text>
    </comment>
    <comment authorId="0" ref="U22" shapeId="0">
      <text>
        <r>
          <rPr>
            <b/>
            <sz val="9"/>
            <color indexed="81"/>
            <rFont val="Tahoma"/>
            <family val="2"/>
          </rPr>
          <t>Fendy Tio:</t>
        </r>
        <r>
          <rPr>
            <sz val="9"/>
            <color indexed="81"/>
            <rFont val="Tahoma"/>
            <family val="2"/>
          </rPr>
          <t xml:space="preserve">
HARUS DIISI JIKA ID TYPE BUKAN E-KTP/AKTA/NPWP</t>
        </r>
      </text>
    </comment>
    <comment authorId="0" ref="V22" shapeId="0">
      <text>
        <r>
          <rPr>
            <b/>
            <sz val="9"/>
            <color indexed="81"/>
            <rFont val="Tahoma"/>
            <family val="2"/>
          </rPr>
          <t>Fendy Tio:</t>
        </r>
        <r>
          <rPr>
            <sz val="9"/>
            <color indexed="81"/>
            <rFont val="Tahoma"/>
            <family val="2"/>
          </rPr>
          <t xml:space="preserve">
HARUS DIISI JIKA ID TYPE BUKAN E-KTP/AKTA/NPWP</t>
        </r>
      </text>
    </comment>
    <comment authorId="0" ref="W22" shapeId="0">
      <text>
        <r>
          <rPr>
            <b/>
            <sz val="9"/>
            <color indexed="81"/>
            <rFont val="Tahoma"/>
            <family val="2"/>
          </rPr>
          <t>Fendy Tio:</t>
        </r>
        <r>
          <rPr>
            <sz val="9"/>
            <color indexed="81"/>
            <rFont val="Tahoma"/>
            <family val="2"/>
          </rPr>
          <t xml:space="preserve">
HARUS DIISI JIKA ID TYPE BUKAN E-KTP/AKTA/NPWP</t>
        </r>
      </text>
    </comment>
    <comment authorId="0" ref="X22" shapeId="0">
      <text>
        <r>
          <rPr>
            <b/>
            <sz val="9"/>
            <color indexed="81"/>
            <rFont val="Tahoma"/>
            <family val="2"/>
          </rPr>
          <t>Fendy Tio:</t>
        </r>
        <r>
          <rPr>
            <sz val="9"/>
            <color indexed="81"/>
            <rFont val="Tahoma"/>
            <family val="2"/>
          </rPr>
          <t xml:space="preserve">
HARUS DIISI JIKA ID TYPE BUKAN E-KTP/AKTA/NPWP</t>
        </r>
      </text>
    </comment>
    <comment authorId="0" ref="Y22" shapeId="0">
      <text>
        <r>
          <rPr>
            <b/>
            <sz val="9"/>
            <color indexed="81"/>
            <rFont val="Tahoma"/>
            <family val="2"/>
          </rPr>
          <t>Fendy Tio:</t>
        </r>
        <r>
          <rPr>
            <sz val="9"/>
            <color indexed="81"/>
            <rFont val="Tahoma"/>
            <family val="2"/>
          </rPr>
          <t xml:space="preserve">
HARUS DIISI JIKA ID TYPE BUKAN E-KTP/AKTA/NPWP</t>
        </r>
      </text>
    </comment>
    <comment authorId="0" ref="Z22" shapeId="0">
      <text>
        <r>
          <rPr>
            <b/>
            <sz val="9"/>
            <color indexed="81"/>
            <rFont val="Tahoma"/>
            <family val="2"/>
          </rPr>
          <t>Fendy Tio:</t>
        </r>
        <r>
          <rPr>
            <sz val="9"/>
            <color indexed="81"/>
            <rFont val="Tahoma"/>
            <family val="2"/>
          </rPr>
          <t xml:space="preserve">
HARUS DIISI JIKA ID TYPE BUKAN E-KTP/AKTA/NPWP</t>
        </r>
      </text>
    </comment>
    <comment authorId="0" ref="AA22" shapeId="0">
      <text>
        <r>
          <rPr>
            <b/>
            <sz val="9"/>
            <color indexed="81"/>
            <rFont val="Tahoma"/>
            <family val="2"/>
          </rPr>
          <t>Fendy Tio:</t>
        </r>
        <r>
          <rPr>
            <sz val="9"/>
            <color indexed="81"/>
            <rFont val="Tahoma"/>
            <family val="2"/>
          </rPr>
          <t xml:space="preserve">
HARUS DIISI JIKA ID TYPE BUKAN E-KTP/AKTA/NPWP</t>
        </r>
      </text>
    </comment>
    <comment authorId="0" ref="AB22" shapeId="0">
      <text>
        <r>
          <rPr>
            <b/>
            <sz val="9"/>
            <color indexed="81"/>
            <rFont val="Tahoma"/>
            <family val="2"/>
          </rPr>
          <t>Fendy Tio:</t>
        </r>
        <r>
          <rPr>
            <sz val="9"/>
            <color indexed="81"/>
            <rFont val="Tahoma"/>
            <family val="2"/>
          </rPr>
          <t xml:space="preserve">
HARUS DIISI JIKA ID TYPE BUKAN E-KTP/AKTA/NPWP</t>
        </r>
      </text>
    </comment>
    <comment authorId="0" ref="AC22" shapeId="0">
      <text>
        <r>
          <rPr>
            <b/>
            <sz val="9"/>
            <color indexed="81"/>
            <rFont val="Tahoma"/>
            <family val="2"/>
          </rPr>
          <t>Fendy Tio:</t>
        </r>
        <r>
          <rPr>
            <sz val="9"/>
            <color indexed="81"/>
            <rFont val="Tahoma"/>
            <family val="2"/>
          </rPr>
          <t xml:space="preserve">
HARUS DIISI JIKA ID TYPE BUKAN E-KTP/AKTA/NPWP</t>
        </r>
      </text>
    </comment>
    <comment authorId="0" ref="AD22" shapeId="0">
      <text>
        <r>
          <rPr>
            <b/>
            <sz val="9"/>
            <color indexed="81"/>
            <rFont val="Tahoma"/>
            <family val="2"/>
          </rPr>
          <t>Fendy Tio:</t>
        </r>
        <r>
          <rPr>
            <sz val="9"/>
            <color indexed="81"/>
            <rFont val="Tahoma"/>
            <family val="2"/>
          </rPr>
          <t xml:space="preserve">
HARUS DIISI JIKA ID TYPE BUKAN E-KTP/AKTA/NPWP</t>
        </r>
      </text>
    </comment>
    <comment authorId="0" ref="AE22" shapeId="0">
      <text>
        <r>
          <rPr>
            <b/>
            <sz val="9"/>
            <color indexed="81"/>
            <rFont val="Tahoma"/>
            <family val="2"/>
          </rPr>
          <t>Fendy Tio:</t>
        </r>
        <r>
          <rPr>
            <sz val="9"/>
            <color indexed="81"/>
            <rFont val="Tahoma"/>
            <family val="2"/>
          </rPr>
          <t xml:space="preserve">
HARUS DIISI JIKA ID TYPE BUKAN E-KTP/AKTA/NPWP</t>
        </r>
      </text>
    </comment>
    <comment authorId="0" ref="AF22" shapeId="0">
      <text>
        <r>
          <rPr>
            <b/>
            <sz val="9"/>
            <color indexed="81"/>
            <rFont val="Tahoma"/>
            <family val="2"/>
          </rPr>
          <t>Fendy Tio:</t>
        </r>
        <r>
          <rPr>
            <sz val="9"/>
            <color indexed="81"/>
            <rFont val="Tahoma"/>
            <family val="2"/>
          </rPr>
          <t xml:space="preserve">
HARUS DIISI JIKA ID TYPE BUKAN E-KTP/AKTA/NPWP</t>
        </r>
      </text>
    </comment>
    <comment authorId="0" ref="AG22" shapeId="0">
      <text>
        <r>
          <rPr>
            <b/>
            <sz val="9"/>
            <color indexed="81"/>
            <rFont val="Tahoma"/>
            <family val="2"/>
          </rPr>
          <t>Fendy Tio:</t>
        </r>
        <r>
          <rPr>
            <sz val="9"/>
            <color indexed="81"/>
            <rFont val="Tahoma"/>
            <family val="2"/>
          </rPr>
          <t xml:space="preserve">
HARUS DIISI JIKA ID TYPE BUKAN E-KTP/AKTA/NPWP</t>
        </r>
      </text>
    </comment>
    <comment authorId="0" ref="AH22" shapeId="0">
      <text>
        <r>
          <rPr>
            <b/>
            <sz val="9"/>
            <color indexed="81"/>
            <rFont val="Tahoma"/>
            <family val="2"/>
          </rPr>
          <t>Fendy Tio:</t>
        </r>
        <r>
          <rPr>
            <sz val="9"/>
            <color indexed="81"/>
            <rFont val="Tahoma"/>
            <family val="2"/>
          </rPr>
          <t xml:space="preserve">
HARUS DIISI JIKA ID TYPE BUKAN E-KTP/AKTA/NPWP</t>
        </r>
      </text>
    </comment>
    <comment authorId="0" ref="AI22" shapeId="0">
      <text>
        <r>
          <rPr>
            <b/>
            <sz val="9"/>
            <color indexed="81"/>
            <rFont val="Tahoma"/>
            <family val="2"/>
          </rPr>
          <t>Fendy Tio:</t>
        </r>
        <r>
          <rPr>
            <sz val="9"/>
            <color indexed="81"/>
            <rFont val="Tahoma"/>
            <family val="2"/>
          </rPr>
          <t xml:space="preserve">
HARUS DIISI JIKA ID TYPE BUKAN E-KTP/AKTA/NPWP</t>
        </r>
      </text>
    </comment>
    <comment authorId="0" ref="AJ22" shapeId="0">
      <text>
        <r>
          <rPr>
            <b/>
            <sz val="9"/>
            <color indexed="81"/>
            <rFont val="Tahoma"/>
            <family val="2"/>
          </rPr>
          <t>Fendy Tio:</t>
        </r>
        <r>
          <rPr>
            <sz val="9"/>
            <color indexed="81"/>
            <rFont val="Tahoma"/>
            <family val="2"/>
          </rPr>
          <t xml:space="preserve">
HARUS DIISI JIKA ID TYPE BUKAN E-KTP/AKTA/NPWP</t>
        </r>
      </text>
    </comment>
    <comment authorId="0" ref="AK22" shapeId="0">
      <text>
        <r>
          <rPr>
            <b/>
            <sz val="9"/>
            <color indexed="81"/>
            <rFont val="Tahoma"/>
            <family val="2"/>
          </rPr>
          <t>Fendy Tio:</t>
        </r>
        <r>
          <rPr>
            <sz val="9"/>
            <color indexed="81"/>
            <rFont val="Tahoma"/>
            <family val="2"/>
          </rPr>
          <t xml:space="preserve">
HARUS DIISI JIKA ID TYPE BUKAN E-KTP/AKTA/NPWP</t>
        </r>
      </text>
    </comment>
    <comment authorId="0" ref="AL22" shapeId="0">
      <text>
        <r>
          <rPr>
            <b/>
            <sz val="9"/>
            <color indexed="81"/>
            <rFont val="Tahoma"/>
            <family val="2"/>
          </rPr>
          <t>Fendy Tio:</t>
        </r>
        <r>
          <rPr>
            <sz val="9"/>
            <color indexed="81"/>
            <rFont val="Tahoma"/>
            <family val="2"/>
          </rPr>
          <t xml:space="preserve">
HARUS DIISI JIKA ID TYPE BUKAN E-KTP/AKTA/NPWP</t>
        </r>
      </text>
    </comment>
    <comment authorId="0" ref="AM22" shapeId="0">
      <text>
        <r>
          <rPr>
            <b/>
            <sz val="9"/>
            <color indexed="81"/>
            <rFont val="Tahoma"/>
            <family val="2"/>
          </rPr>
          <t>Fendy Tio:</t>
        </r>
        <r>
          <rPr>
            <sz val="9"/>
            <color indexed="81"/>
            <rFont val="Tahoma"/>
            <family val="2"/>
          </rPr>
          <t xml:space="preserve">
HARUS DIISI JIKA ID TYPE BUKAN E-KTP/AKTA/NPWP</t>
        </r>
      </text>
    </comment>
    <comment authorId="0" ref="AN22" shapeId="0">
      <text>
        <r>
          <rPr>
            <b/>
            <sz val="9"/>
            <color indexed="81"/>
            <rFont val="Tahoma"/>
            <family val="2"/>
          </rPr>
          <t>Fendy Tio:</t>
        </r>
        <r>
          <rPr>
            <sz val="9"/>
            <color indexed="81"/>
            <rFont val="Tahoma"/>
            <family val="2"/>
          </rPr>
          <t xml:space="preserve">
HARUS DIISI JIKA ID TYPE BUKAN E-KTP/AKTA/NPWP</t>
        </r>
      </text>
    </comment>
    <comment authorId="0" ref="AO22" shapeId="0">
      <text>
        <r>
          <rPr>
            <b/>
            <sz val="9"/>
            <color indexed="81"/>
            <rFont val="Tahoma"/>
            <family val="2"/>
          </rPr>
          <t>Fendy Tio:</t>
        </r>
        <r>
          <rPr>
            <sz val="9"/>
            <color indexed="81"/>
            <rFont val="Tahoma"/>
            <family val="2"/>
          </rPr>
          <t xml:space="preserve">
HARUS DIISI JIKA ID TYPE BUKAN E-KTP/AKTA/NPWP</t>
        </r>
      </text>
    </comment>
    <comment authorId="0" ref="AP22" shapeId="0">
      <text>
        <r>
          <rPr>
            <b/>
            <sz val="9"/>
            <color indexed="81"/>
            <rFont val="Tahoma"/>
            <family val="2"/>
          </rPr>
          <t>Fendy Tio:</t>
        </r>
        <r>
          <rPr>
            <sz val="9"/>
            <color indexed="81"/>
            <rFont val="Tahoma"/>
            <family val="2"/>
          </rPr>
          <t xml:space="preserve">
HARUS DIISI JIKA ID TYPE BUKAN E-KTP/AKTA/NPWP</t>
        </r>
      </text>
    </comment>
    <comment authorId="0" ref="AQ22" shapeId="0">
      <text>
        <r>
          <rPr>
            <b/>
            <sz val="9"/>
            <color indexed="81"/>
            <rFont val="Tahoma"/>
            <family val="2"/>
          </rPr>
          <t>Fendy Tio:</t>
        </r>
        <r>
          <rPr>
            <sz val="9"/>
            <color indexed="81"/>
            <rFont val="Tahoma"/>
            <family val="2"/>
          </rPr>
          <t xml:space="preserve">
HARUS DIISI JIKA ID TYPE BUKAN E-KTP/AKTA/NPWP</t>
        </r>
      </text>
    </comment>
    <comment authorId="0" ref="AR22" shapeId="0">
      <text>
        <r>
          <rPr>
            <b/>
            <sz val="9"/>
            <color indexed="81"/>
            <rFont val="Tahoma"/>
            <family val="2"/>
          </rPr>
          <t>Fendy Tio:</t>
        </r>
        <r>
          <rPr>
            <sz val="9"/>
            <color indexed="81"/>
            <rFont val="Tahoma"/>
            <family val="2"/>
          </rPr>
          <t xml:space="preserve">
HARUS DIISI JIKA ID TYPE BUKAN E-KTP/AKTA/NPWP</t>
        </r>
      </text>
    </comment>
    <comment authorId="0" ref="AS22" shapeId="0">
      <text>
        <r>
          <rPr>
            <b/>
            <sz val="9"/>
            <color indexed="81"/>
            <rFont val="Tahoma"/>
            <family val="2"/>
          </rPr>
          <t>Fendy Tio:</t>
        </r>
        <r>
          <rPr>
            <sz val="9"/>
            <color indexed="81"/>
            <rFont val="Tahoma"/>
            <family val="2"/>
          </rPr>
          <t xml:space="preserve">
HARUS DIISI JIKA ID TYPE BUKAN E-KTP/AKTA/NPWP</t>
        </r>
      </text>
    </comment>
    <comment authorId="0" ref="AT22" shapeId="0">
      <text>
        <r>
          <rPr>
            <b/>
            <sz val="9"/>
            <color indexed="81"/>
            <rFont val="Tahoma"/>
            <family val="2"/>
          </rPr>
          <t>Fendy Tio:</t>
        </r>
        <r>
          <rPr>
            <sz val="9"/>
            <color indexed="81"/>
            <rFont val="Tahoma"/>
            <family val="2"/>
          </rPr>
          <t xml:space="preserve">
HARUS DIISI JIKA ID TYPE BUKAN E-KTP/AKTA/NPWP</t>
        </r>
      </text>
    </comment>
    <comment authorId="0" ref="AU22" shapeId="0">
      <text>
        <r>
          <rPr>
            <b/>
            <sz val="9"/>
            <color indexed="81"/>
            <rFont val="Tahoma"/>
            <family val="2"/>
          </rPr>
          <t>Fendy Tio:</t>
        </r>
        <r>
          <rPr>
            <sz val="9"/>
            <color indexed="81"/>
            <rFont val="Tahoma"/>
            <family val="2"/>
          </rPr>
          <t xml:space="preserve">
HARUS DIISI JIKA ID TYPE BUKAN E-KTP/AKTA/NPWP</t>
        </r>
      </text>
    </comment>
    <comment authorId="0" ref="AV22" shapeId="0">
      <text>
        <r>
          <rPr>
            <b/>
            <sz val="9"/>
            <color indexed="81"/>
            <rFont val="Tahoma"/>
            <family val="2"/>
          </rPr>
          <t>Fendy Tio:</t>
        </r>
        <r>
          <rPr>
            <sz val="9"/>
            <color indexed="81"/>
            <rFont val="Tahoma"/>
            <family val="2"/>
          </rPr>
          <t xml:space="preserve">
HARUS DIISI JIKA ID TYPE BUKAN E-KTP/AKTA/NPWP</t>
        </r>
      </text>
    </comment>
    <comment authorId="0" ref="AW22" shapeId="0">
      <text>
        <r>
          <rPr>
            <b/>
            <sz val="9"/>
            <color indexed="81"/>
            <rFont val="Tahoma"/>
            <family val="2"/>
          </rPr>
          <t>Fendy Tio:</t>
        </r>
        <r>
          <rPr>
            <sz val="9"/>
            <color indexed="81"/>
            <rFont val="Tahoma"/>
            <family val="2"/>
          </rPr>
          <t xml:space="preserve">
HARUS DIISI JIKA ID TYPE BUKAN E-KTP/AKTA/NPWP</t>
        </r>
      </text>
    </comment>
    <comment authorId="0" ref="AX22" shapeId="0">
      <text>
        <r>
          <rPr>
            <b/>
            <sz val="9"/>
            <color indexed="81"/>
            <rFont val="Tahoma"/>
            <family val="2"/>
          </rPr>
          <t>Fendy Tio:</t>
        </r>
        <r>
          <rPr>
            <sz val="9"/>
            <color indexed="81"/>
            <rFont val="Tahoma"/>
            <family val="2"/>
          </rPr>
          <t xml:space="preserve">
HARUS DIISI JIKA ID TYPE BUKAN E-KTP/AKTA/NPWP</t>
        </r>
      </text>
    </comment>
    <comment authorId="0" ref="AY22" shapeId="0">
      <text>
        <r>
          <rPr>
            <b/>
            <sz val="9"/>
            <color indexed="81"/>
            <rFont val="Tahoma"/>
            <family val="2"/>
          </rPr>
          <t>Fendy Tio:</t>
        </r>
        <r>
          <rPr>
            <sz val="9"/>
            <color indexed="81"/>
            <rFont val="Tahoma"/>
            <family val="2"/>
          </rPr>
          <t xml:space="preserve">
HARUS DIISI JIKA ID TYPE BUKAN E-KTP/AKTA/NPWP</t>
        </r>
      </text>
    </comment>
    <comment authorId="0" ref="AZ22" shapeId="0">
      <text>
        <r>
          <rPr>
            <b/>
            <sz val="9"/>
            <color indexed="81"/>
            <rFont val="Tahoma"/>
            <family val="2"/>
          </rPr>
          <t>Fendy Tio:</t>
        </r>
        <r>
          <rPr>
            <sz val="9"/>
            <color indexed="81"/>
            <rFont val="Tahoma"/>
            <family val="2"/>
          </rPr>
          <t xml:space="preserve">
HARUS DIISI JIKA ID TYPE BUKAN E-KTP/AKTA/NPWP</t>
        </r>
      </text>
    </comment>
    <comment authorId="0" ref="BA22" shapeId="0">
      <text>
        <r>
          <rPr>
            <b/>
            <sz val="9"/>
            <color indexed="81"/>
            <rFont val="Tahoma"/>
            <family val="2"/>
          </rPr>
          <t>Fendy Tio:</t>
        </r>
        <r>
          <rPr>
            <sz val="9"/>
            <color indexed="81"/>
            <rFont val="Tahoma"/>
            <family val="2"/>
          </rPr>
          <t xml:space="preserve">
HARUS DIISI JIKA ID TYPE BUKAN E-KTP/AKTA/NPWP</t>
        </r>
      </text>
    </comment>
    <comment authorId="0" ref="BB22" shapeId="0">
      <text>
        <r>
          <rPr>
            <b/>
            <sz val="9"/>
            <color indexed="81"/>
            <rFont val="Tahoma"/>
            <family val="2"/>
          </rPr>
          <t>Fendy Tio:</t>
        </r>
        <r>
          <rPr>
            <sz val="9"/>
            <color indexed="81"/>
            <rFont val="Tahoma"/>
            <family val="2"/>
          </rPr>
          <t xml:space="preserve">
HARUS DIISI JIKA ID TYPE BUKAN E-KTP/AKTA/NPWP</t>
        </r>
      </text>
    </comment>
    <comment authorId="0" ref="BC22" shapeId="0">
      <text>
        <r>
          <rPr>
            <b/>
            <sz val="9"/>
            <color indexed="81"/>
            <rFont val="Tahoma"/>
            <family val="2"/>
          </rPr>
          <t>Fendy Tio:</t>
        </r>
        <r>
          <rPr>
            <sz val="9"/>
            <color indexed="81"/>
            <rFont val="Tahoma"/>
            <family val="2"/>
          </rPr>
          <t xml:space="preserve">
HARUS DIISI JIKA ID TYPE BUKAN E-KTP/AKTA/NPWP</t>
        </r>
      </text>
    </comment>
    <comment authorId="0" ref="BD22" shapeId="0">
      <text>
        <r>
          <rPr>
            <b/>
            <sz val="9"/>
            <color indexed="81"/>
            <rFont val="Tahoma"/>
            <family val="2"/>
          </rPr>
          <t>Fendy Tio:</t>
        </r>
        <r>
          <rPr>
            <sz val="9"/>
            <color indexed="81"/>
            <rFont val="Tahoma"/>
            <family val="2"/>
          </rPr>
          <t xml:space="preserve">
HARUS DIISI JIKA ID TYPE BUKAN E-KTP/AKTA/NPWP</t>
        </r>
      </text>
    </comment>
    <comment authorId="0" ref="BE22" shapeId="0">
      <text>
        <r>
          <rPr>
            <b/>
            <sz val="9"/>
            <color indexed="81"/>
            <rFont val="Tahoma"/>
            <family val="2"/>
          </rPr>
          <t>Fendy Tio:</t>
        </r>
        <r>
          <rPr>
            <sz val="9"/>
            <color indexed="81"/>
            <rFont val="Tahoma"/>
            <family val="2"/>
          </rPr>
          <t xml:space="preserve">
HARUS DIISI JIKA ID TYPE BUKAN E-KTP/AKTA/NPWP</t>
        </r>
      </text>
    </comment>
    <comment authorId="0" ref="BF22" shapeId="0">
      <text>
        <r>
          <rPr>
            <b/>
            <sz val="9"/>
            <color indexed="81"/>
            <rFont val="Tahoma"/>
            <family val="2"/>
          </rPr>
          <t>Fendy Tio:</t>
        </r>
        <r>
          <rPr>
            <sz val="9"/>
            <color indexed="81"/>
            <rFont val="Tahoma"/>
            <family val="2"/>
          </rPr>
          <t xml:space="preserve">
HARUS DIISI JIKA ID TYPE BUKAN E-KTP/AKTA/NPWP</t>
        </r>
      </text>
    </comment>
    <comment authorId="0" ref="BG22" shapeId="0">
      <text>
        <r>
          <rPr>
            <b/>
            <sz val="9"/>
            <color indexed="81"/>
            <rFont val="Tahoma"/>
            <family val="2"/>
          </rPr>
          <t>Fendy Tio:</t>
        </r>
        <r>
          <rPr>
            <sz val="9"/>
            <color indexed="81"/>
            <rFont val="Tahoma"/>
            <family val="2"/>
          </rPr>
          <t xml:space="preserve">
HARUS DIISI JIKA ID TYPE BUKAN E-KTP/AKTA/NPWP</t>
        </r>
      </text>
    </comment>
    <comment authorId="0" ref="BH22" shapeId="0">
      <text>
        <r>
          <rPr>
            <b/>
            <sz val="9"/>
            <color indexed="81"/>
            <rFont val="Tahoma"/>
            <family val="2"/>
          </rPr>
          <t>Fendy Tio:</t>
        </r>
        <r>
          <rPr>
            <sz val="9"/>
            <color indexed="81"/>
            <rFont val="Tahoma"/>
            <family val="2"/>
          </rPr>
          <t xml:space="preserve">
HARUS DIISI JIKA ID TYPE BUKAN E-KTP/AKTA/NPWP</t>
        </r>
      </text>
    </comment>
    <comment authorId="0" ref="BI22" shapeId="0">
      <text>
        <r>
          <rPr>
            <b/>
            <sz val="9"/>
            <color indexed="81"/>
            <rFont val="Tahoma"/>
            <family val="2"/>
          </rPr>
          <t>Fendy Tio:</t>
        </r>
        <r>
          <rPr>
            <sz val="9"/>
            <color indexed="81"/>
            <rFont val="Tahoma"/>
            <family val="2"/>
          </rPr>
          <t xml:space="preserve">
HARUS DIISI JIKA ID TYPE BUKAN E-KTP/AKTA/NPWP</t>
        </r>
      </text>
    </comment>
    <comment authorId="0" ref="BJ22" shapeId="0">
      <text>
        <r>
          <rPr>
            <b/>
            <sz val="9"/>
            <color indexed="81"/>
            <rFont val="Tahoma"/>
            <family val="2"/>
          </rPr>
          <t>Fendy Tio:</t>
        </r>
        <r>
          <rPr>
            <sz val="9"/>
            <color indexed="81"/>
            <rFont val="Tahoma"/>
            <family val="2"/>
          </rPr>
          <t xml:space="preserve">
HARUS DIISI JIKA ID TYPE BUKAN E-KTP/AKTA/NPWP</t>
        </r>
      </text>
    </comment>
    <comment authorId="0" ref="BK22" shapeId="0">
      <text>
        <r>
          <rPr>
            <b/>
            <sz val="9"/>
            <color indexed="81"/>
            <rFont val="Tahoma"/>
            <family val="2"/>
          </rPr>
          <t>Fendy Tio:</t>
        </r>
        <r>
          <rPr>
            <sz val="9"/>
            <color indexed="81"/>
            <rFont val="Tahoma"/>
            <family val="2"/>
          </rPr>
          <t xml:space="preserve">
HARUS DIISI JIKA ID TYPE BUKAN E-KTP/AKTA/NPWP</t>
        </r>
      </text>
    </comment>
    <comment authorId="0" ref="BL22" shapeId="0">
      <text>
        <r>
          <rPr>
            <b/>
            <sz val="9"/>
            <color indexed="81"/>
            <rFont val="Tahoma"/>
            <family val="2"/>
          </rPr>
          <t>Fendy Tio:</t>
        </r>
        <r>
          <rPr>
            <sz val="9"/>
            <color indexed="81"/>
            <rFont val="Tahoma"/>
            <family val="2"/>
          </rPr>
          <t xml:space="preserve">
HARUS DIISI JIKA ID TYPE BUKAN E-KTP/AKTA/NPWP</t>
        </r>
      </text>
    </comment>
    <comment authorId="0" ref="BM22" shapeId="0">
      <text>
        <r>
          <rPr>
            <b/>
            <sz val="9"/>
            <color indexed="81"/>
            <rFont val="Tahoma"/>
            <family val="2"/>
          </rPr>
          <t>Fendy Tio:</t>
        </r>
        <r>
          <rPr>
            <sz val="9"/>
            <color indexed="81"/>
            <rFont val="Tahoma"/>
            <family val="2"/>
          </rPr>
          <t xml:space="preserve">
HARUS DIISI JIKA ID TYPE BUKAN E-KTP/AKTA/NPWP</t>
        </r>
      </text>
    </comment>
    <comment authorId="0" ref="BN22" shapeId="0">
      <text>
        <r>
          <rPr>
            <b/>
            <sz val="9"/>
            <color indexed="81"/>
            <rFont val="Tahoma"/>
            <family val="2"/>
          </rPr>
          <t>Fendy Tio:</t>
        </r>
        <r>
          <rPr>
            <sz val="9"/>
            <color indexed="81"/>
            <rFont val="Tahoma"/>
            <family val="2"/>
          </rPr>
          <t xml:space="preserve">
HARUS DIISI JIKA ID TYPE BUKAN E-KTP/AKTA/NPWP</t>
        </r>
      </text>
    </comment>
    <comment authorId="0" ref="BO22" shapeId="0">
      <text>
        <r>
          <rPr>
            <b/>
            <sz val="9"/>
            <color indexed="81"/>
            <rFont val="Tahoma"/>
            <family val="2"/>
          </rPr>
          <t>Fendy Tio:</t>
        </r>
        <r>
          <rPr>
            <sz val="9"/>
            <color indexed="81"/>
            <rFont val="Tahoma"/>
            <family val="2"/>
          </rPr>
          <t xml:space="preserve">
HARUS DIISI JIKA ID TYPE BUKAN E-KTP/AKTA/NPWP</t>
        </r>
      </text>
    </comment>
    <comment authorId="0" ref="BP22" shapeId="0">
      <text>
        <r>
          <rPr>
            <b/>
            <sz val="9"/>
            <color indexed="81"/>
            <rFont val="Tahoma"/>
            <family val="2"/>
          </rPr>
          <t>Fendy Tio:</t>
        </r>
        <r>
          <rPr>
            <sz val="9"/>
            <color indexed="81"/>
            <rFont val="Tahoma"/>
            <family val="2"/>
          </rPr>
          <t xml:space="preserve">
HARUS DIISI JIKA ID TYPE BUKAN E-KTP/AKTA/NPWP</t>
        </r>
      </text>
    </comment>
    <comment authorId="0" ref="BQ22" shapeId="0">
      <text>
        <r>
          <rPr>
            <b/>
            <sz val="9"/>
            <color indexed="81"/>
            <rFont val="Tahoma"/>
            <family val="2"/>
          </rPr>
          <t>Fendy Tio:</t>
        </r>
        <r>
          <rPr>
            <sz val="9"/>
            <color indexed="81"/>
            <rFont val="Tahoma"/>
            <family val="2"/>
          </rPr>
          <t xml:space="preserve">
HARUS DIISI JIKA ID TYPE BUKAN E-KTP/AKTA/NPWP</t>
        </r>
      </text>
    </comment>
    <comment authorId="0" ref="BR22" shapeId="0">
      <text>
        <r>
          <rPr>
            <b/>
            <sz val="9"/>
            <color indexed="81"/>
            <rFont val="Tahoma"/>
            <family val="2"/>
          </rPr>
          <t>Fendy Tio:</t>
        </r>
        <r>
          <rPr>
            <sz val="9"/>
            <color indexed="81"/>
            <rFont val="Tahoma"/>
            <family val="2"/>
          </rPr>
          <t xml:space="preserve">
HARUS DIISI JIKA ID TYPE BUKAN E-KTP/AKTA/NPWP</t>
        </r>
      </text>
    </comment>
    <comment authorId="0" ref="BS22" shapeId="0">
      <text>
        <r>
          <rPr>
            <b/>
            <sz val="9"/>
            <color indexed="81"/>
            <rFont val="Tahoma"/>
            <family val="2"/>
          </rPr>
          <t>Fendy Tio:</t>
        </r>
        <r>
          <rPr>
            <sz val="9"/>
            <color indexed="81"/>
            <rFont val="Tahoma"/>
            <family val="2"/>
          </rPr>
          <t xml:space="preserve">
HARUS DIISI JIKA ID TYPE BUKAN E-KTP/AKTA/NPWP</t>
        </r>
      </text>
    </comment>
    <comment authorId="0" ref="BT22" shapeId="0">
      <text>
        <r>
          <rPr>
            <b/>
            <sz val="9"/>
            <color indexed="81"/>
            <rFont val="Tahoma"/>
            <family val="2"/>
          </rPr>
          <t>Fendy Tio:</t>
        </r>
        <r>
          <rPr>
            <sz val="9"/>
            <color indexed="81"/>
            <rFont val="Tahoma"/>
            <family val="2"/>
          </rPr>
          <t xml:space="preserve">
HARUS DIISI JIKA ID TYPE BUKAN E-KTP/AKTA/NPWP</t>
        </r>
      </text>
    </comment>
    <comment authorId="0" ref="BU22" shapeId="0">
      <text>
        <r>
          <rPr>
            <b/>
            <sz val="9"/>
            <color indexed="81"/>
            <rFont val="Tahoma"/>
            <family val="2"/>
          </rPr>
          <t>Fendy Tio:</t>
        </r>
        <r>
          <rPr>
            <sz val="9"/>
            <color indexed="81"/>
            <rFont val="Tahoma"/>
            <family val="2"/>
          </rPr>
          <t xml:space="preserve">
HARUS DIISI JIKA ID TYPE BUKAN E-KTP/AKTA/NPWP</t>
        </r>
      </text>
    </comment>
    <comment authorId="0" ref="BV22" shapeId="0">
      <text>
        <r>
          <rPr>
            <b/>
            <sz val="9"/>
            <color indexed="81"/>
            <rFont val="Tahoma"/>
            <family val="2"/>
          </rPr>
          <t>Fendy Tio:</t>
        </r>
        <r>
          <rPr>
            <sz val="9"/>
            <color indexed="81"/>
            <rFont val="Tahoma"/>
            <family val="2"/>
          </rPr>
          <t xml:space="preserve">
HARUS DIISI JIKA ID TYPE BUKAN E-KTP/AKTA/NPWP</t>
        </r>
      </text>
    </comment>
    <comment authorId="0" ref="BW22" shapeId="0">
      <text>
        <r>
          <rPr>
            <b/>
            <sz val="9"/>
            <color indexed="81"/>
            <rFont val="Tahoma"/>
            <family val="2"/>
          </rPr>
          <t>Fendy Tio:</t>
        </r>
        <r>
          <rPr>
            <sz val="9"/>
            <color indexed="81"/>
            <rFont val="Tahoma"/>
            <family val="2"/>
          </rPr>
          <t xml:space="preserve">
HARUS DIISI JIKA ID TYPE BUKAN E-KTP/AKTA/NPWP</t>
        </r>
      </text>
    </comment>
    <comment authorId="0" ref="BX22" shapeId="0">
      <text>
        <r>
          <rPr>
            <b/>
            <sz val="9"/>
            <color indexed="81"/>
            <rFont val="Tahoma"/>
            <family val="2"/>
          </rPr>
          <t>Fendy Tio:</t>
        </r>
        <r>
          <rPr>
            <sz val="9"/>
            <color indexed="81"/>
            <rFont val="Tahoma"/>
            <family val="2"/>
          </rPr>
          <t xml:space="preserve">
HARUS DIISI JIKA ID TYPE BUKAN E-KTP/AKTA/NPWP</t>
        </r>
      </text>
    </comment>
    <comment authorId="0" ref="BY22" shapeId="0">
      <text>
        <r>
          <rPr>
            <b/>
            <sz val="9"/>
            <color indexed="81"/>
            <rFont val="Tahoma"/>
            <family val="2"/>
          </rPr>
          <t>Fendy Tio:</t>
        </r>
        <r>
          <rPr>
            <sz val="9"/>
            <color indexed="81"/>
            <rFont val="Tahoma"/>
            <family val="2"/>
          </rPr>
          <t xml:space="preserve">
HARUS DIISI JIKA ID TYPE BUKAN E-KTP/AKTA/NPWP</t>
        </r>
      </text>
    </comment>
    <comment authorId="0" ref="BZ22" shapeId="0">
      <text>
        <r>
          <rPr>
            <b/>
            <sz val="9"/>
            <color indexed="81"/>
            <rFont val="Tahoma"/>
            <family val="2"/>
          </rPr>
          <t>Fendy Tio:</t>
        </r>
        <r>
          <rPr>
            <sz val="9"/>
            <color indexed="81"/>
            <rFont val="Tahoma"/>
            <family val="2"/>
          </rPr>
          <t xml:space="preserve">
HARUS DIISI JIKA ID TYPE BUKAN E-KTP/AKTA/NPWP</t>
        </r>
      </text>
    </comment>
    <comment authorId="0" ref="CA22" shapeId="0">
      <text>
        <r>
          <rPr>
            <b/>
            <sz val="9"/>
            <color indexed="81"/>
            <rFont val="Tahoma"/>
            <family val="2"/>
          </rPr>
          <t>Fendy Tio:</t>
        </r>
        <r>
          <rPr>
            <sz val="9"/>
            <color indexed="81"/>
            <rFont val="Tahoma"/>
            <family val="2"/>
          </rPr>
          <t xml:space="preserve">
HARUS DIISI JIKA ID TYPE BUKAN E-KTP/AKTA/NPWP</t>
        </r>
      </text>
    </comment>
    <comment authorId="0" ref="CB22" shapeId="0">
      <text>
        <r>
          <rPr>
            <b/>
            <sz val="9"/>
            <color indexed="81"/>
            <rFont val="Tahoma"/>
            <family val="2"/>
          </rPr>
          <t>Fendy Tio:</t>
        </r>
        <r>
          <rPr>
            <sz val="9"/>
            <color indexed="81"/>
            <rFont val="Tahoma"/>
            <family val="2"/>
          </rPr>
          <t xml:space="preserve">
HARUS DIISI JIKA ID TYPE BUKAN E-KTP/AKTA/NPWP</t>
        </r>
      </text>
    </comment>
    <comment authorId="0" ref="CC22" shapeId="0">
      <text>
        <r>
          <rPr>
            <b/>
            <sz val="9"/>
            <color indexed="81"/>
            <rFont val="Tahoma"/>
            <family val="2"/>
          </rPr>
          <t>Fendy Tio:</t>
        </r>
        <r>
          <rPr>
            <sz val="9"/>
            <color indexed="81"/>
            <rFont val="Tahoma"/>
            <family val="2"/>
          </rPr>
          <t xml:space="preserve">
HARUS DIISI JIKA ID TYPE BUKAN E-KTP/AKTA/NPWP</t>
        </r>
      </text>
    </comment>
    <comment authorId="0" ref="CD22" shapeId="0">
      <text>
        <r>
          <rPr>
            <b/>
            <sz val="9"/>
            <color indexed="81"/>
            <rFont val="Tahoma"/>
            <family val="2"/>
          </rPr>
          <t>Fendy Tio:</t>
        </r>
        <r>
          <rPr>
            <sz val="9"/>
            <color indexed="81"/>
            <rFont val="Tahoma"/>
            <family val="2"/>
          </rPr>
          <t xml:space="preserve">
HARUS DIISI JIKA ID TYPE BUKAN E-KTP/AKTA/NPWP</t>
        </r>
      </text>
    </comment>
    <comment authorId="0" ref="CE22" shapeId="0">
      <text>
        <r>
          <rPr>
            <b/>
            <sz val="9"/>
            <color indexed="81"/>
            <rFont val="Tahoma"/>
            <family val="2"/>
          </rPr>
          <t>Fendy Tio:</t>
        </r>
        <r>
          <rPr>
            <sz val="9"/>
            <color indexed="81"/>
            <rFont val="Tahoma"/>
            <family val="2"/>
          </rPr>
          <t xml:space="preserve">
HARUS DIISI JIKA ID TYPE BUKAN E-KTP/AKTA/NPWP</t>
        </r>
      </text>
    </comment>
    <comment authorId="0" ref="CF22" shapeId="0">
      <text>
        <r>
          <rPr>
            <b/>
            <sz val="9"/>
            <color indexed="81"/>
            <rFont val="Tahoma"/>
            <family val="2"/>
          </rPr>
          <t>Fendy Tio:</t>
        </r>
        <r>
          <rPr>
            <sz val="9"/>
            <color indexed="81"/>
            <rFont val="Tahoma"/>
            <family val="2"/>
          </rPr>
          <t xml:space="preserve">
HARUS DIISI JIKA ID TYPE BUKAN E-KTP/AKTA/NPWP</t>
        </r>
      </text>
    </comment>
    <comment authorId="0" ref="CG22" shapeId="0">
      <text>
        <r>
          <rPr>
            <b/>
            <sz val="9"/>
            <color indexed="81"/>
            <rFont val="Tahoma"/>
            <family val="2"/>
          </rPr>
          <t>Fendy Tio:</t>
        </r>
        <r>
          <rPr>
            <sz val="9"/>
            <color indexed="81"/>
            <rFont val="Tahoma"/>
            <family val="2"/>
          </rPr>
          <t xml:space="preserve">
HARUS DIISI JIKA ID TYPE BUKAN E-KTP/AKTA/NPWP</t>
        </r>
      </text>
    </comment>
    <comment authorId="0" ref="CH22" shapeId="0">
      <text>
        <r>
          <rPr>
            <b/>
            <sz val="9"/>
            <color indexed="81"/>
            <rFont val="Tahoma"/>
            <family val="2"/>
          </rPr>
          <t>Fendy Tio:</t>
        </r>
        <r>
          <rPr>
            <sz val="9"/>
            <color indexed="81"/>
            <rFont val="Tahoma"/>
            <family val="2"/>
          </rPr>
          <t xml:space="preserve">
HARUS DIISI JIKA ID TYPE BUKAN E-KTP/AKTA/NPWP</t>
        </r>
      </text>
    </comment>
    <comment authorId="0" ref="CI22" shapeId="0">
      <text>
        <r>
          <rPr>
            <b/>
            <sz val="9"/>
            <color indexed="81"/>
            <rFont val="Tahoma"/>
            <family val="2"/>
          </rPr>
          <t>Fendy Tio:</t>
        </r>
        <r>
          <rPr>
            <sz val="9"/>
            <color indexed="81"/>
            <rFont val="Tahoma"/>
            <family val="2"/>
          </rPr>
          <t xml:space="preserve">
HARUS DIISI JIKA ID TYPE BUKAN E-KTP/AKTA/NPWP</t>
        </r>
      </text>
    </comment>
    <comment authorId="0" ref="CJ22" shapeId="0">
      <text>
        <r>
          <rPr>
            <b/>
            <sz val="9"/>
            <color indexed="81"/>
            <rFont val="Tahoma"/>
            <family val="2"/>
          </rPr>
          <t>Fendy Tio:</t>
        </r>
        <r>
          <rPr>
            <sz val="9"/>
            <color indexed="81"/>
            <rFont val="Tahoma"/>
            <family val="2"/>
          </rPr>
          <t xml:space="preserve">
HARUS DIISI JIKA ID TYPE BUKAN E-KTP/AKTA/NPWP</t>
        </r>
      </text>
    </comment>
    <comment authorId="0" ref="CK22" shapeId="0">
      <text>
        <r>
          <rPr>
            <b/>
            <sz val="9"/>
            <color indexed="81"/>
            <rFont val="Tahoma"/>
            <family val="2"/>
          </rPr>
          <t>Fendy Tio:</t>
        </r>
        <r>
          <rPr>
            <sz val="9"/>
            <color indexed="81"/>
            <rFont val="Tahoma"/>
            <family val="2"/>
          </rPr>
          <t xml:space="preserve">
HARUS DIISI JIKA ID TYPE BUKAN E-KTP/AKTA/NPWP</t>
        </r>
      </text>
    </comment>
    <comment authorId="0" ref="CL22" shapeId="0">
      <text>
        <r>
          <rPr>
            <b/>
            <sz val="9"/>
            <color indexed="81"/>
            <rFont val="Tahoma"/>
            <family val="2"/>
          </rPr>
          <t>Fendy Tio:</t>
        </r>
        <r>
          <rPr>
            <sz val="9"/>
            <color indexed="81"/>
            <rFont val="Tahoma"/>
            <family val="2"/>
          </rPr>
          <t xml:space="preserve">
HARUS DIISI JIKA ID TYPE BUKAN E-KTP/AKTA/NPWP</t>
        </r>
      </text>
    </comment>
    <comment authorId="0" ref="CM22" shapeId="0">
      <text>
        <r>
          <rPr>
            <b/>
            <sz val="9"/>
            <color indexed="81"/>
            <rFont val="Tahoma"/>
            <family val="2"/>
          </rPr>
          <t>Fendy Tio:</t>
        </r>
        <r>
          <rPr>
            <sz val="9"/>
            <color indexed="81"/>
            <rFont val="Tahoma"/>
            <family val="2"/>
          </rPr>
          <t xml:space="preserve">
HARUS DIISI JIKA ID TYPE BUKAN E-KTP/AKTA/NPWP</t>
        </r>
      </text>
    </comment>
    <comment authorId="0" ref="CN22" shapeId="0">
      <text>
        <r>
          <rPr>
            <b/>
            <sz val="9"/>
            <color indexed="81"/>
            <rFont val="Tahoma"/>
            <family val="2"/>
          </rPr>
          <t>Fendy Tio:</t>
        </r>
        <r>
          <rPr>
            <sz val="9"/>
            <color indexed="81"/>
            <rFont val="Tahoma"/>
            <family val="2"/>
          </rPr>
          <t xml:space="preserve">
HARUS DIISI JIKA ID TYPE BUKAN E-KTP/AKTA/NPWP</t>
        </r>
      </text>
    </comment>
    <comment authorId="0" ref="CO22" shapeId="0">
      <text>
        <r>
          <rPr>
            <b/>
            <sz val="9"/>
            <color indexed="81"/>
            <rFont val="Tahoma"/>
            <family val="2"/>
          </rPr>
          <t>Fendy Tio:</t>
        </r>
        <r>
          <rPr>
            <sz val="9"/>
            <color indexed="81"/>
            <rFont val="Tahoma"/>
            <family val="2"/>
          </rPr>
          <t xml:space="preserve">
HARUS DIISI JIKA ID TYPE BUKAN E-KTP/AKTA/NPWP</t>
        </r>
      </text>
    </comment>
    <comment authorId="0" ref="CP22" shapeId="0">
      <text>
        <r>
          <rPr>
            <b/>
            <sz val="9"/>
            <color indexed="81"/>
            <rFont val="Tahoma"/>
            <family val="2"/>
          </rPr>
          <t>Fendy Tio:</t>
        </r>
        <r>
          <rPr>
            <sz val="9"/>
            <color indexed="81"/>
            <rFont val="Tahoma"/>
            <family val="2"/>
          </rPr>
          <t xml:space="preserve">
HARUS DIISI JIKA ID TYPE BUKAN E-KTP/AKTA/NPWP</t>
        </r>
      </text>
    </comment>
    <comment authorId="0" ref="CQ22" shapeId="0">
      <text>
        <r>
          <rPr>
            <b/>
            <sz val="9"/>
            <color indexed="81"/>
            <rFont val="Tahoma"/>
            <family val="2"/>
          </rPr>
          <t>Fendy Tio:</t>
        </r>
        <r>
          <rPr>
            <sz val="9"/>
            <color indexed="81"/>
            <rFont val="Tahoma"/>
            <family val="2"/>
          </rPr>
          <t xml:space="preserve">
HARUS DIISI JIKA ID TYPE BUKAN E-KTP/AKTA/NPWP</t>
        </r>
      </text>
    </comment>
    <comment authorId="0" ref="CR22" shapeId="0">
      <text>
        <r>
          <rPr>
            <b/>
            <sz val="9"/>
            <color indexed="81"/>
            <rFont val="Tahoma"/>
            <family val="2"/>
          </rPr>
          <t>Fendy Tio:</t>
        </r>
        <r>
          <rPr>
            <sz val="9"/>
            <color indexed="81"/>
            <rFont val="Tahoma"/>
            <family val="2"/>
          </rPr>
          <t xml:space="preserve">
HARUS DIISI JIKA ID TYPE BUKAN E-KTP/AKTA/NPWP</t>
        </r>
      </text>
    </comment>
    <comment authorId="0" ref="CS22" shapeId="0">
      <text>
        <r>
          <rPr>
            <b/>
            <sz val="9"/>
            <color indexed="81"/>
            <rFont val="Tahoma"/>
            <family val="2"/>
          </rPr>
          <t>Fendy Tio:</t>
        </r>
        <r>
          <rPr>
            <sz val="9"/>
            <color indexed="81"/>
            <rFont val="Tahoma"/>
            <family val="2"/>
          </rPr>
          <t xml:space="preserve">
HARUS DIISI JIKA ID TYPE BUKAN E-KTP/AKTA/NPWP</t>
        </r>
      </text>
    </comment>
    <comment authorId="0" ref="CT22" shapeId="0">
      <text>
        <r>
          <rPr>
            <b/>
            <sz val="9"/>
            <color indexed="81"/>
            <rFont val="Tahoma"/>
            <family val="2"/>
          </rPr>
          <t>Fendy Tio:</t>
        </r>
        <r>
          <rPr>
            <sz val="9"/>
            <color indexed="81"/>
            <rFont val="Tahoma"/>
            <family val="2"/>
          </rPr>
          <t xml:space="preserve">
HARUS DIISI JIKA ID TYPE BUKAN E-KTP/AKTA/NPWP</t>
        </r>
      </text>
    </comment>
    <comment authorId="0" ref="CU22" shapeId="0">
      <text>
        <r>
          <rPr>
            <b/>
            <sz val="9"/>
            <color indexed="81"/>
            <rFont val="Tahoma"/>
            <family val="2"/>
          </rPr>
          <t>Fendy Tio:</t>
        </r>
        <r>
          <rPr>
            <sz val="9"/>
            <color indexed="81"/>
            <rFont val="Tahoma"/>
            <family val="2"/>
          </rPr>
          <t xml:space="preserve">
HARUS DIISI JIKA ID TYPE BUKAN E-KTP/AKTA/NPWP</t>
        </r>
      </text>
    </comment>
    <comment authorId="0" ref="CV22" shapeId="0">
      <text>
        <r>
          <rPr>
            <b/>
            <sz val="9"/>
            <color indexed="81"/>
            <rFont val="Tahoma"/>
            <family val="2"/>
          </rPr>
          <t>Fendy Tio:</t>
        </r>
        <r>
          <rPr>
            <sz val="9"/>
            <color indexed="81"/>
            <rFont val="Tahoma"/>
            <family val="2"/>
          </rPr>
          <t xml:space="preserve">
HARUS DIISI JIKA ID TYPE BUKAN E-KTP/AKTA/NPWP</t>
        </r>
      </text>
    </comment>
    <comment authorId="0" ref="CW22" shapeId="0">
      <text>
        <r>
          <rPr>
            <b/>
            <sz val="9"/>
            <color indexed="81"/>
            <rFont val="Tahoma"/>
            <family val="2"/>
          </rPr>
          <t>Fendy Tio:</t>
        </r>
        <r>
          <rPr>
            <sz val="9"/>
            <color indexed="81"/>
            <rFont val="Tahoma"/>
            <family val="2"/>
          </rPr>
          <t xml:space="preserve">
HARUS DIISI JIKA ID TYPE BUKAN E-KTP/AKTA/NPWP</t>
        </r>
      </text>
    </comment>
    <comment authorId="0" ref="B24" shapeId="0">
      <text>
        <r>
          <rPr>
            <b/>
            <sz val="9"/>
            <color indexed="81"/>
            <rFont val="Tahoma"/>
            <family val="2"/>
          </rPr>
          <t>Fendy Tio:</t>
        </r>
        <r>
          <rPr>
            <sz val="9"/>
            <color indexed="81"/>
            <rFont val="Tahoma"/>
            <family val="2"/>
          </rPr>
          <t xml:space="preserve">
Numeric Only</t>
        </r>
      </text>
    </comment>
    <comment authorId="0" ref="C24" shapeId="0">
      <text>
        <r>
          <rPr>
            <b/>
            <sz val="9"/>
            <color indexed="81"/>
            <rFont val="Tahoma"/>
            <family val="2"/>
          </rPr>
          <t>Fendy Tio:</t>
        </r>
        <r>
          <rPr>
            <sz val="9"/>
            <color indexed="81"/>
            <rFont val="Tahoma"/>
            <family val="2"/>
          </rPr>
          <t xml:space="preserve">
Numeric Only</t>
        </r>
      </text>
    </comment>
    <comment authorId="0" ref="D24" shapeId="0">
      <text>
        <r>
          <rPr>
            <b/>
            <sz val="9"/>
            <color indexed="81"/>
            <rFont val="Tahoma"/>
            <family val="2"/>
          </rPr>
          <t>Fendy Tio:</t>
        </r>
        <r>
          <rPr>
            <sz val="9"/>
            <color indexed="81"/>
            <rFont val="Tahoma"/>
            <family val="2"/>
          </rPr>
          <t xml:space="preserve">
Numeric Only</t>
        </r>
      </text>
    </comment>
    <comment authorId="0" ref="E24" shapeId="0">
      <text>
        <r>
          <rPr>
            <b/>
            <sz val="9"/>
            <color indexed="81"/>
            <rFont val="Tahoma"/>
            <family val="2"/>
          </rPr>
          <t>Fendy Tio:</t>
        </r>
        <r>
          <rPr>
            <sz val="9"/>
            <color indexed="81"/>
            <rFont val="Tahoma"/>
            <family val="2"/>
          </rPr>
          <t xml:space="preserve">
Numeric Only</t>
        </r>
      </text>
    </comment>
    <comment authorId="0" ref="F24" shapeId="0">
      <text>
        <r>
          <rPr>
            <b/>
            <sz val="9"/>
            <color indexed="81"/>
            <rFont val="Tahoma"/>
            <family val="2"/>
          </rPr>
          <t>Fendy Tio:</t>
        </r>
        <r>
          <rPr>
            <sz val="9"/>
            <color indexed="81"/>
            <rFont val="Tahoma"/>
            <family val="2"/>
          </rPr>
          <t xml:space="preserve">
Numeric Only</t>
        </r>
      </text>
    </comment>
    <comment authorId="0" ref="G24" shapeId="0">
      <text>
        <r>
          <rPr>
            <b/>
            <sz val="9"/>
            <color indexed="81"/>
            <rFont val="Tahoma"/>
            <family val="2"/>
          </rPr>
          <t>Fendy Tio:</t>
        </r>
        <r>
          <rPr>
            <sz val="9"/>
            <color indexed="81"/>
            <rFont val="Tahoma"/>
            <family val="2"/>
          </rPr>
          <t xml:space="preserve">
Numeric Only</t>
        </r>
      </text>
    </comment>
    <comment authorId="0" ref="H24" shapeId="0">
      <text>
        <r>
          <rPr>
            <b/>
            <sz val="9"/>
            <color indexed="81"/>
            <rFont val="Tahoma"/>
            <family val="2"/>
          </rPr>
          <t>Fendy Tio:</t>
        </r>
        <r>
          <rPr>
            <sz val="9"/>
            <color indexed="81"/>
            <rFont val="Tahoma"/>
            <family val="2"/>
          </rPr>
          <t xml:space="preserve">
Numeric Only</t>
        </r>
      </text>
    </comment>
    <comment authorId="0" ref="I24" shapeId="0">
      <text>
        <r>
          <rPr>
            <b/>
            <sz val="9"/>
            <color indexed="81"/>
            <rFont val="Tahoma"/>
            <family val="2"/>
          </rPr>
          <t>Fendy Tio:</t>
        </r>
        <r>
          <rPr>
            <sz val="9"/>
            <color indexed="81"/>
            <rFont val="Tahoma"/>
            <family val="2"/>
          </rPr>
          <t xml:space="preserve">
Numeric Only</t>
        </r>
      </text>
    </comment>
    <comment authorId="0" ref="J24" shapeId="0">
      <text>
        <r>
          <rPr>
            <b/>
            <sz val="9"/>
            <color indexed="81"/>
            <rFont val="Tahoma"/>
            <family val="2"/>
          </rPr>
          <t>Fendy Tio:</t>
        </r>
        <r>
          <rPr>
            <sz val="9"/>
            <color indexed="81"/>
            <rFont val="Tahoma"/>
            <family val="2"/>
          </rPr>
          <t xml:space="preserve">
Numeric Only</t>
        </r>
      </text>
    </comment>
    <comment authorId="0" ref="K24" shapeId="0">
      <text>
        <r>
          <rPr>
            <b/>
            <sz val="9"/>
            <color indexed="81"/>
            <rFont val="Tahoma"/>
            <family val="2"/>
          </rPr>
          <t>Fendy Tio:</t>
        </r>
        <r>
          <rPr>
            <sz val="9"/>
            <color indexed="81"/>
            <rFont val="Tahoma"/>
            <family val="2"/>
          </rPr>
          <t xml:space="preserve">
Numeric Only</t>
        </r>
      </text>
    </comment>
    <comment authorId="0" ref="L24" shapeId="0">
      <text>
        <r>
          <rPr>
            <b/>
            <sz val="9"/>
            <color indexed="81"/>
            <rFont val="Tahoma"/>
            <family val="2"/>
          </rPr>
          <t>Fendy Tio:</t>
        </r>
        <r>
          <rPr>
            <sz val="9"/>
            <color indexed="81"/>
            <rFont val="Tahoma"/>
            <family val="2"/>
          </rPr>
          <t xml:space="preserve">
Numeric Only</t>
        </r>
      </text>
    </comment>
    <comment authorId="0" ref="M24" shapeId="0">
      <text>
        <r>
          <rPr>
            <b/>
            <sz val="9"/>
            <color indexed="81"/>
            <rFont val="Tahoma"/>
            <family val="2"/>
          </rPr>
          <t>Fendy Tio:</t>
        </r>
        <r>
          <rPr>
            <sz val="9"/>
            <color indexed="81"/>
            <rFont val="Tahoma"/>
            <family val="2"/>
          </rPr>
          <t xml:space="preserve">
Numeric Only</t>
        </r>
      </text>
    </comment>
    <comment authorId="0" ref="N24" shapeId="0">
      <text>
        <r>
          <rPr>
            <b/>
            <sz val="9"/>
            <color indexed="81"/>
            <rFont val="Tahoma"/>
            <family val="2"/>
          </rPr>
          <t>Fendy Tio:</t>
        </r>
        <r>
          <rPr>
            <sz val="9"/>
            <color indexed="81"/>
            <rFont val="Tahoma"/>
            <family val="2"/>
          </rPr>
          <t xml:space="preserve">
Numeric Only</t>
        </r>
      </text>
    </comment>
    <comment authorId="0" ref="O24" shapeId="0">
      <text>
        <r>
          <rPr>
            <b/>
            <sz val="9"/>
            <color indexed="81"/>
            <rFont val="Tahoma"/>
            <family val="2"/>
          </rPr>
          <t>Fendy Tio:</t>
        </r>
        <r>
          <rPr>
            <sz val="9"/>
            <color indexed="81"/>
            <rFont val="Tahoma"/>
            <family val="2"/>
          </rPr>
          <t xml:space="preserve">
Numeric Only</t>
        </r>
      </text>
    </comment>
    <comment authorId="0" ref="P24" shapeId="0">
      <text>
        <r>
          <rPr>
            <b/>
            <sz val="9"/>
            <color indexed="81"/>
            <rFont val="Tahoma"/>
            <family val="2"/>
          </rPr>
          <t>Fendy Tio:</t>
        </r>
        <r>
          <rPr>
            <sz val="9"/>
            <color indexed="81"/>
            <rFont val="Tahoma"/>
            <family val="2"/>
          </rPr>
          <t xml:space="preserve">
Numeric Only</t>
        </r>
      </text>
    </comment>
    <comment authorId="0" ref="Q24" shapeId="0">
      <text>
        <r>
          <rPr>
            <b/>
            <sz val="9"/>
            <color indexed="81"/>
            <rFont val="Tahoma"/>
            <family val="2"/>
          </rPr>
          <t>Fendy Tio:</t>
        </r>
        <r>
          <rPr>
            <sz val="9"/>
            <color indexed="81"/>
            <rFont val="Tahoma"/>
            <family val="2"/>
          </rPr>
          <t xml:space="preserve">
Numeric Only</t>
        </r>
      </text>
    </comment>
    <comment authorId="0" ref="R24" shapeId="0">
      <text>
        <r>
          <rPr>
            <b/>
            <sz val="9"/>
            <color indexed="81"/>
            <rFont val="Tahoma"/>
            <family val="2"/>
          </rPr>
          <t>Fendy Tio:</t>
        </r>
        <r>
          <rPr>
            <sz val="9"/>
            <color indexed="81"/>
            <rFont val="Tahoma"/>
            <family val="2"/>
          </rPr>
          <t xml:space="preserve">
Numeric Only</t>
        </r>
      </text>
    </comment>
    <comment authorId="0" ref="S24" shapeId="0">
      <text>
        <r>
          <rPr>
            <b/>
            <sz val="9"/>
            <color indexed="81"/>
            <rFont val="Tahoma"/>
            <family val="2"/>
          </rPr>
          <t>Fendy Tio:</t>
        </r>
        <r>
          <rPr>
            <sz val="9"/>
            <color indexed="81"/>
            <rFont val="Tahoma"/>
            <family val="2"/>
          </rPr>
          <t xml:space="preserve">
Numeric Only</t>
        </r>
      </text>
    </comment>
    <comment authorId="0" ref="T24" shapeId="0">
      <text>
        <r>
          <rPr>
            <b/>
            <sz val="9"/>
            <color indexed="81"/>
            <rFont val="Tahoma"/>
            <family val="2"/>
          </rPr>
          <t>Fendy Tio:</t>
        </r>
        <r>
          <rPr>
            <sz val="9"/>
            <color indexed="81"/>
            <rFont val="Tahoma"/>
            <family val="2"/>
          </rPr>
          <t xml:space="preserve">
Numeric Only</t>
        </r>
      </text>
    </comment>
    <comment authorId="0" ref="U24" shapeId="0">
      <text>
        <r>
          <rPr>
            <b/>
            <sz val="9"/>
            <color indexed="81"/>
            <rFont val="Tahoma"/>
            <family val="2"/>
          </rPr>
          <t>Fendy Tio:</t>
        </r>
        <r>
          <rPr>
            <sz val="9"/>
            <color indexed="81"/>
            <rFont val="Tahoma"/>
            <family val="2"/>
          </rPr>
          <t xml:space="preserve">
Numeric Only</t>
        </r>
      </text>
    </comment>
    <comment authorId="0" ref="V24" shapeId="0">
      <text>
        <r>
          <rPr>
            <b/>
            <sz val="9"/>
            <color indexed="81"/>
            <rFont val="Tahoma"/>
            <family val="2"/>
          </rPr>
          <t>Fendy Tio:</t>
        </r>
        <r>
          <rPr>
            <sz val="9"/>
            <color indexed="81"/>
            <rFont val="Tahoma"/>
            <family val="2"/>
          </rPr>
          <t xml:space="preserve">
Numeric Only</t>
        </r>
      </text>
    </comment>
    <comment authorId="0" ref="W24" shapeId="0">
      <text>
        <r>
          <rPr>
            <b/>
            <sz val="9"/>
            <color indexed="81"/>
            <rFont val="Tahoma"/>
            <family val="2"/>
          </rPr>
          <t>Fendy Tio:</t>
        </r>
        <r>
          <rPr>
            <sz val="9"/>
            <color indexed="81"/>
            <rFont val="Tahoma"/>
            <family val="2"/>
          </rPr>
          <t xml:space="preserve">
Numeric Only</t>
        </r>
      </text>
    </comment>
    <comment authorId="0" ref="X24" shapeId="0">
      <text>
        <r>
          <rPr>
            <b/>
            <sz val="9"/>
            <color indexed="81"/>
            <rFont val="Tahoma"/>
            <family val="2"/>
          </rPr>
          <t>Fendy Tio:</t>
        </r>
        <r>
          <rPr>
            <sz val="9"/>
            <color indexed="81"/>
            <rFont val="Tahoma"/>
            <family val="2"/>
          </rPr>
          <t xml:space="preserve">
Numeric Only</t>
        </r>
      </text>
    </comment>
    <comment authorId="0" ref="Y24" shapeId="0">
      <text>
        <r>
          <rPr>
            <b/>
            <sz val="9"/>
            <color indexed="81"/>
            <rFont val="Tahoma"/>
            <family val="2"/>
          </rPr>
          <t>Fendy Tio:</t>
        </r>
        <r>
          <rPr>
            <sz val="9"/>
            <color indexed="81"/>
            <rFont val="Tahoma"/>
            <family val="2"/>
          </rPr>
          <t xml:space="preserve">
Numeric Only</t>
        </r>
      </text>
    </comment>
    <comment authorId="0" ref="Z24" shapeId="0">
      <text>
        <r>
          <rPr>
            <b/>
            <sz val="9"/>
            <color indexed="81"/>
            <rFont val="Tahoma"/>
            <family val="2"/>
          </rPr>
          <t>Fendy Tio:</t>
        </r>
        <r>
          <rPr>
            <sz val="9"/>
            <color indexed="81"/>
            <rFont val="Tahoma"/>
            <family val="2"/>
          </rPr>
          <t xml:space="preserve">
Numeric Only</t>
        </r>
      </text>
    </comment>
    <comment authorId="0" ref="AA24" shapeId="0">
      <text>
        <r>
          <rPr>
            <b/>
            <sz val="9"/>
            <color indexed="81"/>
            <rFont val="Tahoma"/>
            <family val="2"/>
          </rPr>
          <t>Fendy Tio:</t>
        </r>
        <r>
          <rPr>
            <sz val="9"/>
            <color indexed="81"/>
            <rFont val="Tahoma"/>
            <family val="2"/>
          </rPr>
          <t xml:space="preserve">
Numeric Only</t>
        </r>
      </text>
    </comment>
    <comment authorId="0" ref="AB24" shapeId="0">
      <text>
        <r>
          <rPr>
            <b/>
            <sz val="9"/>
            <color indexed="81"/>
            <rFont val="Tahoma"/>
            <family val="2"/>
          </rPr>
          <t>Fendy Tio:</t>
        </r>
        <r>
          <rPr>
            <sz val="9"/>
            <color indexed="81"/>
            <rFont val="Tahoma"/>
            <family val="2"/>
          </rPr>
          <t xml:space="preserve">
Numeric Only</t>
        </r>
      </text>
    </comment>
    <comment authorId="0" ref="AC24" shapeId="0">
      <text>
        <r>
          <rPr>
            <b/>
            <sz val="9"/>
            <color indexed="81"/>
            <rFont val="Tahoma"/>
            <family val="2"/>
          </rPr>
          <t>Fendy Tio:</t>
        </r>
        <r>
          <rPr>
            <sz val="9"/>
            <color indexed="81"/>
            <rFont val="Tahoma"/>
            <family val="2"/>
          </rPr>
          <t xml:space="preserve">
Numeric Only</t>
        </r>
      </text>
    </comment>
    <comment authorId="0" ref="AD24" shapeId="0">
      <text>
        <r>
          <rPr>
            <b/>
            <sz val="9"/>
            <color indexed="81"/>
            <rFont val="Tahoma"/>
            <family val="2"/>
          </rPr>
          <t>Fendy Tio:</t>
        </r>
        <r>
          <rPr>
            <sz val="9"/>
            <color indexed="81"/>
            <rFont val="Tahoma"/>
            <family val="2"/>
          </rPr>
          <t xml:space="preserve">
Numeric Only</t>
        </r>
      </text>
    </comment>
    <comment authorId="0" ref="AE24" shapeId="0">
      <text>
        <r>
          <rPr>
            <b/>
            <sz val="9"/>
            <color indexed="81"/>
            <rFont val="Tahoma"/>
            <family val="2"/>
          </rPr>
          <t>Fendy Tio:</t>
        </r>
        <r>
          <rPr>
            <sz val="9"/>
            <color indexed="81"/>
            <rFont val="Tahoma"/>
            <family val="2"/>
          </rPr>
          <t xml:space="preserve">
Numeric Only</t>
        </r>
      </text>
    </comment>
    <comment authorId="0" ref="AF24" shapeId="0">
      <text>
        <r>
          <rPr>
            <b/>
            <sz val="9"/>
            <color indexed="81"/>
            <rFont val="Tahoma"/>
            <family val="2"/>
          </rPr>
          <t>Fendy Tio:</t>
        </r>
        <r>
          <rPr>
            <sz val="9"/>
            <color indexed="81"/>
            <rFont val="Tahoma"/>
            <family val="2"/>
          </rPr>
          <t xml:space="preserve">
Numeric Only</t>
        </r>
      </text>
    </comment>
    <comment authorId="0" ref="AG24" shapeId="0">
      <text>
        <r>
          <rPr>
            <b/>
            <sz val="9"/>
            <color indexed="81"/>
            <rFont val="Tahoma"/>
            <family val="2"/>
          </rPr>
          <t>Fendy Tio:</t>
        </r>
        <r>
          <rPr>
            <sz val="9"/>
            <color indexed="81"/>
            <rFont val="Tahoma"/>
            <family val="2"/>
          </rPr>
          <t xml:space="preserve">
Numeric Only</t>
        </r>
      </text>
    </comment>
    <comment authorId="0" ref="AH24" shapeId="0">
      <text>
        <r>
          <rPr>
            <b/>
            <sz val="9"/>
            <color indexed="81"/>
            <rFont val="Tahoma"/>
            <family val="2"/>
          </rPr>
          <t>Fendy Tio:</t>
        </r>
        <r>
          <rPr>
            <sz val="9"/>
            <color indexed="81"/>
            <rFont val="Tahoma"/>
            <family val="2"/>
          </rPr>
          <t xml:space="preserve">
Numeric Only</t>
        </r>
      </text>
    </comment>
    <comment authorId="0" ref="AI24" shapeId="0">
      <text>
        <r>
          <rPr>
            <b/>
            <sz val="9"/>
            <color indexed="81"/>
            <rFont val="Tahoma"/>
            <family val="2"/>
          </rPr>
          <t>Fendy Tio:</t>
        </r>
        <r>
          <rPr>
            <sz val="9"/>
            <color indexed="81"/>
            <rFont val="Tahoma"/>
            <family val="2"/>
          </rPr>
          <t xml:space="preserve">
Numeric Only</t>
        </r>
      </text>
    </comment>
    <comment authorId="0" ref="AJ24" shapeId="0">
      <text>
        <r>
          <rPr>
            <b/>
            <sz val="9"/>
            <color indexed="81"/>
            <rFont val="Tahoma"/>
            <family val="2"/>
          </rPr>
          <t>Fendy Tio:</t>
        </r>
        <r>
          <rPr>
            <sz val="9"/>
            <color indexed="81"/>
            <rFont val="Tahoma"/>
            <family val="2"/>
          </rPr>
          <t xml:space="preserve">
Numeric Only</t>
        </r>
      </text>
    </comment>
    <comment authorId="0" ref="AK24" shapeId="0">
      <text>
        <r>
          <rPr>
            <b/>
            <sz val="9"/>
            <color indexed="81"/>
            <rFont val="Tahoma"/>
            <family val="2"/>
          </rPr>
          <t>Fendy Tio:</t>
        </r>
        <r>
          <rPr>
            <sz val="9"/>
            <color indexed="81"/>
            <rFont val="Tahoma"/>
            <family val="2"/>
          </rPr>
          <t xml:space="preserve">
Numeric Only</t>
        </r>
      </text>
    </comment>
    <comment authorId="0" ref="AL24" shapeId="0">
      <text>
        <r>
          <rPr>
            <b/>
            <sz val="9"/>
            <color indexed="81"/>
            <rFont val="Tahoma"/>
            <family val="2"/>
          </rPr>
          <t>Fendy Tio:</t>
        </r>
        <r>
          <rPr>
            <sz val="9"/>
            <color indexed="81"/>
            <rFont val="Tahoma"/>
            <family val="2"/>
          </rPr>
          <t xml:space="preserve">
Numeric Only</t>
        </r>
      </text>
    </comment>
    <comment authorId="0" ref="AM24" shapeId="0">
      <text>
        <r>
          <rPr>
            <b/>
            <sz val="9"/>
            <color indexed="81"/>
            <rFont val="Tahoma"/>
            <family val="2"/>
          </rPr>
          <t>Fendy Tio:</t>
        </r>
        <r>
          <rPr>
            <sz val="9"/>
            <color indexed="81"/>
            <rFont val="Tahoma"/>
            <family val="2"/>
          </rPr>
          <t xml:space="preserve">
Numeric Only</t>
        </r>
      </text>
    </comment>
    <comment authorId="0" ref="AN24" shapeId="0">
      <text>
        <r>
          <rPr>
            <b/>
            <sz val="9"/>
            <color indexed="81"/>
            <rFont val="Tahoma"/>
            <family val="2"/>
          </rPr>
          <t>Fendy Tio:</t>
        </r>
        <r>
          <rPr>
            <sz val="9"/>
            <color indexed="81"/>
            <rFont val="Tahoma"/>
            <family val="2"/>
          </rPr>
          <t xml:space="preserve">
Numeric Only</t>
        </r>
      </text>
    </comment>
    <comment authorId="0" ref="AO24" shapeId="0">
      <text>
        <r>
          <rPr>
            <b/>
            <sz val="9"/>
            <color indexed="81"/>
            <rFont val="Tahoma"/>
            <family val="2"/>
          </rPr>
          <t>Fendy Tio:</t>
        </r>
        <r>
          <rPr>
            <sz val="9"/>
            <color indexed="81"/>
            <rFont val="Tahoma"/>
            <family val="2"/>
          </rPr>
          <t xml:space="preserve">
Numeric Only</t>
        </r>
      </text>
    </comment>
    <comment authorId="0" ref="AP24" shapeId="0">
      <text>
        <r>
          <rPr>
            <b/>
            <sz val="9"/>
            <color indexed="81"/>
            <rFont val="Tahoma"/>
            <family val="2"/>
          </rPr>
          <t>Fendy Tio:</t>
        </r>
        <r>
          <rPr>
            <sz val="9"/>
            <color indexed="81"/>
            <rFont val="Tahoma"/>
            <family val="2"/>
          </rPr>
          <t xml:space="preserve">
Numeric Only</t>
        </r>
      </text>
    </comment>
    <comment authorId="0" ref="AQ24" shapeId="0">
      <text>
        <r>
          <rPr>
            <b/>
            <sz val="9"/>
            <color indexed="81"/>
            <rFont val="Tahoma"/>
            <family val="2"/>
          </rPr>
          <t>Fendy Tio:</t>
        </r>
        <r>
          <rPr>
            <sz val="9"/>
            <color indexed="81"/>
            <rFont val="Tahoma"/>
            <family val="2"/>
          </rPr>
          <t xml:space="preserve">
Numeric Only</t>
        </r>
      </text>
    </comment>
    <comment authorId="0" ref="AR24" shapeId="0">
      <text>
        <r>
          <rPr>
            <b/>
            <sz val="9"/>
            <color indexed="81"/>
            <rFont val="Tahoma"/>
            <family val="2"/>
          </rPr>
          <t>Fendy Tio:</t>
        </r>
        <r>
          <rPr>
            <sz val="9"/>
            <color indexed="81"/>
            <rFont val="Tahoma"/>
            <family val="2"/>
          </rPr>
          <t xml:space="preserve">
Numeric Only</t>
        </r>
      </text>
    </comment>
    <comment authorId="0" ref="AS24" shapeId="0">
      <text>
        <r>
          <rPr>
            <b/>
            <sz val="9"/>
            <color indexed="81"/>
            <rFont val="Tahoma"/>
            <family val="2"/>
          </rPr>
          <t>Fendy Tio:</t>
        </r>
        <r>
          <rPr>
            <sz val="9"/>
            <color indexed="81"/>
            <rFont val="Tahoma"/>
            <family val="2"/>
          </rPr>
          <t xml:space="preserve">
Numeric Only</t>
        </r>
      </text>
    </comment>
    <comment authorId="0" ref="AT24" shapeId="0">
      <text>
        <r>
          <rPr>
            <b/>
            <sz val="9"/>
            <color indexed="81"/>
            <rFont val="Tahoma"/>
            <family val="2"/>
          </rPr>
          <t>Fendy Tio:</t>
        </r>
        <r>
          <rPr>
            <sz val="9"/>
            <color indexed="81"/>
            <rFont val="Tahoma"/>
            <family val="2"/>
          </rPr>
          <t xml:space="preserve">
Numeric Only</t>
        </r>
      </text>
    </comment>
    <comment authorId="0" ref="AU24" shapeId="0">
      <text>
        <r>
          <rPr>
            <b/>
            <sz val="9"/>
            <color indexed="81"/>
            <rFont val="Tahoma"/>
            <family val="2"/>
          </rPr>
          <t>Fendy Tio:</t>
        </r>
        <r>
          <rPr>
            <sz val="9"/>
            <color indexed="81"/>
            <rFont val="Tahoma"/>
            <family val="2"/>
          </rPr>
          <t xml:space="preserve">
Numeric Only</t>
        </r>
      </text>
    </comment>
    <comment authorId="0" ref="AV24" shapeId="0">
      <text>
        <r>
          <rPr>
            <b/>
            <sz val="9"/>
            <color indexed="81"/>
            <rFont val="Tahoma"/>
            <family val="2"/>
          </rPr>
          <t>Fendy Tio:</t>
        </r>
        <r>
          <rPr>
            <sz val="9"/>
            <color indexed="81"/>
            <rFont val="Tahoma"/>
            <family val="2"/>
          </rPr>
          <t xml:space="preserve">
Numeric Only</t>
        </r>
      </text>
    </comment>
    <comment authorId="0" ref="AW24" shapeId="0">
      <text>
        <r>
          <rPr>
            <b/>
            <sz val="9"/>
            <color indexed="81"/>
            <rFont val="Tahoma"/>
            <family val="2"/>
          </rPr>
          <t>Fendy Tio:</t>
        </r>
        <r>
          <rPr>
            <sz val="9"/>
            <color indexed="81"/>
            <rFont val="Tahoma"/>
            <family val="2"/>
          </rPr>
          <t xml:space="preserve">
Numeric Only</t>
        </r>
      </text>
    </comment>
    <comment authorId="0" ref="AX24" shapeId="0">
      <text>
        <r>
          <rPr>
            <b/>
            <sz val="9"/>
            <color indexed="81"/>
            <rFont val="Tahoma"/>
            <family val="2"/>
          </rPr>
          <t>Fendy Tio:</t>
        </r>
        <r>
          <rPr>
            <sz val="9"/>
            <color indexed="81"/>
            <rFont val="Tahoma"/>
            <family val="2"/>
          </rPr>
          <t xml:space="preserve">
Numeric Only</t>
        </r>
      </text>
    </comment>
    <comment authorId="0" ref="AY24" shapeId="0">
      <text>
        <r>
          <rPr>
            <b/>
            <sz val="9"/>
            <color indexed="81"/>
            <rFont val="Tahoma"/>
            <family val="2"/>
          </rPr>
          <t>Fendy Tio:</t>
        </r>
        <r>
          <rPr>
            <sz val="9"/>
            <color indexed="81"/>
            <rFont val="Tahoma"/>
            <family val="2"/>
          </rPr>
          <t xml:space="preserve">
Numeric Only</t>
        </r>
      </text>
    </comment>
    <comment authorId="0" ref="AZ24" shapeId="0">
      <text>
        <r>
          <rPr>
            <b/>
            <sz val="9"/>
            <color indexed="81"/>
            <rFont val="Tahoma"/>
            <family val="2"/>
          </rPr>
          <t>Fendy Tio:</t>
        </r>
        <r>
          <rPr>
            <sz val="9"/>
            <color indexed="81"/>
            <rFont val="Tahoma"/>
            <family val="2"/>
          </rPr>
          <t xml:space="preserve">
Numeric Only</t>
        </r>
      </text>
    </comment>
    <comment authorId="0" ref="BA24" shapeId="0">
      <text>
        <r>
          <rPr>
            <b/>
            <sz val="9"/>
            <color indexed="81"/>
            <rFont val="Tahoma"/>
            <family val="2"/>
          </rPr>
          <t>Fendy Tio:</t>
        </r>
        <r>
          <rPr>
            <sz val="9"/>
            <color indexed="81"/>
            <rFont val="Tahoma"/>
            <family val="2"/>
          </rPr>
          <t xml:space="preserve">
Numeric Only</t>
        </r>
      </text>
    </comment>
    <comment authorId="0" ref="BB24" shapeId="0">
      <text>
        <r>
          <rPr>
            <b/>
            <sz val="9"/>
            <color indexed="81"/>
            <rFont val="Tahoma"/>
            <family val="2"/>
          </rPr>
          <t>Fendy Tio:</t>
        </r>
        <r>
          <rPr>
            <sz val="9"/>
            <color indexed="81"/>
            <rFont val="Tahoma"/>
            <family val="2"/>
          </rPr>
          <t xml:space="preserve">
Numeric Only</t>
        </r>
      </text>
    </comment>
    <comment authorId="0" ref="BC24" shapeId="0">
      <text>
        <r>
          <rPr>
            <b/>
            <sz val="9"/>
            <color indexed="81"/>
            <rFont val="Tahoma"/>
            <family val="2"/>
          </rPr>
          <t>Fendy Tio:</t>
        </r>
        <r>
          <rPr>
            <sz val="9"/>
            <color indexed="81"/>
            <rFont val="Tahoma"/>
            <family val="2"/>
          </rPr>
          <t xml:space="preserve">
Numeric Only</t>
        </r>
      </text>
    </comment>
    <comment authorId="0" ref="BD24" shapeId="0">
      <text>
        <r>
          <rPr>
            <b/>
            <sz val="9"/>
            <color indexed="81"/>
            <rFont val="Tahoma"/>
            <family val="2"/>
          </rPr>
          <t>Fendy Tio:</t>
        </r>
        <r>
          <rPr>
            <sz val="9"/>
            <color indexed="81"/>
            <rFont val="Tahoma"/>
            <family val="2"/>
          </rPr>
          <t xml:space="preserve">
Numeric Only</t>
        </r>
      </text>
    </comment>
    <comment authorId="0" ref="BE24" shapeId="0">
      <text>
        <r>
          <rPr>
            <b/>
            <sz val="9"/>
            <color indexed="81"/>
            <rFont val="Tahoma"/>
            <family val="2"/>
          </rPr>
          <t>Fendy Tio:</t>
        </r>
        <r>
          <rPr>
            <sz val="9"/>
            <color indexed="81"/>
            <rFont val="Tahoma"/>
            <family val="2"/>
          </rPr>
          <t xml:space="preserve">
Numeric Only</t>
        </r>
      </text>
    </comment>
    <comment authorId="0" ref="BF24" shapeId="0">
      <text>
        <r>
          <rPr>
            <b/>
            <sz val="9"/>
            <color indexed="81"/>
            <rFont val="Tahoma"/>
            <family val="2"/>
          </rPr>
          <t>Fendy Tio:</t>
        </r>
        <r>
          <rPr>
            <sz val="9"/>
            <color indexed="81"/>
            <rFont val="Tahoma"/>
            <family val="2"/>
          </rPr>
          <t xml:space="preserve">
Numeric Only</t>
        </r>
      </text>
    </comment>
    <comment authorId="0" ref="BG24" shapeId="0">
      <text>
        <r>
          <rPr>
            <b/>
            <sz val="9"/>
            <color indexed="81"/>
            <rFont val="Tahoma"/>
            <family val="2"/>
          </rPr>
          <t>Fendy Tio:</t>
        </r>
        <r>
          <rPr>
            <sz val="9"/>
            <color indexed="81"/>
            <rFont val="Tahoma"/>
            <family val="2"/>
          </rPr>
          <t xml:space="preserve">
Numeric Only</t>
        </r>
      </text>
    </comment>
    <comment authorId="0" ref="BH24" shapeId="0">
      <text>
        <r>
          <rPr>
            <b/>
            <sz val="9"/>
            <color indexed="81"/>
            <rFont val="Tahoma"/>
            <family val="2"/>
          </rPr>
          <t>Fendy Tio:</t>
        </r>
        <r>
          <rPr>
            <sz val="9"/>
            <color indexed="81"/>
            <rFont val="Tahoma"/>
            <family val="2"/>
          </rPr>
          <t xml:space="preserve">
Numeric Only</t>
        </r>
      </text>
    </comment>
    <comment authorId="0" ref="BI24" shapeId="0">
      <text>
        <r>
          <rPr>
            <b/>
            <sz val="9"/>
            <color indexed="81"/>
            <rFont val="Tahoma"/>
            <family val="2"/>
          </rPr>
          <t>Fendy Tio:</t>
        </r>
        <r>
          <rPr>
            <sz val="9"/>
            <color indexed="81"/>
            <rFont val="Tahoma"/>
            <family val="2"/>
          </rPr>
          <t xml:space="preserve">
Numeric Only</t>
        </r>
      </text>
    </comment>
    <comment authorId="0" ref="BJ24" shapeId="0">
      <text>
        <r>
          <rPr>
            <b/>
            <sz val="9"/>
            <color indexed="81"/>
            <rFont val="Tahoma"/>
            <family val="2"/>
          </rPr>
          <t>Fendy Tio:</t>
        </r>
        <r>
          <rPr>
            <sz val="9"/>
            <color indexed="81"/>
            <rFont val="Tahoma"/>
            <family val="2"/>
          </rPr>
          <t xml:space="preserve">
Numeric Only</t>
        </r>
      </text>
    </comment>
    <comment authorId="0" ref="BK24" shapeId="0">
      <text>
        <r>
          <rPr>
            <b/>
            <sz val="9"/>
            <color indexed="81"/>
            <rFont val="Tahoma"/>
            <family val="2"/>
          </rPr>
          <t>Fendy Tio:</t>
        </r>
        <r>
          <rPr>
            <sz val="9"/>
            <color indexed="81"/>
            <rFont val="Tahoma"/>
            <family val="2"/>
          </rPr>
          <t xml:space="preserve">
Numeric Only</t>
        </r>
      </text>
    </comment>
    <comment authorId="0" ref="BL24" shapeId="0">
      <text>
        <r>
          <rPr>
            <b/>
            <sz val="9"/>
            <color indexed="81"/>
            <rFont val="Tahoma"/>
            <family val="2"/>
          </rPr>
          <t>Fendy Tio:</t>
        </r>
        <r>
          <rPr>
            <sz val="9"/>
            <color indexed="81"/>
            <rFont val="Tahoma"/>
            <family val="2"/>
          </rPr>
          <t xml:space="preserve">
Numeric Only</t>
        </r>
      </text>
    </comment>
    <comment authorId="0" ref="BM24" shapeId="0">
      <text>
        <r>
          <rPr>
            <b/>
            <sz val="9"/>
            <color indexed="81"/>
            <rFont val="Tahoma"/>
            <family val="2"/>
          </rPr>
          <t>Fendy Tio:</t>
        </r>
        <r>
          <rPr>
            <sz val="9"/>
            <color indexed="81"/>
            <rFont val="Tahoma"/>
            <family val="2"/>
          </rPr>
          <t xml:space="preserve">
Numeric Only</t>
        </r>
      </text>
    </comment>
    <comment authorId="0" ref="BN24" shapeId="0">
      <text>
        <r>
          <rPr>
            <b/>
            <sz val="9"/>
            <color indexed="81"/>
            <rFont val="Tahoma"/>
            <family val="2"/>
          </rPr>
          <t>Fendy Tio:</t>
        </r>
        <r>
          <rPr>
            <sz val="9"/>
            <color indexed="81"/>
            <rFont val="Tahoma"/>
            <family val="2"/>
          </rPr>
          <t xml:space="preserve">
Numeric Only</t>
        </r>
      </text>
    </comment>
    <comment authorId="0" ref="BO24" shapeId="0">
      <text>
        <r>
          <rPr>
            <b/>
            <sz val="9"/>
            <color indexed="81"/>
            <rFont val="Tahoma"/>
            <family val="2"/>
          </rPr>
          <t>Fendy Tio:</t>
        </r>
        <r>
          <rPr>
            <sz val="9"/>
            <color indexed="81"/>
            <rFont val="Tahoma"/>
            <family val="2"/>
          </rPr>
          <t xml:space="preserve">
Numeric Only</t>
        </r>
      </text>
    </comment>
    <comment authorId="0" ref="BP24" shapeId="0">
      <text>
        <r>
          <rPr>
            <b/>
            <sz val="9"/>
            <color indexed="81"/>
            <rFont val="Tahoma"/>
            <family val="2"/>
          </rPr>
          <t>Fendy Tio:</t>
        </r>
        <r>
          <rPr>
            <sz val="9"/>
            <color indexed="81"/>
            <rFont val="Tahoma"/>
            <family val="2"/>
          </rPr>
          <t xml:space="preserve">
Numeric Only</t>
        </r>
      </text>
    </comment>
    <comment authorId="0" ref="BQ24" shapeId="0">
      <text>
        <r>
          <rPr>
            <b/>
            <sz val="9"/>
            <color indexed="81"/>
            <rFont val="Tahoma"/>
            <family val="2"/>
          </rPr>
          <t>Fendy Tio:</t>
        </r>
        <r>
          <rPr>
            <sz val="9"/>
            <color indexed="81"/>
            <rFont val="Tahoma"/>
            <family val="2"/>
          </rPr>
          <t xml:space="preserve">
Numeric Only</t>
        </r>
      </text>
    </comment>
    <comment authorId="0" ref="BR24" shapeId="0">
      <text>
        <r>
          <rPr>
            <b/>
            <sz val="9"/>
            <color indexed="81"/>
            <rFont val="Tahoma"/>
            <family val="2"/>
          </rPr>
          <t>Fendy Tio:</t>
        </r>
        <r>
          <rPr>
            <sz val="9"/>
            <color indexed="81"/>
            <rFont val="Tahoma"/>
            <family val="2"/>
          </rPr>
          <t xml:space="preserve">
Numeric Only</t>
        </r>
      </text>
    </comment>
    <comment authorId="0" ref="BS24" shapeId="0">
      <text>
        <r>
          <rPr>
            <b/>
            <sz val="9"/>
            <color indexed="81"/>
            <rFont val="Tahoma"/>
            <family val="2"/>
          </rPr>
          <t>Fendy Tio:</t>
        </r>
        <r>
          <rPr>
            <sz val="9"/>
            <color indexed="81"/>
            <rFont val="Tahoma"/>
            <family val="2"/>
          </rPr>
          <t xml:space="preserve">
Numeric Only</t>
        </r>
      </text>
    </comment>
    <comment authorId="0" ref="BT24" shapeId="0">
      <text>
        <r>
          <rPr>
            <b/>
            <sz val="9"/>
            <color indexed="81"/>
            <rFont val="Tahoma"/>
            <family val="2"/>
          </rPr>
          <t>Fendy Tio:</t>
        </r>
        <r>
          <rPr>
            <sz val="9"/>
            <color indexed="81"/>
            <rFont val="Tahoma"/>
            <family val="2"/>
          </rPr>
          <t xml:space="preserve">
Numeric Only</t>
        </r>
      </text>
    </comment>
    <comment authorId="0" ref="BU24" shapeId="0">
      <text>
        <r>
          <rPr>
            <b/>
            <sz val="9"/>
            <color indexed="81"/>
            <rFont val="Tahoma"/>
            <family val="2"/>
          </rPr>
          <t>Fendy Tio:</t>
        </r>
        <r>
          <rPr>
            <sz val="9"/>
            <color indexed="81"/>
            <rFont val="Tahoma"/>
            <family val="2"/>
          </rPr>
          <t xml:space="preserve">
Numeric Only</t>
        </r>
      </text>
    </comment>
    <comment authorId="0" ref="BV24" shapeId="0">
      <text>
        <r>
          <rPr>
            <b/>
            <sz val="9"/>
            <color indexed="81"/>
            <rFont val="Tahoma"/>
            <family val="2"/>
          </rPr>
          <t>Fendy Tio:</t>
        </r>
        <r>
          <rPr>
            <sz val="9"/>
            <color indexed="81"/>
            <rFont val="Tahoma"/>
            <family val="2"/>
          </rPr>
          <t xml:space="preserve">
Numeric Only</t>
        </r>
      </text>
    </comment>
    <comment authorId="0" ref="BW24" shapeId="0">
      <text>
        <r>
          <rPr>
            <b/>
            <sz val="9"/>
            <color indexed="81"/>
            <rFont val="Tahoma"/>
            <family val="2"/>
          </rPr>
          <t>Fendy Tio:</t>
        </r>
        <r>
          <rPr>
            <sz val="9"/>
            <color indexed="81"/>
            <rFont val="Tahoma"/>
            <family val="2"/>
          </rPr>
          <t xml:space="preserve">
Numeric Only</t>
        </r>
      </text>
    </comment>
    <comment authorId="0" ref="BX24" shapeId="0">
      <text>
        <r>
          <rPr>
            <b/>
            <sz val="9"/>
            <color indexed="81"/>
            <rFont val="Tahoma"/>
            <family val="2"/>
          </rPr>
          <t>Fendy Tio:</t>
        </r>
        <r>
          <rPr>
            <sz val="9"/>
            <color indexed="81"/>
            <rFont val="Tahoma"/>
            <family val="2"/>
          </rPr>
          <t xml:space="preserve">
Numeric Only</t>
        </r>
      </text>
    </comment>
    <comment authorId="0" ref="BY24" shapeId="0">
      <text>
        <r>
          <rPr>
            <b/>
            <sz val="9"/>
            <color indexed="81"/>
            <rFont val="Tahoma"/>
            <family val="2"/>
          </rPr>
          <t>Fendy Tio:</t>
        </r>
        <r>
          <rPr>
            <sz val="9"/>
            <color indexed="81"/>
            <rFont val="Tahoma"/>
            <family val="2"/>
          </rPr>
          <t xml:space="preserve">
Numeric Only</t>
        </r>
      </text>
    </comment>
    <comment authorId="0" ref="BZ24" shapeId="0">
      <text>
        <r>
          <rPr>
            <b/>
            <sz val="9"/>
            <color indexed="81"/>
            <rFont val="Tahoma"/>
            <family val="2"/>
          </rPr>
          <t>Fendy Tio:</t>
        </r>
        <r>
          <rPr>
            <sz val="9"/>
            <color indexed="81"/>
            <rFont val="Tahoma"/>
            <family val="2"/>
          </rPr>
          <t xml:space="preserve">
Numeric Only</t>
        </r>
      </text>
    </comment>
    <comment authorId="0" ref="CA24" shapeId="0">
      <text>
        <r>
          <rPr>
            <b/>
            <sz val="9"/>
            <color indexed="81"/>
            <rFont val="Tahoma"/>
            <family val="2"/>
          </rPr>
          <t>Fendy Tio:</t>
        </r>
        <r>
          <rPr>
            <sz val="9"/>
            <color indexed="81"/>
            <rFont val="Tahoma"/>
            <family val="2"/>
          </rPr>
          <t xml:space="preserve">
Numeric Only</t>
        </r>
      </text>
    </comment>
    <comment authorId="0" ref="CB24" shapeId="0">
      <text>
        <r>
          <rPr>
            <b/>
            <sz val="9"/>
            <color indexed="81"/>
            <rFont val="Tahoma"/>
            <family val="2"/>
          </rPr>
          <t>Fendy Tio:</t>
        </r>
        <r>
          <rPr>
            <sz val="9"/>
            <color indexed="81"/>
            <rFont val="Tahoma"/>
            <family val="2"/>
          </rPr>
          <t xml:space="preserve">
Numeric Only</t>
        </r>
      </text>
    </comment>
    <comment authorId="0" ref="CC24" shapeId="0">
      <text>
        <r>
          <rPr>
            <b/>
            <sz val="9"/>
            <color indexed="81"/>
            <rFont val="Tahoma"/>
            <family val="2"/>
          </rPr>
          <t>Fendy Tio:</t>
        </r>
        <r>
          <rPr>
            <sz val="9"/>
            <color indexed="81"/>
            <rFont val="Tahoma"/>
            <family val="2"/>
          </rPr>
          <t xml:space="preserve">
Numeric Only</t>
        </r>
      </text>
    </comment>
    <comment authorId="0" ref="CD24" shapeId="0">
      <text>
        <r>
          <rPr>
            <b/>
            <sz val="9"/>
            <color indexed="81"/>
            <rFont val="Tahoma"/>
            <family val="2"/>
          </rPr>
          <t>Fendy Tio:</t>
        </r>
        <r>
          <rPr>
            <sz val="9"/>
            <color indexed="81"/>
            <rFont val="Tahoma"/>
            <family val="2"/>
          </rPr>
          <t xml:space="preserve">
Numeric Only</t>
        </r>
      </text>
    </comment>
    <comment authorId="0" ref="CE24" shapeId="0">
      <text>
        <r>
          <rPr>
            <b/>
            <sz val="9"/>
            <color indexed="81"/>
            <rFont val="Tahoma"/>
            <family val="2"/>
          </rPr>
          <t>Fendy Tio:</t>
        </r>
        <r>
          <rPr>
            <sz val="9"/>
            <color indexed="81"/>
            <rFont val="Tahoma"/>
            <family val="2"/>
          </rPr>
          <t xml:space="preserve">
Numeric Only</t>
        </r>
      </text>
    </comment>
    <comment authorId="0" ref="CF24" shapeId="0">
      <text>
        <r>
          <rPr>
            <b/>
            <sz val="9"/>
            <color indexed="81"/>
            <rFont val="Tahoma"/>
            <family val="2"/>
          </rPr>
          <t>Fendy Tio:</t>
        </r>
        <r>
          <rPr>
            <sz val="9"/>
            <color indexed="81"/>
            <rFont val="Tahoma"/>
            <family val="2"/>
          </rPr>
          <t xml:space="preserve">
Numeric Only</t>
        </r>
      </text>
    </comment>
    <comment authorId="0" ref="CG24" shapeId="0">
      <text>
        <r>
          <rPr>
            <b/>
            <sz val="9"/>
            <color indexed="81"/>
            <rFont val="Tahoma"/>
            <family val="2"/>
          </rPr>
          <t>Fendy Tio:</t>
        </r>
        <r>
          <rPr>
            <sz val="9"/>
            <color indexed="81"/>
            <rFont val="Tahoma"/>
            <family val="2"/>
          </rPr>
          <t xml:space="preserve">
Numeric Only</t>
        </r>
      </text>
    </comment>
    <comment authorId="0" ref="CH24" shapeId="0">
      <text>
        <r>
          <rPr>
            <b/>
            <sz val="9"/>
            <color indexed="81"/>
            <rFont val="Tahoma"/>
            <family val="2"/>
          </rPr>
          <t>Fendy Tio:</t>
        </r>
        <r>
          <rPr>
            <sz val="9"/>
            <color indexed="81"/>
            <rFont val="Tahoma"/>
            <family val="2"/>
          </rPr>
          <t xml:space="preserve">
Numeric Only</t>
        </r>
      </text>
    </comment>
    <comment authorId="0" ref="CI24" shapeId="0">
      <text>
        <r>
          <rPr>
            <b/>
            <sz val="9"/>
            <color indexed="81"/>
            <rFont val="Tahoma"/>
            <family val="2"/>
          </rPr>
          <t>Fendy Tio:</t>
        </r>
        <r>
          <rPr>
            <sz val="9"/>
            <color indexed="81"/>
            <rFont val="Tahoma"/>
            <family val="2"/>
          </rPr>
          <t xml:space="preserve">
Numeric Only</t>
        </r>
      </text>
    </comment>
    <comment authorId="0" ref="CJ24" shapeId="0">
      <text>
        <r>
          <rPr>
            <b/>
            <sz val="9"/>
            <color indexed="81"/>
            <rFont val="Tahoma"/>
            <family val="2"/>
          </rPr>
          <t>Fendy Tio:</t>
        </r>
        <r>
          <rPr>
            <sz val="9"/>
            <color indexed="81"/>
            <rFont val="Tahoma"/>
            <family val="2"/>
          </rPr>
          <t xml:space="preserve">
Numeric Only</t>
        </r>
      </text>
    </comment>
    <comment authorId="0" ref="CK24" shapeId="0">
      <text>
        <r>
          <rPr>
            <b/>
            <sz val="9"/>
            <color indexed="81"/>
            <rFont val="Tahoma"/>
            <family val="2"/>
          </rPr>
          <t>Fendy Tio:</t>
        </r>
        <r>
          <rPr>
            <sz val="9"/>
            <color indexed="81"/>
            <rFont val="Tahoma"/>
            <family val="2"/>
          </rPr>
          <t xml:space="preserve">
Numeric Only</t>
        </r>
      </text>
    </comment>
    <comment authorId="0" ref="CL24" shapeId="0">
      <text>
        <r>
          <rPr>
            <b/>
            <sz val="9"/>
            <color indexed="81"/>
            <rFont val="Tahoma"/>
            <family val="2"/>
          </rPr>
          <t>Fendy Tio:</t>
        </r>
        <r>
          <rPr>
            <sz val="9"/>
            <color indexed="81"/>
            <rFont val="Tahoma"/>
            <family val="2"/>
          </rPr>
          <t xml:space="preserve">
Numeric Only</t>
        </r>
      </text>
    </comment>
    <comment authorId="0" ref="CM24" shapeId="0">
      <text>
        <r>
          <rPr>
            <b/>
            <sz val="9"/>
            <color indexed="81"/>
            <rFont val="Tahoma"/>
            <family val="2"/>
          </rPr>
          <t>Fendy Tio:</t>
        </r>
        <r>
          <rPr>
            <sz val="9"/>
            <color indexed="81"/>
            <rFont val="Tahoma"/>
            <family val="2"/>
          </rPr>
          <t xml:space="preserve">
Numeric Only</t>
        </r>
      </text>
    </comment>
    <comment authorId="0" ref="CN24" shapeId="0">
      <text>
        <r>
          <rPr>
            <b/>
            <sz val="9"/>
            <color indexed="81"/>
            <rFont val="Tahoma"/>
            <family val="2"/>
          </rPr>
          <t>Fendy Tio:</t>
        </r>
        <r>
          <rPr>
            <sz val="9"/>
            <color indexed="81"/>
            <rFont val="Tahoma"/>
            <family val="2"/>
          </rPr>
          <t xml:space="preserve">
Numeric Only</t>
        </r>
      </text>
    </comment>
    <comment authorId="0" ref="CO24" shapeId="0">
      <text>
        <r>
          <rPr>
            <b/>
            <sz val="9"/>
            <color indexed="81"/>
            <rFont val="Tahoma"/>
            <family val="2"/>
          </rPr>
          <t>Fendy Tio:</t>
        </r>
        <r>
          <rPr>
            <sz val="9"/>
            <color indexed="81"/>
            <rFont val="Tahoma"/>
            <family val="2"/>
          </rPr>
          <t xml:space="preserve">
Numeric Only</t>
        </r>
      </text>
    </comment>
    <comment authorId="0" ref="CP24" shapeId="0">
      <text>
        <r>
          <rPr>
            <b/>
            <sz val="9"/>
            <color indexed="81"/>
            <rFont val="Tahoma"/>
            <family val="2"/>
          </rPr>
          <t>Fendy Tio:</t>
        </r>
        <r>
          <rPr>
            <sz val="9"/>
            <color indexed="81"/>
            <rFont val="Tahoma"/>
            <family val="2"/>
          </rPr>
          <t xml:space="preserve">
Numeric Only</t>
        </r>
      </text>
    </comment>
    <comment authorId="0" ref="CQ24" shapeId="0">
      <text>
        <r>
          <rPr>
            <b/>
            <sz val="9"/>
            <color indexed="81"/>
            <rFont val="Tahoma"/>
            <family val="2"/>
          </rPr>
          <t>Fendy Tio:</t>
        </r>
        <r>
          <rPr>
            <sz val="9"/>
            <color indexed="81"/>
            <rFont val="Tahoma"/>
            <family val="2"/>
          </rPr>
          <t xml:space="preserve">
Numeric Only</t>
        </r>
      </text>
    </comment>
    <comment authorId="0" ref="CR24" shapeId="0">
      <text>
        <r>
          <rPr>
            <b/>
            <sz val="9"/>
            <color indexed="81"/>
            <rFont val="Tahoma"/>
            <family val="2"/>
          </rPr>
          <t>Fendy Tio:</t>
        </r>
        <r>
          <rPr>
            <sz val="9"/>
            <color indexed="81"/>
            <rFont val="Tahoma"/>
            <family val="2"/>
          </rPr>
          <t xml:space="preserve">
Numeric Only</t>
        </r>
      </text>
    </comment>
    <comment authorId="0" ref="CS24" shapeId="0">
      <text>
        <r>
          <rPr>
            <b/>
            <sz val="9"/>
            <color indexed="81"/>
            <rFont val="Tahoma"/>
            <family val="2"/>
          </rPr>
          <t>Fendy Tio:</t>
        </r>
        <r>
          <rPr>
            <sz val="9"/>
            <color indexed="81"/>
            <rFont val="Tahoma"/>
            <family val="2"/>
          </rPr>
          <t xml:space="preserve">
Numeric Only</t>
        </r>
      </text>
    </comment>
    <comment authorId="0" ref="CT24" shapeId="0">
      <text>
        <r>
          <rPr>
            <b/>
            <sz val="9"/>
            <color indexed="81"/>
            <rFont val="Tahoma"/>
            <family val="2"/>
          </rPr>
          <t>Fendy Tio:</t>
        </r>
        <r>
          <rPr>
            <sz val="9"/>
            <color indexed="81"/>
            <rFont val="Tahoma"/>
            <family val="2"/>
          </rPr>
          <t xml:space="preserve">
Numeric Only</t>
        </r>
      </text>
    </comment>
    <comment authorId="0" ref="CU24" shapeId="0">
      <text>
        <r>
          <rPr>
            <b/>
            <sz val="9"/>
            <color indexed="81"/>
            <rFont val="Tahoma"/>
            <family val="2"/>
          </rPr>
          <t>Fendy Tio:</t>
        </r>
        <r>
          <rPr>
            <sz val="9"/>
            <color indexed="81"/>
            <rFont val="Tahoma"/>
            <family val="2"/>
          </rPr>
          <t xml:space="preserve">
Numeric Only</t>
        </r>
      </text>
    </comment>
    <comment authorId="0" ref="CV24" shapeId="0">
      <text>
        <r>
          <rPr>
            <b/>
            <sz val="9"/>
            <color indexed="81"/>
            <rFont val="Tahoma"/>
            <family val="2"/>
          </rPr>
          <t>Fendy Tio:</t>
        </r>
        <r>
          <rPr>
            <sz val="9"/>
            <color indexed="81"/>
            <rFont val="Tahoma"/>
            <family val="2"/>
          </rPr>
          <t xml:space="preserve">
Numeric Only</t>
        </r>
      </text>
    </comment>
    <comment authorId="0" ref="CW24" shapeId="0">
      <text>
        <r>
          <rPr>
            <b/>
            <sz val="9"/>
            <color indexed="81"/>
            <rFont val="Tahoma"/>
            <family val="2"/>
          </rPr>
          <t>Fendy Tio:</t>
        </r>
        <r>
          <rPr>
            <sz val="9"/>
            <color indexed="81"/>
            <rFont val="Tahoma"/>
            <family val="2"/>
          </rPr>
          <t xml:space="preserve">
Numeric Only</t>
        </r>
      </text>
    </comment>
    <comment authorId="1" ref="A28" shapeId="0">
      <text>
        <r>
          <rPr>
            <b/>
            <sz val="9"/>
            <color indexed="81"/>
            <rFont val="Tahoma"/>
            <family val="2"/>
          </rPr>
          <t>Jeremy Andreas:</t>
        </r>
        <r>
          <rPr>
            <sz val="9"/>
            <color indexed="81"/>
            <rFont val="Tahoma"/>
            <family val="2"/>
          </rPr>
          <t xml:space="preserve">
Format MM/DD/YYYY</t>
        </r>
      </text>
    </comment>
    <comment authorId="0" ref="B30" shapeId="0">
      <text>
        <r>
          <rPr>
            <b/>
            <sz val="9"/>
            <color indexed="81"/>
            <rFont val="Tahoma"/>
            <family val="2"/>
          </rPr>
          <t>Fendy Tio:</t>
        </r>
        <r>
          <rPr>
            <sz val="9"/>
            <color indexed="81"/>
            <rFont val="Tahoma"/>
            <family val="2"/>
          </rPr>
          <t xml:space="preserve">
Numeric Only</t>
        </r>
      </text>
    </comment>
    <comment authorId="0" ref="C30" shapeId="0">
      <text>
        <r>
          <rPr>
            <b/>
            <sz val="9"/>
            <color indexed="81"/>
            <rFont val="Tahoma"/>
            <family val="2"/>
          </rPr>
          <t>Fendy Tio:</t>
        </r>
        <r>
          <rPr>
            <sz val="9"/>
            <color indexed="81"/>
            <rFont val="Tahoma"/>
            <family val="2"/>
          </rPr>
          <t xml:space="preserve">
Numeric Only</t>
        </r>
      </text>
    </comment>
    <comment authorId="0" ref="D30" shapeId="0">
      <text>
        <r>
          <rPr>
            <b/>
            <sz val="9"/>
            <color indexed="81"/>
            <rFont val="Tahoma"/>
            <family val="2"/>
          </rPr>
          <t>Fendy Tio:</t>
        </r>
        <r>
          <rPr>
            <sz val="9"/>
            <color indexed="81"/>
            <rFont val="Tahoma"/>
            <family val="2"/>
          </rPr>
          <t xml:space="preserve">
Numeric Only</t>
        </r>
      </text>
    </comment>
    <comment authorId="0" ref="E30" shapeId="0">
      <text>
        <r>
          <rPr>
            <b/>
            <sz val="9"/>
            <color indexed="81"/>
            <rFont val="Tahoma"/>
            <family val="2"/>
          </rPr>
          <t>Fendy Tio:</t>
        </r>
        <r>
          <rPr>
            <sz val="9"/>
            <color indexed="81"/>
            <rFont val="Tahoma"/>
            <family val="2"/>
          </rPr>
          <t xml:space="preserve">
Numeric Only</t>
        </r>
      </text>
    </comment>
    <comment authorId="0" ref="F30" shapeId="0">
      <text>
        <r>
          <rPr>
            <b/>
            <sz val="9"/>
            <color indexed="81"/>
            <rFont val="Tahoma"/>
            <family val="2"/>
          </rPr>
          <t>Fendy Tio:</t>
        </r>
        <r>
          <rPr>
            <sz val="9"/>
            <color indexed="81"/>
            <rFont val="Tahoma"/>
            <family val="2"/>
          </rPr>
          <t xml:space="preserve">
Numeric Only</t>
        </r>
      </text>
    </comment>
    <comment authorId="0" ref="G30" shapeId="0">
      <text>
        <r>
          <rPr>
            <b/>
            <sz val="9"/>
            <color indexed="81"/>
            <rFont val="Tahoma"/>
            <family val="2"/>
          </rPr>
          <t>Fendy Tio:</t>
        </r>
        <r>
          <rPr>
            <sz val="9"/>
            <color indexed="81"/>
            <rFont val="Tahoma"/>
            <family val="2"/>
          </rPr>
          <t xml:space="preserve">
Numeric Only</t>
        </r>
      </text>
    </comment>
    <comment authorId="0" ref="H30" shapeId="0">
      <text>
        <r>
          <rPr>
            <b/>
            <sz val="9"/>
            <color indexed="81"/>
            <rFont val="Tahoma"/>
            <family val="2"/>
          </rPr>
          <t>Fendy Tio:</t>
        </r>
        <r>
          <rPr>
            <sz val="9"/>
            <color indexed="81"/>
            <rFont val="Tahoma"/>
            <family val="2"/>
          </rPr>
          <t xml:space="preserve">
Numeric Only</t>
        </r>
      </text>
    </comment>
    <comment authorId="0" ref="I30" shapeId="0">
      <text>
        <r>
          <rPr>
            <b/>
            <sz val="9"/>
            <color indexed="81"/>
            <rFont val="Tahoma"/>
            <family val="2"/>
          </rPr>
          <t>Fendy Tio:</t>
        </r>
        <r>
          <rPr>
            <sz val="9"/>
            <color indexed="81"/>
            <rFont val="Tahoma"/>
            <family val="2"/>
          </rPr>
          <t xml:space="preserve">
Numeric Only</t>
        </r>
      </text>
    </comment>
    <comment authorId="0" ref="J30" shapeId="0">
      <text>
        <r>
          <rPr>
            <b/>
            <sz val="9"/>
            <color indexed="81"/>
            <rFont val="Tahoma"/>
            <family val="2"/>
          </rPr>
          <t>Fendy Tio:</t>
        </r>
        <r>
          <rPr>
            <sz val="9"/>
            <color indexed="81"/>
            <rFont val="Tahoma"/>
            <family val="2"/>
          </rPr>
          <t xml:space="preserve">
Numeric Only</t>
        </r>
      </text>
    </comment>
    <comment authorId="0" ref="K30" shapeId="0">
      <text>
        <r>
          <rPr>
            <b/>
            <sz val="9"/>
            <color indexed="81"/>
            <rFont val="Tahoma"/>
            <family val="2"/>
          </rPr>
          <t>Fendy Tio:</t>
        </r>
        <r>
          <rPr>
            <sz val="9"/>
            <color indexed="81"/>
            <rFont val="Tahoma"/>
            <family val="2"/>
          </rPr>
          <t xml:space="preserve">
Numeric Only</t>
        </r>
      </text>
    </comment>
    <comment authorId="0" ref="L30" shapeId="0">
      <text>
        <r>
          <rPr>
            <b/>
            <sz val="9"/>
            <color indexed="81"/>
            <rFont val="Tahoma"/>
            <family val="2"/>
          </rPr>
          <t>Fendy Tio:</t>
        </r>
        <r>
          <rPr>
            <sz val="9"/>
            <color indexed="81"/>
            <rFont val="Tahoma"/>
            <family val="2"/>
          </rPr>
          <t xml:space="preserve">
Numeric Only</t>
        </r>
      </text>
    </comment>
    <comment authorId="0" ref="M30" shapeId="0">
      <text>
        <r>
          <rPr>
            <b/>
            <sz val="9"/>
            <color indexed="81"/>
            <rFont val="Tahoma"/>
            <family val="2"/>
          </rPr>
          <t>Fendy Tio:</t>
        </r>
        <r>
          <rPr>
            <sz val="9"/>
            <color indexed="81"/>
            <rFont val="Tahoma"/>
            <family val="2"/>
          </rPr>
          <t xml:space="preserve">
Numeric Only</t>
        </r>
      </text>
    </comment>
    <comment authorId="0" ref="N30" shapeId="0">
      <text>
        <r>
          <rPr>
            <b/>
            <sz val="9"/>
            <color indexed="81"/>
            <rFont val="Tahoma"/>
            <family val="2"/>
          </rPr>
          <t>Fendy Tio:</t>
        </r>
        <r>
          <rPr>
            <sz val="9"/>
            <color indexed="81"/>
            <rFont val="Tahoma"/>
            <family val="2"/>
          </rPr>
          <t xml:space="preserve">
Numeric Only</t>
        </r>
      </text>
    </comment>
    <comment authorId="0" ref="O30" shapeId="0">
      <text>
        <r>
          <rPr>
            <b/>
            <sz val="9"/>
            <color indexed="81"/>
            <rFont val="Tahoma"/>
            <family val="2"/>
          </rPr>
          <t>Fendy Tio:</t>
        </r>
        <r>
          <rPr>
            <sz val="9"/>
            <color indexed="81"/>
            <rFont val="Tahoma"/>
            <family val="2"/>
          </rPr>
          <t xml:space="preserve">
Numeric Only</t>
        </r>
      </text>
    </comment>
    <comment authorId="0" ref="P30" shapeId="0">
      <text>
        <r>
          <rPr>
            <b/>
            <sz val="9"/>
            <color indexed="81"/>
            <rFont val="Tahoma"/>
            <family val="2"/>
          </rPr>
          <t>Fendy Tio:</t>
        </r>
        <r>
          <rPr>
            <sz val="9"/>
            <color indexed="81"/>
            <rFont val="Tahoma"/>
            <family val="2"/>
          </rPr>
          <t xml:space="preserve">
Numeric Only</t>
        </r>
      </text>
    </comment>
    <comment authorId="0" ref="Q30" shapeId="0">
      <text>
        <r>
          <rPr>
            <b/>
            <sz val="9"/>
            <color indexed="81"/>
            <rFont val="Tahoma"/>
            <family val="2"/>
          </rPr>
          <t>Fendy Tio:</t>
        </r>
        <r>
          <rPr>
            <sz val="9"/>
            <color indexed="81"/>
            <rFont val="Tahoma"/>
            <family val="2"/>
          </rPr>
          <t xml:space="preserve">
Numeric Only</t>
        </r>
      </text>
    </comment>
    <comment authorId="0" ref="R30" shapeId="0">
      <text>
        <r>
          <rPr>
            <b/>
            <sz val="9"/>
            <color indexed="81"/>
            <rFont val="Tahoma"/>
            <family val="2"/>
          </rPr>
          <t>Fendy Tio:</t>
        </r>
        <r>
          <rPr>
            <sz val="9"/>
            <color indexed="81"/>
            <rFont val="Tahoma"/>
            <family val="2"/>
          </rPr>
          <t xml:space="preserve">
Numeric Only</t>
        </r>
      </text>
    </comment>
    <comment authorId="0" ref="S30" shapeId="0">
      <text>
        <r>
          <rPr>
            <b/>
            <sz val="9"/>
            <color indexed="81"/>
            <rFont val="Tahoma"/>
            <family val="2"/>
          </rPr>
          <t>Fendy Tio:</t>
        </r>
        <r>
          <rPr>
            <sz val="9"/>
            <color indexed="81"/>
            <rFont val="Tahoma"/>
            <family val="2"/>
          </rPr>
          <t xml:space="preserve">
Numeric Only</t>
        </r>
      </text>
    </comment>
    <comment authorId="0" ref="T30" shapeId="0">
      <text>
        <r>
          <rPr>
            <b/>
            <sz val="9"/>
            <color indexed="81"/>
            <rFont val="Tahoma"/>
            <family val="2"/>
          </rPr>
          <t>Fendy Tio:</t>
        </r>
        <r>
          <rPr>
            <sz val="9"/>
            <color indexed="81"/>
            <rFont val="Tahoma"/>
            <family val="2"/>
          </rPr>
          <t xml:space="preserve">
Numeric Only</t>
        </r>
      </text>
    </comment>
    <comment authorId="0" ref="U30" shapeId="0">
      <text>
        <r>
          <rPr>
            <b/>
            <sz val="9"/>
            <color indexed="81"/>
            <rFont val="Tahoma"/>
            <family val="2"/>
          </rPr>
          <t>Fendy Tio:</t>
        </r>
        <r>
          <rPr>
            <sz val="9"/>
            <color indexed="81"/>
            <rFont val="Tahoma"/>
            <family val="2"/>
          </rPr>
          <t xml:space="preserve">
Numeric Only</t>
        </r>
      </text>
    </comment>
    <comment authorId="0" ref="V30" shapeId="0">
      <text>
        <r>
          <rPr>
            <b/>
            <sz val="9"/>
            <color indexed="81"/>
            <rFont val="Tahoma"/>
            <family val="2"/>
          </rPr>
          <t>Fendy Tio:</t>
        </r>
        <r>
          <rPr>
            <sz val="9"/>
            <color indexed="81"/>
            <rFont val="Tahoma"/>
            <family val="2"/>
          </rPr>
          <t xml:space="preserve">
Numeric Only</t>
        </r>
      </text>
    </comment>
    <comment authorId="0" ref="W30" shapeId="0">
      <text>
        <r>
          <rPr>
            <b/>
            <sz val="9"/>
            <color indexed="81"/>
            <rFont val="Tahoma"/>
            <family val="2"/>
          </rPr>
          <t>Fendy Tio:</t>
        </r>
        <r>
          <rPr>
            <sz val="9"/>
            <color indexed="81"/>
            <rFont val="Tahoma"/>
            <family val="2"/>
          </rPr>
          <t xml:space="preserve">
Numeric Only</t>
        </r>
      </text>
    </comment>
    <comment authorId="0" ref="X30" shapeId="0">
      <text>
        <r>
          <rPr>
            <b/>
            <sz val="9"/>
            <color indexed="81"/>
            <rFont val="Tahoma"/>
            <family val="2"/>
          </rPr>
          <t>Fendy Tio:</t>
        </r>
        <r>
          <rPr>
            <sz val="9"/>
            <color indexed="81"/>
            <rFont val="Tahoma"/>
            <family val="2"/>
          </rPr>
          <t xml:space="preserve">
Numeric Only</t>
        </r>
      </text>
    </comment>
    <comment authorId="0" ref="Y30" shapeId="0">
      <text>
        <r>
          <rPr>
            <b/>
            <sz val="9"/>
            <color indexed="81"/>
            <rFont val="Tahoma"/>
            <family val="2"/>
          </rPr>
          <t>Fendy Tio:</t>
        </r>
        <r>
          <rPr>
            <sz val="9"/>
            <color indexed="81"/>
            <rFont val="Tahoma"/>
            <family val="2"/>
          </rPr>
          <t xml:space="preserve">
Numeric Only</t>
        </r>
      </text>
    </comment>
    <comment authorId="0" ref="Z30" shapeId="0">
      <text>
        <r>
          <rPr>
            <b/>
            <sz val="9"/>
            <color indexed="81"/>
            <rFont val="Tahoma"/>
            <family val="2"/>
          </rPr>
          <t>Fendy Tio:</t>
        </r>
        <r>
          <rPr>
            <sz val="9"/>
            <color indexed="81"/>
            <rFont val="Tahoma"/>
            <family val="2"/>
          </rPr>
          <t xml:space="preserve">
Numeric Only</t>
        </r>
      </text>
    </comment>
    <comment authorId="0" ref="AA30" shapeId="0">
      <text>
        <r>
          <rPr>
            <b/>
            <sz val="9"/>
            <color indexed="81"/>
            <rFont val="Tahoma"/>
            <family val="2"/>
          </rPr>
          <t>Fendy Tio:</t>
        </r>
        <r>
          <rPr>
            <sz val="9"/>
            <color indexed="81"/>
            <rFont val="Tahoma"/>
            <family val="2"/>
          </rPr>
          <t xml:space="preserve">
Numeric Only</t>
        </r>
      </text>
    </comment>
    <comment authorId="0" ref="AB30" shapeId="0">
      <text>
        <r>
          <rPr>
            <b/>
            <sz val="9"/>
            <color indexed="81"/>
            <rFont val="Tahoma"/>
            <family val="2"/>
          </rPr>
          <t>Fendy Tio:</t>
        </r>
        <r>
          <rPr>
            <sz val="9"/>
            <color indexed="81"/>
            <rFont val="Tahoma"/>
            <family val="2"/>
          </rPr>
          <t xml:space="preserve">
Numeric Only</t>
        </r>
      </text>
    </comment>
    <comment authorId="0" ref="AC30" shapeId="0">
      <text>
        <r>
          <rPr>
            <b/>
            <sz val="9"/>
            <color indexed="81"/>
            <rFont val="Tahoma"/>
            <family val="2"/>
          </rPr>
          <t>Fendy Tio:</t>
        </r>
        <r>
          <rPr>
            <sz val="9"/>
            <color indexed="81"/>
            <rFont val="Tahoma"/>
            <family val="2"/>
          </rPr>
          <t xml:space="preserve">
Numeric Only</t>
        </r>
      </text>
    </comment>
    <comment authorId="0" ref="AD30" shapeId="0">
      <text>
        <r>
          <rPr>
            <b/>
            <sz val="9"/>
            <color indexed="81"/>
            <rFont val="Tahoma"/>
            <family val="2"/>
          </rPr>
          <t>Fendy Tio:</t>
        </r>
        <r>
          <rPr>
            <sz val="9"/>
            <color indexed="81"/>
            <rFont val="Tahoma"/>
            <family val="2"/>
          </rPr>
          <t xml:space="preserve">
Numeric Only</t>
        </r>
      </text>
    </comment>
    <comment authorId="0" ref="AE30" shapeId="0">
      <text>
        <r>
          <rPr>
            <b/>
            <sz val="9"/>
            <color indexed="81"/>
            <rFont val="Tahoma"/>
            <family val="2"/>
          </rPr>
          <t>Fendy Tio:</t>
        </r>
        <r>
          <rPr>
            <sz val="9"/>
            <color indexed="81"/>
            <rFont val="Tahoma"/>
            <family val="2"/>
          </rPr>
          <t xml:space="preserve">
Numeric Only</t>
        </r>
      </text>
    </comment>
    <comment authorId="0" ref="AF30" shapeId="0">
      <text>
        <r>
          <rPr>
            <b/>
            <sz val="9"/>
            <color indexed="81"/>
            <rFont val="Tahoma"/>
            <family val="2"/>
          </rPr>
          <t>Fendy Tio:</t>
        </r>
        <r>
          <rPr>
            <sz val="9"/>
            <color indexed="81"/>
            <rFont val="Tahoma"/>
            <family val="2"/>
          </rPr>
          <t xml:space="preserve">
Numeric Only</t>
        </r>
      </text>
    </comment>
    <comment authorId="0" ref="AG30" shapeId="0">
      <text>
        <r>
          <rPr>
            <b/>
            <sz val="9"/>
            <color indexed="81"/>
            <rFont val="Tahoma"/>
            <family val="2"/>
          </rPr>
          <t>Fendy Tio:</t>
        </r>
        <r>
          <rPr>
            <sz val="9"/>
            <color indexed="81"/>
            <rFont val="Tahoma"/>
            <family val="2"/>
          </rPr>
          <t xml:space="preserve">
Numeric Only</t>
        </r>
      </text>
    </comment>
    <comment authorId="0" ref="AH30" shapeId="0">
      <text>
        <r>
          <rPr>
            <b/>
            <sz val="9"/>
            <color indexed="81"/>
            <rFont val="Tahoma"/>
            <family val="2"/>
          </rPr>
          <t>Fendy Tio:</t>
        </r>
        <r>
          <rPr>
            <sz val="9"/>
            <color indexed="81"/>
            <rFont val="Tahoma"/>
            <family val="2"/>
          </rPr>
          <t xml:space="preserve">
Numeric Only</t>
        </r>
      </text>
    </comment>
    <comment authorId="0" ref="AI30" shapeId="0">
      <text>
        <r>
          <rPr>
            <b/>
            <sz val="9"/>
            <color indexed="81"/>
            <rFont val="Tahoma"/>
            <family val="2"/>
          </rPr>
          <t>Fendy Tio:</t>
        </r>
        <r>
          <rPr>
            <sz val="9"/>
            <color indexed="81"/>
            <rFont val="Tahoma"/>
            <family val="2"/>
          </rPr>
          <t xml:space="preserve">
Numeric Only</t>
        </r>
      </text>
    </comment>
    <comment authorId="0" ref="AJ30" shapeId="0">
      <text>
        <r>
          <rPr>
            <b/>
            <sz val="9"/>
            <color indexed="81"/>
            <rFont val="Tahoma"/>
            <family val="2"/>
          </rPr>
          <t>Fendy Tio:</t>
        </r>
        <r>
          <rPr>
            <sz val="9"/>
            <color indexed="81"/>
            <rFont val="Tahoma"/>
            <family val="2"/>
          </rPr>
          <t xml:space="preserve">
Numeric Only</t>
        </r>
      </text>
    </comment>
    <comment authorId="0" ref="AK30" shapeId="0">
      <text>
        <r>
          <rPr>
            <b/>
            <sz val="9"/>
            <color indexed="81"/>
            <rFont val="Tahoma"/>
            <family val="2"/>
          </rPr>
          <t>Fendy Tio:</t>
        </r>
        <r>
          <rPr>
            <sz val="9"/>
            <color indexed="81"/>
            <rFont val="Tahoma"/>
            <family val="2"/>
          </rPr>
          <t xml:space="preserve">
Numeric Only</t>
        </r>
      </text>
    </comment>
    <comment authorId="0" ref="AL30" shapeId="0">
      <text>
        <r>
          <rPr>
            <b/>
            <sz val="9"/>
            <color indexed="81"/>
            <rFont val="Tahoma"/>
            <family val="2"/>
          </rPr>
          <t>Fendy Tio:</t>
        </r>
        <r>
          <rPr>
            <sz val="9"/>
            <color indexed="81"/>
            <rFont val="Tahoma"/>
            <family val="2"/>
          </rPr>
          <t xml:space="preserve">
Numeric Only</t>
        </r>
      </text>
    </comment>
    <comment authorId="0" ref="AM30" shapeId="0">
      <text>
        <r>
          <rPr>
            <b/>
            <sz val="9"/>
            <color indexed="81"/>
            <rFont val="Tahoma"/>
            <family val="2"/>
          </rPr>
          <t>Fendy Tio:</t>
        </r>
        <r>
          <rPr>
            <sz val="9"/>
            <color indexed="81"/>
            <rFont val="Tahoma"/>
            <family val="2"/>
          </rPr>
          <t xml:space="preserve">
Numeric Only</t>
        </r>
      </text>
    </comment>
    <comment authorId="0" ref="AN30" shapeId="0">
      <text>
        <r>
          <rPr>
            <b/>
            <sz val="9"/>
            <color indexed="81"/>
            <rFont val="Tahoma"/>
            <family val="2"/>
          </rPr>
          <t>Fendy Tio:</t>
        </r>
        <r>
          <rPr>
            <sz val="9"/>
            <color indexed="81"/>
            <rFont val="Tahoma"/>
            <family val="2"/>
          </rPr>
          <t xml:space="preserve">
Numeric Only</t>
        </r>
      </text>
    </comment>
    <comment authorId="0" ref="AO30" shapeId="0">
      <text>
        <r>
          <rPr>
            <b/>
            <sz val="9"/>
            <color indexed="81"/>
            <rFont val="Tahoma"/>
            <family val="2"/>
          </rPr>
          <t>Fendy Tio:</t>
        </r>
        <r>
          <rPr>
            <sz val="9"/>
            <color indexed="81"/>
            <rFont val="Tahoma"/>
            <family val="2"/>
          </rPr>
          <t xml:space="preserve">
Numeric Only</t>
        </r>
      </text>
    </comment>
    <comment authorId="0" ref="AP30" shapeId="0">
      <text>
        <r>
          <rPr>
            <b/>
            <sz val="9"/>
            <color indexed="81"/>
            <rFont val="Tahoma"/>
            <family val="2"/>
          </rPr>
          <t>Fendy Tio:</t>
        </r>
        <r>
          <rPr>
            <sz val="9"/>
            <color indexed="81"/>
            <rFont val="Tahoma"/>
            <family val="2"/>
          </rPr>
          <t xml:space="preserve">
Numeric Only</t>
        </r>
      </text>
    </comment>
    <comment authorId="0" ref="AQ30" shapeId="0">
      <text>
        <r>
          <rPr>
            <b/>
            <sz val="9"/>
            <color indexed="81"/>
            <rFont val="Tahoma"/>
            <family val="2"/>
          </rPr>
          <t>Fendy Tio:</t>
        </r>
        <r>
          <rPr>
            <sz val="9"/>
            <color indexed="81"/>
            <rFont val="Tahoma"/>
            <family val="2"/>
          </rPr>
          <t xml:space="preserve">
Numeric Only</t>
        </r>
      </text>
    </comment>
    <comment authorId="0" ref="AR30" shapeId="0">
      <text>
        <r>
          <rPr>
            <b/>
            <sz val="9"/>
            <color indexed="81"/>
            <rFont val="Tahoma"/>
            <family val="2"/>
          </rPr>
          <t>Fendy Tio:</t>
        </r>
        <r>
          <rPr>
            <sz val="9"/>
            <color indexed="81"/>
            <rFont val="Tahoma"/>
            <family val="2"/>
          </rPr>
          <t xml:space="preserve">
Numeric Only</t>
        </r>
      </text>
    </comment>
    <comment authorId="0" ref="AS30" shapeId="0">
      <text>
        <r>
          <rPr>
            <b/>
            <sz val="9"/>
            <color indexed="81"/>
            <rFont val="Tahoma"/>
            <family val="2"/>
          </rPr>
          <t>Fendy Tio:</t>
        </r>
        <r>
          <rPr>
            <sz val="9"/>
            <color indexed="81"/>
            <rFont val="Tahoma"/>
            <family val="2"/>
          </rPr>
          <t xml:space="preserve">
Numeric Only</t>
        </r>
      </text>
    </comment>
    <comment authorId="0" ref="AT30" shapeId="0">
      <text>
        <r>
          <rPr>
            <b/>
            <sz val="9"/>
            <color indexed="81"/>
            <rFont val="Tahoma"/>
            <family val="2"/>
          </rPr>
          <t>Fendy Tio:</t>
        </r>
        <r>
          <rPr>
            <sz val="9"/>
            <color indexed="81"/>
            <rFont val="Tahoma"/>
            <family val="2"/>
          </rPr>
          <t xml:space="preserve">
Numeric Only</t>
        </r>
      </text>
    </comment>
    <comment authorId="0" ref="AU30" shapeId="0">
      <text>
        <r>
          <rPr>
            <b/>
            <sz val="9"/>
            <color indexed="81"/>
            <rFont val="Tahoma"/>
            <family val="2"/>
          </rPr>
          <t>Fendy Tio:</t>
        </r>
        <r>
          <rPr>
            <sz val="9"/>
            <color indexed="81"/>
            <rFont val="Tahoma"/>
            <family val="2"/>
          </rPr>
          <t xml:space="preserve">
Numeric Only</t>
        </r>
      </text>
    </comment>
    <comment authorId="0" ref="AV30" shapeId="0">
      <text>
        <r>
          <rPr>
            <b/>
            <sz val="9"/>
            <color indexed="81"/>
            <rFont val="Tahoma"/>
            <family val="2"/>
          </rPr>
          <t>Fendy Tio:</t>
        </r>
        <r>
          <rPr>
            <sz val="9"/>
            <color indexed="81"/>
            <rFont val="Tahoma"/>
            <family val="2"/>
          </rPr>
          <t xml:space="preserve">
Numeric Only</t>
        </r>
      </text>
    </comment>
    <comment authorId="0" ref="AW30" shapeId="0">
      <text>
        <r>
          <rPr>
            <b/>
            <sz val="9"/>
            <color indexed="81"/>
            <rFont val="Tahoma"/>
            <family val="2"/>
          </rPr>
          <t>Fendy Tio:</t>
        </r>
        <r>
          <rPr>
            <sz val="9"/>
            <color indexed="81"/>
            <rFont val="Tahoma"/>
            <family val="2"/>
          </rPr>
          <t xml:space="preserve">
Numeric Only</t>
        </r>
      </text>
    </comment>
    <comment authorId="0" ref="AX30" shapeId="0">
      <text>
        <r>
          <rPr>
            <b/>
            <sz val="9"/>
            <color indexed="81"/>
            <rFont val="Tahoma"/>
            <family val="2"/>
          </rPr>
          <t>Fendy Tio:</t>
        </r>
        <r>
          <rPr>
            <sz val="9"/>
            <color indexed="81"/>
            <rFont val="Tahoma"/>
            <family val="2"/>
          </rPr>
          <t xml:space="preserve">
Numeric Only</t>
        </r>
      </text>
    </comment>
    <comment authorId="0" ref="AY30" shapeId="0">
      <text>
        <r>
          <rPr>
            <b/>
            <sz val="9"/>
            <color indexed="81"/>
            <rFont val="Tahoma"/>
            <family val="2"/>
          </rPr>
          <t>Fendy Tio:</t>
        </r>
        <r>
          <rPr>
            <sz val="9"/>
            <color indexed="81"/>
            <rFont val="Tahoma"/>
            <family val="2"/>
          </rPr>
          <t xml:space="preserve">
Numeric Only</t>
        </r>
      </text>
    </comment>
    <comment authorId="0" ref="AZ30" shapeId="0">
      <text>
        <r>
          <rPr>
            <b/>
            <sz val="9"/>
            <color indexed="81"/>
            <rFont val="Tahoma"/>
            <family val="2"/>
          </rPr>
          <t>Fendy Tio:</t>
        </r>
        <r>
          <rPr>
            <sz val="9"/>
            <color indexed="81"/>
            <rFont val="Tahoma"/>
            <family val="2"/>
          </rPr>
          <t xml:space="preserve">
Numeric Only</t>
        </r>
      </text>
    </comment>
    <comment authorId="0" ref="BA30" shapeId="0">
      <text>
        <r>
          <rPr>
            <b/>
            <sz val="9"/>
            <color indexed="81"/>
            <rFont val="Tahoma"/>
            <family val="2"/>
          </rPr>
          <t>Fendy Tio:</t>
        </r>
        <r>
          <rPr>
            <sz val="9"/>
            <color indexed="81"/>
            <rFont val="Tahoma"/>
            <family val="2"/>
          </rPr>
          <t xml:space="preserve">
Numeric Only</t>
        </r>
      </text>
    </comment>
    <comment authorId="0" ref="BB30" shapeId="0">
      <text>
        <r>
          <rPr>
            <b/>
            <sz val="9"/>
            <color indexed="81"/>
            <rFont val="Tahoma"/>
            <family val="2"/>
          </rPr>
          <t>Fendy Tio:</t>
        </r>
        <r>
          <rPr>
            <sz val="9"/>
            <color indexed="81"/>
            <rFont val="Tahoma"/>
            <family val="2"/>
          </rPr>
          <t xml:space="preserve">
Numeric Only</t>
        </r>
      </text>
    </comment>
    <comment authorId="0" ref="BC30" shapeId="0">
      <text>
        <r>
          <rPr>
            <b/>
            <sz val="9"/>
            <color indexed="81"/>
            <rFont val="Tahoma"/>
            <family val="2"/>
          </rPr>
          <t>Fendy Tio:</t>
        </r>
        <r>
          <rPr>
            <sz val="9"/>
            <color indexed="81"/>
            <rFont val="Tahoma"/>
            <family val="2"/>
          </rPr>
          <t xml:space="preserve">
Numeric Only</t>
        </r>
      </text>
    </comment>
    <comment authorId="0" ref="BD30" shapeId="0">
      <text>
        <r>
          <rPr>
            <b/>
            <sz val="9"/>
            <color indexed="81"/>
            <rFont val="Tahoma"/>
            <family val="2"/>
          </rPr>
          <t>Fendy Tio:</t>
        </r>
        <r>
          <rPr>
            <sz val="9"/>
            <color indexed="81"/>
            <rFont val="Tahoma"/>
            <family val="2"/>
          </rPr>
          <t xml:space="preserve">
Numeric Only</t>
        </r>
      </text>
    </comment>
    <comment authorId="0" ref="BE30" shapeId="0">
      <text>
        <r>
          <rPr>
            <b/>
            <sz val="9"/>
            <color indexed="81"/>
            <rFont val="Tahoma"/>
            <family val="2"/>
          </rPr>
          <t>Fendy Tio:</t>
        </r>
        <r>
          <rPr>
            <sz val="9"/>
            <color indexed="81"/>
            <rFont val="Tahoma"/>
            <family val="2"/>
          </rPr>
          <t xml:space="preserve">
Numeric Only</t>
        </r>
      </text>
    </comment>
    <comment authorId="0" ref="BF30" shapeId="0">
      <text>
        <r>
          <rPr>
            <b/>
            <sz val="9"/>
            <color indexed="81"/>
            <rFont val="Tahoma"/>
            <family val="2"/>
          </rPr>
          <t>Fendy Tio:</t>
        </r>
        <r>
          <rPr>
            <sz val="9"/>
            <color indexed="81"/>
            <rFont val="Tahoma"/>
            <family val="2"/>
          </rPr>
          <t xml:space="preserve">
Numeric Only</t>
        </r>
      </text>
    </comment>
    <comment authorId="0" ref="BG30" shapeId="0">
      <text>
        <r>
          <rPr>
            <b/>
            <sz val="9"/>
            <color indexed="81"/>
            <rFont val="Tahoma"/>
            <family val="2"/>
          </rPr>
          <t>Fendy Tio:</t>
        </r>
        <r>
          <rPr>
            <sz val="9"/>
            <color indexed="81"/>
            <rFont val="Tahoma"/>
            <family val="2"/>
          </rPr>
          <t xml:space="preserve">
Numeric Only</t>
        </r>
      </text>
    </comment>
    <comment authorId="0" ref="BH30" shapeId="0">
      <text>
        <r>
          <rPr>
            <b/>
            <sz val="9"/>
            <color indexed="81"/>
            <rFont val="Tahoma"/>
            <family val="2"/>
          </rPr>
          <t>Fendy Tio:</t>
        </r>
        <r>
          <rPr>
            <sz val="9"/>
            <color indexed="81"/>
            <rFont val="Tahoma"/>
            <family val="2"/>
          </rPr>
          <t xml:space="preserve">
Numeric Only</t>
        </r>
      </text>
    </comment>
    <comment authorId="0" ref="BI30" shapeId="0">
      <text>
        <r>
          <rPr>
            <b/>
            <sz val="9"/>
            <color indexed="81"/>
            <rFont val="Tahoma"/>
            <family val="2"/>
          </rPr>
          <t>Fendy Tio:</t>
        </r>
        <r>
          <rPr>
            <sz val="9"/>
            <color indexed="81"/>
            <rFont val="Tahoma"/>
            <family val="2"/>
          </rPr>
          <t xml:space="preserve">
Numeric Only</t>
        </r>
      </text>
    </comment>
    <comment authorId="0" ref="BJ30" shapeId="0">
      <text>
        <r>
          <rPr>
            <b/>
            <sz val="9"/>
            <color indexed="81"/>
            <rFont val="Tahoma"/>
            <family val="2"/>
          </rPr>
          <t>Fendy Tio:</t>
        </r>
        <r>
          <rPr>
            <sz val="9"/>
            <color indexed="81"/>
            <rFont val="Tahoma"/>
            <family val="2"/>
          </rPr>
          <t xml:space="preserve">
Numeric Only</t>
        </r>
      </text>
    </comment>
    <comment authorId="0" ref="BK30" shapeId="0">
      <text>
        <r>
          <rPr>
            <b/>
            <sz val="9"/>
            <color indexed="81"/>
            <rFont val="Tahoma"/>
            <family val="2"/>
          </rPr>
          <t>Fendy Tio:</t>
        </r>
        <r>
          <rPr>
            <sz val="9"/>
            <color indexed="81"/>
            <rFont val="Tahoma"/>
            <family val="2"/>
          </rPr>
          <t xml:space="preserve">
Numeric Only</t>
        </r>
      </text>
    </comment>
    <comment authorId="0" ref="BL30" shapeId="0">
      <text>
        <r>
          <rPr>
            <b/>
            <sz val="9"/>
            <color indexed="81"/>
            <rFont val="Tahoma"/>
            <family val="2"/>
          </rPr>
          <t>Fendy Tio:</t>
        </r>
        <r>
          <rPr>
            <sz val="9"/>
            <color indexed="81"/>
            <rFont val="Tahoma"/>
            <family val="2"/>
          </rPr>
          <t xml:space="preserve">
Numeric Only</t>
        </r>
      </text>
    </comment>
    <comment authorId="0" ref="BM30" shapeId="0">
      <text>
        <r>
          <rPr>
            <b/>
            <sz val="9"/>
            <color indexed="81"/>
            <rFont val="Tahoma"/>
            <family val="2"/>
          </rPr>
          <t>Fendy Tio:</t>
        </r>
        <r>
          <rPr>
            <sz val="9"/>
            <color indexed="81"/>
            <rFont val="Tahoma"/>
            <family val="2"/>
          </rPr>
          <t xml:space="preserve">
Numeric Only</t>
        </r>
      </text>
    </comment>
    <comment authorId="0" ref="BN30" shapeId="0">
      <text>
        <r>
          <rPr>
            <b/>
            <sz val="9"/>
            <color indexed="81"/>
            <rFont val="Tahoma"/>
            <family val="2"/>
          </rPr>
          <t>Fendy Tio:</t>
        </r>
        <r>
          <rPr>
            <sz val="9"/>
            <color indexed="81"/>
            <rFont val="Tahoma"/>
            <family val="2"/>
          </rPr>
          <t xml:space="preserve">
Numeric Only</t>
        </r>
      </text>
    </comment>
    <comment authorId="0" ref="BO30" shapeId="0">
      <text>
        <r>
          <rPr>
            <b/>
            <sz val="9"/>
            <color indexed="81"/>
            <rFont val="Tahoma"/>
            <family val="2"/>
          </rPr>
          <t>Fendy Tio:</t>
        </r>
        <r>
          <rPr>
            <sz val="9"/>
            <color indexed="81"/>
            <rFont val="Tahoma"/>
            <family val="2"/>
          </rPr>
          <t xml:space="preserve">
Numeric Only</t>
        </r>
      </text>
    </comment>
    <comment authorId="0" ref="BP30" shapeId="0">
      <text>
        <r>
          <rPr>
            <b/>
            <sz val="9"/>
            <color indexed="81"/>
            <rFont val="Tahoma"/>
            <family val="2"/>
          </rPr>
          <t>Fendy Tio:</t>
        </r>
        <r>
          <rPr>
            <sz val="9"/>
            <color indexed="81"/>
            <rFont val="Tahoma"/>
            <family val="2"/>
          </rPr>
          <t xml:space="preserve">
Numeric Only</t>
        </r>
      </text>
    </comment>
    <comment authorId="0" ref="BQ30" shapeId="0">
      <text>
        <r>
          <rPr>
            <b/>
            <sz val="9"/>
            <color indexed="81"/>
            <rFont val="Tahoma"/>
            <family val="2"/>
          </rPr>
          <t>Fendy Tio:</t>
        </r>
        <r>
          <rPr>
            <sz val="9"/>
            <color indexed="81"/>
            <rFont val="Tahoma"/>
            <family val="2"/>
          </rPr>
          <t xml:space="preserve">
Numeric Only</t>
        </r>
      </text>
    </comment>
    <comment authorId="0" ref="BR30" shapeId="0">
      <text>
        <r>
          <rPr>
            <b/>
            <sz val="9"/>
            <color indexed="81"/>
            <rFont val="Tahoma"/>
            <family val="2"/>
          </rPr>
          <t>Fendy Tio:</t>
        </r>
        <r>
          <rPr>
            <sz val="9"/>
            <color indexed="81"/>
            <rFont val="Tahoma"/>
            <family val="2"/>
          </rPr>
          <t xml:space="preserve">
Numeric Only</t>
        </r>
      </text>
    </comment>
    <comment authorId="0" ref="BS30" shapeId="0">
      <text>
        <r>
          <rPr>
            <b/>
            <sz val="9"/>
            <color indexed="81"/>
            <rFont val="Tahoma"/>
            <family val="2"/>
          </rPr>
          <t>Fendy Tio:</t>
        </r>
        <r>
          <rPr>
            <sz val="9"/>
            <color indexed="81"/>
            <rFont val="Tahoma"/>
            <family val="2"/>
          </rPr>
          <t xml:space="preserve">
Numeric Only</t>
        </r>
      </text>
    </comment>
    <comment authorId="0" ref="BT30" shapeId="0">
      <text>
        <r>
          <rPr>
            <b/>
            <sz val="9"/>
            <color indexed="81"/>
            <rFont val="Tahoma"/>
            <family val="2"/>
          </rPr>
          <t>Fendy Tio:</t>
        </r>
        <r>
          <rPr>
            <sz val="9"/>
            <color indexed="81"/>
            <rFont val="Tahoma"/>
            <family val="2"/>
          </rPr>
          <t xml:space="preserve">
Numeric Only</t>
        </r>
      </text>
    </comment>
    <comment authorId="0" ref="BU30" shapeId="0">
      <text>
        <r>
          <rPr>
            <b/>
            <sz val="9"/>
            <color indexed="81"/>
            <rFont val="Tahoma"/>
            <family val="2"/>
          </rPr>
          <t>Fendy Tio:</t>
        </r>
        <r>
          <rPr>
            <sz val="9"/>
            <color indexed="81"/>
            <rFont val="Tahoma"/>
            <family val="2"/>
          </rPr>
          <t xml:space="preserve">
Numeric Only</t>
        </r>
      </text>
    </comment>
    <comment authorId="0" ref="BV30" shapeId="0">
      <text>
        <r>
          <rPr>
            <b/>
            <sz val="9"/>
            <color indexed="81"/>
            <rFont val="Tahoma"/>
            <family val="2"/>
          </rPr>
          <t>Fendy Tio:</t>
        </r>
        <r>
          <rPr>
            <sz val="9"/>
            <color indexed="81"/>
            <rFont val="Tahoma"/>
            <family val="2"/>
          </rPr>
          <t xml:space="preserve">
Numeric Only</t>
        </r>
      </text>
    </comment>
    <comment authorId="0" ref="BW30" shapeId="0">
      <text>
        <r>
          <rPr>
            <b/>
            <sz val="9"/>
            <color indexed="81"/>
            <rFont val="Tahoma"/>
            <family val="2"/>
          </rPr>
          <t>Fendy Tio:</t>
        </r>
        <r>
          <rPr>
            <sz val="9"/>
            <color indexed="81"/>
            <rFont val="Tahoma"/>
            <family val="2"/>
          </rPr>
          <t xml:space="preserve">
Numeric Only</t>
        </r>
      </text>
    </comment>
    <comment authorId="0" ref="BX30" shapeId="0">
      <text>
        <r>
          <rPr>
            <b/>
            <sz val="9"/>
            <color indexed="81"/>
            <rFont val="Tahoma"/>
            <family val="2"/>
          </rPr>
          <t>Fendy Tio:</t>
        </r>
        <r>
          <rPr>
            <sz val="9"/>
            <color indexed="81"/>
            <rFont val="Tahoma"/>
            <family val="2"/>
          </rPr>
          <t xml:space="preserve">
Numeric Only</t>
        </r>
      </text>
    </comment>
    <comment authorId="0" ref="BY30" shapeId="0">
      <text>
        <r>
          <rPr>
            <b/>
            <sz val="9"/>
            <color indexed="81"/>
            <rFont val="Tahoma"/>
            <family val="2"/>
          </rPr>
          <t>Fendy Tio:</t>
        </r>
        <r>
          <rPr>
            <sz val="9"/>
            <color indexed="81"/>
            <rFont val="Tahoma"/>
            <family val="2"/>
          </rPr>
          <t xml:space="preserve">
Numeric Only</t>
        </r>
      </text>
    </comment>
    <comment authorId="0" ref="BZ30" shapeId="0">
      <text>
        <r>
          <rPr>
            <b/>
            <sz val="9"/>
            <color indexed="81"/>
            <rFont val="Tahoma"/>
            <family val="2"/>
          </rPr>
          <t>Fendy Tio:</t>
        </r>
        <r>
          <rPr>
            <sz val="9"/>
            <color indexed="81"/>
            <rFont val="Tahoma"/>
            <family val="2"/>
          </rPr>
          <t xml:space="preserve">
Numeric Only</t>
        </r>
      </text>
    </comment>
    <comment authorId="0" ref="CA30" shapeId="0">
      <text>
        <r>
          <rPr>
            <b/>
            <sz val="9"/>
            <color indexed="81"/>
            <rFont val="Tahoma"/>
            <family val="2"/>
          </rPr>
          <t>Fendy Tio:</t>
        </r>
        <r>
          <rPr>
            <sz val="9"/>
            <color indexed="81"/>
            <rFont val="Tahoma"/>
            <family val="2"/>
          </rPr>
          <t xml:space="preserve">
Numeric Only</t>
        </r>
      </text>
    </comment>
    <comment authorId="0" ref="CB30" shapeId="0">
      <text>
        <r>
          <rPr>
            <b/>
            <sz val="9"/>
            <color indexed="81"/>
            <rFont val="Tahoma"/>
            <family val="2"/>
          </rPr>
          <t>Fendy Tio:</t>
        </r>
        <r>
          <rPr>
            <sz val="9"/>
            <color indexed="81"/>
            <rFont val="Tahoma"/>
            <family val="2"/>
          </rPr>
          <t xml:space="preserve">
Numeric Only</t>
        </r>
      </text>
    </comment>
    <comment authorId="0" ref="CC30" shapeId="0">
      <text>
        <r>
          <rPr>
            <b/>
            <sz val="9"/>
            <color indexed="81"/>
            <rFont val="Tahoma"/>
            <family val="2"/>
          </rPr>
          <t>Fendy Tio:</t>
        </r>
        <r>
          <rPr>
            <sz val="9"/>
            <color indexed="81"/>
            <rFont val="Tahoma"/>
            <family val="2"/>
          </rPr>
          <t xml:space="preserve">
Numeric Only</t>
        </r>
      </text>
    </comment>
    <comment authorId="0" ref="CD30" shapeId="0">
      <text>
        <r>
          <rPr>
            <b/>
            <sz val="9"/>
            <color indexed="81"/>
            <rFont val="Tahoma"/>
            <family val="2"/>
          </rPr>
          <t>Fendy Tio:</t>
        </r>
        <r>
          <rPr>
            <sz val="9"/>
            <color indexed="81"/>
            <rFont val="Tahoma"/>
            <family val="2"/>
          </rPr>
          <t xml:space="preserve">
Numeric Only</t>
        </r>
      </text>
    </comment>
    <comment authorId="0" ref="CE30" shapeId="0">
      <text>
        <r>
          <rPr>
            <b/>
            <sz val="9"/>
            <color indexed="81"/>
            <rFont val="Tahoma"/>
            <family val="2"/>
          </rPr>
          <t>Fendy Tio:</t>
        </r>
        <r>
          <rPr>
            <sz val="9"/>
            <color indexed="81"/>
            <rFont val="Tahoma"/>
            <family val="2"/>
          </rPr>
          <t xml:space="preserve">
Numeric Only</t>
        </r>
      </text>
    </comment>
    <comment authorId="0" ref="CF30" shapeId="0">
      <text>
        <r>
          <rPr>
            <b/>
            <sz val="9"/>
            <color indexed="81"/>
            <rFont val="Tahoma"/>
            <family val="2"/>
          </rPr>
          <t>Fendy Tio:</t>
        </r>
        <r>
          <rPr>
            <sz val="9"/>
            <color indexed="81"/>
            <rFont val="Tahoma"/>
            <family val="2"/>
          </rPr>
          <t xml:space="preserve">
Numeric Only</t>
        </r>
      </text>
    </comment>
    <comment authorId="0" ref="CG30" shapeId="0">
      <text>
        <r>
          <rPr>
            <b/>
            <sz val="9"/>
            <color indexed="81"/>
            <rFont val="Tahoma"/>
            <family val="2"/>
          </rPr>
          <t>Fendy Tio:</t>
        </r>
        <r>
          <rPr>
            <sz val="9"/>
            <color indexed="81"/>
            <rFont val="Tahoma"/>
            <family val="2"/>
          </rPr>
          <t xml:space="preserve">
Numeric Only</t>
        </r>
      </text>
    </comment>
    <comment authorId="0" ref="CH30" shapeId="0">
      <text>
        <r>
          <rPr>
            <b/>
            <sz val="9"/>
            <color indexed="81"/>
            <rFont val="Tahoma"/>
            <family val="2"/>
          </rPr>
          <t>Fendy Tio:</t>
        </r>
        <r>
          <rPr>
            <sz val="9"/>
            <color indexed="81"/>
            <rFont val="Tahoma"/>
            <family val="2"/>
          </rPr>
          <t xml:space="preserve">
Numeric Only</t>
        </r>
      </text>
    </comment>
    <comment authorId="0" ref="CI30" shapeId="0">
      <text>
        <r>
          <rPr>
            <b/>
            <sz val="9"/>
            <color indexed="81"/>
            <rFont val="Tahoma"/>
            <family val="2"/>
          </rPr>
          <t>Fendy Tio:</t>
        </r>
        <r>
          <rPr>
            <sz val="9"/>
            <color indexed="81"/>
            <rFont val="Tahoma"/>
            <family val="2"/>
          </rPr>
          <t xml:space="preserve">
Numeric Only</t>
        </r>
      </text>
    </comment>
    <comment authorId="0" ref="CJ30" shapeId="0">
      <text>
        <r>
          <rPr>
            <b/>
            <sz val="9"/>
            <color indexed="81"/>
            <rFont val="Tahoma"/>
            <family val="2"/>
          </rPr>
          <t>Fendy Tio:</t>
        </r>
        <r>
          <rPr>
            <sz val="9"/>
            <color indexed="81"/>
            <rFont val="Tahoma"/>
            <family val="2"/>
          </rPr>
          <t xml:space="preserve">
Numeric Only</t>
        </r>
      </text>
    </comment>
    <comment authorId="0" ref="CK30" shapeId="0">
      <text>
        <r>
          <rPr>
            <b/>
            <sz val="9"/>
            <color indexed="81"/>
            <rFont val="Tahoma"/>
            <family val="2"/>
          </rPr>
          <t>Fendy Tio:</t>
        </r>
        <r>
          <rPr>
            <sz val="9"/>
            <color indexed="81"/>
            <rFont val="Tahoma"/>
            <family val="2"/>
          </rPr>
          <t xml:space="preserve">
Numeric Only</t>
        </r>
      </text>
    </comment>
    <comment authorId="0" ref="CL30" shapeId="0">
      <text>
        <r>
          <rPr>
            <b/>
            <sz val="9"/>
            <color indexed="81"/>
            <rFont val="Tahoma"/>
            <family val="2"/>
          </rPr>
          <t>Fendy Tio:</t>
        </r>
        <r>
          <rPr>
            <sz val="9"/>
            <color indexed="81"/>
            <rFont val="Tahoma"/>
            <family val="2"/>
          </rPr>
          <t xml:space="preserve">
Numeric Only</t>
        </r>
      </text>
    </comment>
    <comment authorId="0" ref="CM30" shapeId="0">
      <text>
        <r>
          <rPr>
            <b/>
            <sz val="9"/>
            <color indexed="81"/>
            <rFont val="Tahoma"/>
            <family val="2"/>
          </rPr>
          <t>Fendy Tio:</t>
        </r>
        <r>
          <rPr>
            <sz val="9"/>
            <color indexed="81"/>
            <rFont val="Tahoma"/>
            <family val="2"/>
          </rPr>
          <t xml:space="preserve">
Numeric Only</t>
        </r>
      </text>
    </comment>
    <comment authorId="0" ref="CN30" shapeId="0">
      <text>
        <r>
          <rPr>
            <b/>
            <sz val="9"/>
            <color indexed="81"/>
            <rFont val="Tahoma"/>
            <family val="2"/>
          </rPr>
          <t>Fendy Tio:</t>
        </r>
        <r>
          <rPr>
            <sz val="9"/>
            <color indexed="81"/>
            <rFont val="Tahoma"/>
            <family val="2"/>
          </rPr>
          <t xml:space="preserve">
Numeric Only</t>
        </r>
      </text>
    </comment>
    <comment authorId="0" ref="CO30" shapeId="0">
      <text>
        <r>
          <rPr>
            <b/>
            <sz val="9"/>
            <color indexed="81"/>
            <rFont val="Tahoma"/>
            <family val="2"/>
          </rPr>
          <t>Fendy Tio:</t>
        </r>
        <r>
          <rPr>
            <sz val="9"/>
            <color indexed="81"/>
            <rFont val="Tahoma"/>
            <family val="2"/>
          </rPr>
          <t xml:space="preserve">
Numeric Only</t>
        </r>
      </text>
    </comment>
    <comment authorId="0" ref="CP30" shapeId="0">
      <text>
        <r>
          <rPr>
            <b/>
            <sz val="9"/>
            <color indexed="81"/>
            <rFont val="Tahoma"/>
            <family val="2"/>
          </rPr>
          <t>Fendy Tio:</t>
        </r>
        <r>
          <rPr>
            <sz val="9"/>
            <color indexed="81"/>
            <rFont val="Tahoma"/>
            <family val="2"/>
          </rPr>
          <t xml:space="preserve">
Numeric Only</t>
        </r>
      </text>
    </comment>
    <comment authorId="0" ref="CQ30" shapeId="0">
      <text>
        <r>
          <rPr>
            <b/>
            <sz val="9"/>
            <color indexed="81"/>
            <rFont val="Tahoma"/>
            <family val="2"/>
          </rPr>
          <t>Fendy Tio:</t>
        </r>
        <r>
          <rPr>
            <sz val="9"/>
            <color indexed="81"/>
            <rFont val="Tahoma"/>
            <family val="2"/>
          </rPr>
          <t xml:space="preserve">
Numeric Only</t>
        </r>
      </text>
    </comment>
    <comment authorId="0" ref="CR30" shapeId="0">
      <text>
        <r>
          <rPr>
            <b/>
            <sz val="9"/>
            <color indexed="81"/>
            <rFont val="Tahoma"/>
            <family val="2"/>
          </rPr>
          <t>Fendy Tio:</t>
        </r>
        <r>
          <rPr>
            <sz val="9"/>
            <color indexed="81"/>
            <rFont val="Tahoma"/>
            <family val="2"/>
          </rPr>
          <t xml:space="preserve">
Numeric Only</t>
        </r>
      </text>
    </comment>
    <comment authorId="0" ref="CS30" shapeId="0">
      <text>
        <r>
          <rPr>
            <b/>
            <sz val="9"/>
            <color indexed="81"/>
            <rFont val="Tahoma"/>
            <family val="2"/>
          </rPr>
          <t>Fendy Tio:</t>
        </r>
        <r>
          <rPr>
            <sz val="9"/>
            <color indexed="81"/>
            <rFont val="Tahoma"/>
            <family val="2"/>
          </rPr>
          <t xml:space="preserve">
Numeric Only</t>
        </r>
      </text>
    </comment>
    <comment authorId="0" ref="CT30" shapeId="0">
      <text>
        <r>
          <rPr>
            <b/>
            <sz val="9"/>
            <color indexed="81"/>
            <rFont val="Tahoma"/>
            <family val="2"/>
          </rPr>
          <t>Fendy Tio:</t>
        </r>
        <r>
          <rPr>
            <sz val="9"/>
            <color indexed="81"/>
            <rFont val="Tahoma"/>
            <family val="2"/>
          </rPr>
          <t xml:space="preserve">
Numeric Only</t>
        </r>
      </text>
    </comment>
    <comment authorId="0" ref="CU30" shapeId="0">
      <text>
        <r>
          <rPr>
            <b/>
            <sz val="9"/>
            <color indexed="81"/>
            <rFont val="Tahoma"/>
            <family val="2"/>
          </rPr>
          <t>Fendy Tio:</t>
        </r>
        <r>
          <rPr>
            <sz val="9"/>
            <color indexed="81"/>
            <rFont val="Tahoma"/>
            <family val="2"/>
          </rPr>
          <t xml:space="preserve">
Numeric Only</t>
        </r>
      </text>
    </comment>
    <comment authorId="0" ref="CV30" shapeId="0">
      <text>
        <r>
          <rPr>
            <b/>
            <sz val="9"/>
            <color indexed="81"/>
            <rFont val="Tahoma"/>
            <family val="2"/>
          </rPr>
          <t>Fendy Tio:</t>
        </r>
        <r>
          <rPr>
            <sz val="9"/>
            <color indexed="81"/>
            <rFont val="Tahoma"/>
            <family val="2"/>
          </rPr>
          <t xml:space="preserve">
Numeric Only</t>
        </r>
      </text>
    </comment>
    <comment authorId="0" ref="CW30" shapeId="0">
      <text>
        <r>
          <rPr>
            <b/>
            <sz val="9"/>
            <color indexed="81"/>
            <rFont val="Tahoma"/>
            <family val="2"/>
          </rPr>
          <t>Fendy Tio:</t>
        </r>
        <r>
          <rPr>
            <sz val="9"/>
            <color indexed="81"/>
            <rFont val="Tahoma"/>
            <family val="2"/>
          </rPr>
          <t xml:space="preserve">
Numeric Only</t>
        </r>
      </text>
    </comment>
    <comment authorId="0" ref="B31" shapeId="0">
      <text>
        <r>
          <rPr>
            <b/>
            <sz val="9"/>
            <color indexed="81"/>
            <rFont val="Tahoma"/>
            <family val="2"/>
          </rPr>
          <t>Fendy Tio:</t>
        </r>
        <r>
          <rPr>
            <sz val="9"/>
            <color indexed="81"/>
            <rFont val="Tahoma"/>
            <family val="2"/>
          </rPr>
          <t xml:space="preserve">
Numeric Only</t>
        </r>
      </text>
    </comment>
    <comment authorId="0" ref="C31" shapeId="0">
      <text>
        <r>
          <rPr>
            <b/>
            <sz val="9"/>
            <color indexed="81"/>
            <rFont val="Tahoma"/>
            <family val="2"/>
          </rPr>
          <t>Fendy Tio:</t>
        </r>
        <r>
          <rPr>
            <sz val="9"/>
            <color indexed="81"/>
            <rFont val="Tahoma"/>
            <family val="2"/>
          </rPr>
          <t xml:space="preserve">
Numeric Only</t>
        </r>
      </text>
    </comment>
    <comment authorId="0" ref="D31" shapeId="0">
      <text>
        <r>
          <rPr>
            <b/>
            <sz val="9"/>
            <color indexed="81"/>
            <rFont val="Tahoma"/>
            <family val="2"/>
          </rPr>
          <t>Fendy Tio:</t>
        </r>
        <r>
          <rPr>
            <sz val="9"/>
            <color indexed="81"/>
            <rFont val="Tahoma"/>
            <family val="2"/>
          </rPr>
          <t xml:space="preserve">
Numeric Only</t>
        </r>
      </text>
    </comment>
    <comment authorId="0" ref="E31" shapeId="0">
      <text>
        <r>
          <rPr>
            <b/>
            <sz val="9"/>
            <color indexed="81"/>
            <rFont val="Tahoma"/>
            <family val="2"/>
          </rPr>
          <t>Fendy Tio:</t>
        </r>
        <r>
          <rPr>
            <sz val="9"/>
            <color indexed="81"/>
            <rFont val="Tahoma"/>
            <family val="2"/>
          </rPr>
          <t xml:space="preserve">
Numeric Only</t>
        </r>
      </text>
    </comment>
    <comment authorId="0" ref="F31" shapeId="0">
      <text>
        <r>
          <rPr>
            <b/>
            <sz val="9"/>
            <color indexed="81"/>
            <rFont val="Tahoma"/>
            <family val="2"/>
          </rPr>
          <t>Fendy Tio:</t>
        </r>
        <r>
          <rPr>
            <sz val="9"/>
            <color indexed="81"/>
            <rFont val="Tahoma"/>
            <family val="2"/>
          </rPr>
          <t xml:space="preserve">
Numeric Only</t>
        </r>
      </text>
    </comment>
    <comment authorId="0" ref="G31" shapeId="0">
      <text>
        <r>
          <rPr>
            <b/>
            <sz val="9"/>
            <color indexed="81"/>
            <rFont val="Tahoma"/>
            <family val="2"/>
          </rPr>
          <t>Fendy Tio:</t>
        </r>
        <r>
          <rPr>
            <sz val="9"/>
            <color indexed="81"/>
            <rFont val="Tahoma"/>
            <family val="2"/>
          </rPr>
          <t xml:space="preserve">
Numeric Only</t>
        </r>
      </text>
    </comment>
    <comment authorId="0" ref="H31" shapeId="0">
      <text>
        <r>
          <rPr>
            <b/>
            <sz val="9"/>
            <color indexed="81"/>
            <rFont val="Tahoma"/>
            <family val="2"/>
          </rPr>
          <t>Fendy Tio:</t>
        </r>
        <r>
          <rPr>
            <sz val="9"/>
            <color indexed="81"/>
            <rFont val="Tahoma"/>
            <family val="2"/>
          </rPr>
          <t xml:space="preserve">
Numeric Only</t>
        </r>
      </text>
    </comment>
    <comment authorId="0" ref="I31" shapeId="0">
      <text>
        <r>
          <rPr>
            <b/>
            <sz val="9"/>
            <color indexed="81"/>
            <rFont val="Tahoma"/>
            <family val="2"/>
          </rPr>
          <t>Fendy Tio:</t>
        </r>
        <r>
          <rPr>
            <sz val="9"/>
            <color indexed="81"/>
            <rFont val="Tahoma"/>
            <family val="2"/>
          </rPr>
          <t xml:space="preserve">
Numeric Only</t>
        </r>
      </text>
    </comment>
    <comment authorId="0" ref="J31" shapeId="0">
      <text>
        <r>
          <rPr>
            <b/>
            <sz val="9"/>
            <color indexed="81"/>
            <rFont val="Tahoma"/>
            <family val="2"/>
          </rPr>
          <t>Fendy Tio:</t>
        </r>
        <r>
          <rPr>
            <sz val="9"/>
            <color indexed="81"/>
            <rFont val="Tahoma"/>
            <family val="2"/>
          </rPr>
          <t xml:space="preserve">
Numeric Only</t>
        </r>
      </text>
    </comment>
    <comment authorId="0" ref="K31" shapeId="0">
      <text>
        <r>
          <rPr>
            <b/>
            <sz val="9"/>
            <color indexed="81"/>
            <rFont val="Tahoma"/>
            <family val="2"/>
          </rPr>
          <t>Fendy Tio:</t>
        </r>
        <r>
          <rPr>
            <sz val="9"/>
            <color indexed="81"/>
            <rFont val="Tahoma"/>
            <family val="2"/>
          </rPr>
          <t xml:space="preserve">
Numeric Only</t>
        </r>
      </text>
    </comment>
    <comment authorId="0" ref="L31" shapeId="0">
      <text>
        <r>
          <rPr>
            <b/>
            <sz val="9"/>
            <color indexed="81"/>
            <rFont val="Tahoma"/>
            <family val="2"/>
          </rPr>
          <t>Fendy Tio:</t>
        </r>
        <r>
          <rPr>
            <sz val="9"/>
            <color indexed="81"/>
            <rFont val="Tahoma"/>
            <family val="2"/>
          </rPr>
          <t xml:space="preserve">
Numeric Only</t>
        </r>
      </text>
    </comment>
    <comment authorId="0" ref="M31" shapeId="0">
      <text>
        <r>
          <rPr>
            <b/>
            <sz val="9"/>
            <color indexed="81"/>
            <rFont val="Tahoma"/>
            <family val="2"/>
          </rPr>
          <t>Fendy Tio:</t>
        </r>
        <r>
          <rPr>
            <sz val="9"/>
            <color indexed="81"/>
            <rFont val="Tahoma"/>
            <family val="2"/>
          </rPr>
          <t xml:space="preserve">
Numeric Only</t>
        </r>
      </text>
    </comment>
    <comment authorId="0" ref="N31" shapeId="0">
      <text>
        <r>
          <rPr>
            <b/>
            <sz val="9"/>
            <color indexed="81"/>
            <rFont val="Tahoma"/>
            <family val="2"/>
          </rPr>
          <t>Fendy Tio:</t>
        </r>
        <r>
          <rPr>
            <sz val="9"/>
            <color indexed="81"/>
            <rFont val="Tahoma"/>
            <family val="2"/>
          </rPr>
          <t xml:space="preserve">
Numeric Only</t>
        </r>
      </text>
    </comment>
    <comment authorId="0" ref="O31" shapeId="0">
      <text>
        <r>
          <rPr>
            <b/>
            <sz val="9"/>
            <color indexed="81"/>
            <rFont val="Tahoma"/>
            <family val="2"/>
          </rPr>
          <t>Fendy Tio:</t>
        </r>
        <r>
          <rPr>
            <sz val="9"/>
            <color indexed="81"/>
            <rFont val="Tahoma"/>
            <family val="2"/>
          </rPr>
          <t xml:space="preserve">
Numeric Only</t>
        </r>
      </text>
    </comment>
    <comment authorId="0" ref="P31" shapeId="0">
      <text>
        <r>
          <rPr>
            <b/>
            <sz val="9"/>
            <color indexed="81"/>
            <rFont val="Tahoma"/>
            <family val="2"/>
          </rPr>
          <t>Fendy Tio:</t>
        </r>
        <r>
          <rPr>
            <sz val="9"/>
            <color indexed="81"/>
            <rFont val="Tahoma"/>
            <family val="2"/>
          </rPr>
          <t xml:space="preserve">
Numeric Only</t>
        </r>
      </text>
    </comment>
    <comment authorId="0" ref="Q31" shapeId="0">
      <text>
        <r>
          <rPr>
            <b/>
            <sz val="9"/>
            <color indexed="81"/>
            <rFont val="Tahoma"/>
            <family val="2"/>
          </rPr>
          <t>Fendy Tio:</t>
        </r>
        <r>
          <rPr>
            <sz val="9"/>
            <color indexed="81"/>
            <rFont val="Tahoma"/>
            <family val="2"/>
          </rPr>
          <t xml:space="preserve">
Numeric Only</t>
        </r>
      </text>
    </comment>
    <comment authorId="0" ref="R31" shapeId="0">
      <text>
        <r>
          <rPr>
            <b/>
            <sz val="9"/>
            <color indexed="81"/>
            <rFont val="Tahoma"/>
            <family val="2"/>
          </rPr>
          <t>Fendy Tio:</t>
        </r>
        <r>
          <rPr>
            <sz val="9"/>
            <color indexed="81"/>
            <rFont val="Tahoma"/>
            <family val="2"/>
          </rPr>
          <t xml:space="preserve">
Numeric Only</t>
        </r>
      </text>
    </comment>
    <comment authorId="0" ref="S31" shapeId="0">
      <text>
        <r>
          <rPr>
            <b/>
            <sz val="9"/>
            <color indexed="81"/>
            <rFont val="Tahoma"/>
            <family val="2"/>
          </rPr>
          <t>Fendy Tio:</t>
        </r>
        <r>
          <rPr>
            <sz val="9"/>
            <color indexed="81"/>
            <rFont val="Tahoma"/>
            <family val="2"/>
          </rPr>
          <t xml:space="preserve">
Numeric Only</t>
        </r>
      </text>
    </comment>
    <comment authorId="0" ref="T31" shapeId="0">
      <text>
        <r>
          <rPr>
            <b/>
            <sz val="9"/>
            <color indexed="81"/>
            <rFont val="Tahoma"/>
            <family val="2"/>
          </rPr>
          <t>Fendy Tio:</t>
        </r>
        <r>
          <rPr>
            <sz val="9"/>
            <color indexed="81"/>
            <rFont val="Tahoma"/>
            <family val="2"/>
          </rPr>
          <t xml:space="preserve">
Numeric Only</t>
        </r>
      </text>
    </comment>
    <comment authorId="0" ref="U31" shapeId="0">
      <text>
        <r>
          <rPr>
            <b/>
            <sz val="9"/>
            <color indexed="81"/>
            <rFont val="Tahoma"/>
            <family val="2"/>
          </rPr>
          <t>Fendy Tio:</t>
        </r>
        <r>
          <rPr>
            <sz val="9"/>
            <color indexed="81"/>
            <rFont val="Tahoma"/>
            <family val="2"/>
          </rPr>
          <t xml:space="preserve">
Numeric Only</t>
        </r>
      </text>
    </comment>
    <comment authorId="0" ref="V31" shapeId="0">
      <text>
        <r>
          <rPr>
            <b/>
            <sz val="9"/>
            <color indexed="81"/>
            <rFont val="Tahoma"/>
            <family val="2"/>
          </rPr>
          <t>Fendy Tio:</t>
        </r>
        <r>
          <rPr>
            <sz val="9"/>
            <color indexed="81"/>
            <rFont val="Tahoma"/>
            <family val="2"/>
          </rPr>
          <t xml:space="preserve">
Numeric Only</t>
        </r>
      </text>
    </comment>
    <comment authorId="0" ref="W31" shapeId="0">
      <text>
        <r>
          <rPr>
            <b/>
            <sz val="9"/>
            <color indexed="81"/>
            <rFont val="Tahoma"/>
            <family val="2"/>
          </rPr>
          <t>Fendy Tio:</t>
        </r>
        <r>
          <rPr>
            <sz val="9"/>
            <color indexed="81"/>
            <rFont val="Tahoma"/>
            <family val="2"/>
          </rPr>
          <t xml:space="preserve">
Numeric Only</t>
        </r>
      </text>
    </comment>
    <comment authorId="0" ref="X31" shapeId="0">
      <text>
        <r>
          <rPr>
            <b/>
            <sz val="9"/>
            <color indexed="81"/>
            <rFont val="Tahoma"/>
            <family val="2"/>
          </rPr>
          <t>Fendy Tio:</t>
        </r>
        <r>
          <rPr>
            <sz val="9"/>
            <color indexed="81"/>
            <rFont val="Tahoma"/>
            <family val="2"/>
          </rPr>
          <t xml:space="preserve">
Numeric Only</t>
        </r>
      </text>
    </comment>
    <comment authorId="0" ref="Y31" shapeId="0">
      <text>
        <r>
          <rPr>
            <b/>
            <sz val="9"/>
            <color indexed="81"/>
            <rFont val="Tahoma"/>
            <family val="2"/>
          </rPr>
          <t>Fendy Tio:</t>
        </r>
        <r>
          <rPr>
            <sz val="9"/>
            <color indexed="81"/>
            <rFont val="Tahoma"/>
            <family val="2"/>
          </rPr>
          <t xml:space="preserve">
Numeric Only</t>
        </r>
      </text>
    </comment>
    <comment authorId="0" ref="Z31" shapeId="0">
      <text>
        <r>
          <rPr>
            <b/>
            <sz val="9"/>
            <color indexed="81"/>
            <rFont val="Tahoma"/>
            <family val="2"/>
          </rPr>
          <t>Fendy Tio:</t>
        </r>
        <r>
          <rPr>
            <sz val="9"/>
            <color indexed="81"/>
            <rFont val="Tahoma"/>
            <family val="2"/>
          </rPr>
          <t xml:space="preserve">
Numeric Only</t>
        </r>
      </text>
    </comment>
    <comment authorId="0" ref="AA31" shapeId="0">
      <text>
        <r>
          <rPr>
            <b/>
            <sz val="9"/>
            <color indexed="81"/>
            <rFont val="Tahoma"/>
            <family val="2"/>
          </rPr>
          <t>Fendy Tio:</t>
        </r>
        <r>
          <rPr>
            <sz val="9"/>
            <color indexed="81"/>
            <rFont val="Tahoma"/>
            <family val="2"/>
          </rPr>
          <t xml:space="preserve">
Numeric Only</t>
        </r>
      </text>
    </comment>
    <comment authorId="0" ref="AB31" shapeId="0">
      <text>
        <r>
          <rPr>
            <b/>
            <sz val="9"/>
            <color indexed="81"/>
            <rFont val="Tahoma"/>
            <family val="2"/>
          </rPr>
          <t>Fendy Tio:</t>
        </r>
        <r>
          <rPr>
            <sz val="9"/>
            <color indexed="81"/>
            <rFont val="Tahoma"/>
            <family val="2"/>
          </rPr>
          <t xml:space="preserve">
Numeric Only</t>
        </r>
      </text>
    </comment>
    <comment authorId="0" ref="AC31" shapeId="0">
      <text>
        <r>
          <rPr>
            <b/>
            <sz val="9"/>
            <color indexed="81"/>
            <rFont val="Tahoma"/>
            <family val="2"/>
          </rPr>
          <t>Fendy Tio:</t>
        </r>
        <r>
          <rPr>
            <sz val="9"/>
            <color indexed="81"/>
            <rFont val="Tahoma"/>
            <family val="2"/>
          </rPr>
          <t xml:space="preserve">
Numeric Only</t>
        </r>
      </text>
    </comment>
    <comment authorId="0" ref="AD31" shapeId="0">
      <text>
        <r>
          <rPr>
            <b/>
            <sz val="9"/>
            <color indexed="81"/>
            <rFont val="Tahoma"/>
            <family val="2"/>
          </rPr>
          <t>Fendy Tio:</t>
        </r>
        <r>
          <rPr>
            <sz val="9"/>
            <color indexed="81"/>
            <rFont val="Tahoma"/>
            <family val="2"/>
          </rPr>
          <t xml:space="preserve">
Numeric Only</t>
        </r>
      </text>
    </comment>
    <comment authorId="0" ref="AE31" shapeId="0">
      <text>
        <r>
          <rPr>
            <b/>
            <sz val="9"/>
            <color indexed="81"/>
            <rFont val="Tahoma"/>
            <family val="2"/>
          </rPr>
          <t>Fendy Tio:</t>
        </r>
        <r>
          <rPr>
            <sz val="9"/>
            <color indexed="81"/>
            <rFont val="Tahoma"/>
            <family val="2"/>
          </rPr>
          <t xml:space="preserve">
Numeric Only</t>
        </r>
      </text>
    </comment>
    <comment authorId="0" ref="AF31" shapeId="0">
      <text>
        <r>
          <rPr>
            <b/>
            <sz val="9"/>
            <color indexed="81"/>
            <rFont val="Tahoma"/>
            <family val="2"/>
          </rPr>
          <t>Fendy Tio:</t>
        </r>
        <r>
          <rPr>
            <sz val="9"/>
            <color indexed="81"/>
            <rFont val="Tahoma"/>
            <family val="2"/>
          </rPr>
          <t xml:space="preserve">
Numeric Only</t>
        </r>
      </text>
    </comment>
    <comment authorId="0" ref="AG31" shapeId="0">
      <text>
        <r>
          <rPr>
            <b/>
            <sz val="9"/>
            <color indexed="81"/>
            <rFont val="Tahoma"/>
            <family val="2"/>
          </rPr>
          <t>Fendy Tio:</t>
        </r>
        <r>
          <rPr>
            <sz val="9"/>
            <color indexed="81"/>
            <rFont val="Tahoma"/>
            <family val="2"/>
          </rPr>
          <t xml:space="preserve">
Numeric Only</t>
        </r>
      </text>
    </comment>
    <comment authorId="0" ref="AH31" shapeId="0">
      <text>
        <r>
          <rPr>
            <b/>
            <sz val="9"/>
            <color indexed="81"/>
            <rFont val="Tahoma"/>
            <family val="2"/>
          </rPr>
          <t>Fendy Tio:</t>
        </r>
        <r>
          <rPr>
            <sz val="9"/>
            <color indexed="81"/>
            <rFont val="Tahoma"/>
            <family val="2"/>
          </rPr>
          <t xml:space="preserve">
Numeric Only</t>
        </r>
      </text>
    </comment>
    <comment authorId="0" ref="AI31" shapeId="0">
      <text>
        <r>
          <rPr>
            <b/>
            <sz val="9"/>
            <color indexed="81"/>
            <rFont val="Tahoma"/>
            <family val="2"/>
          </rPr>
          <t>Fendy Tio:</t>
        </r>
        <r>
          <rPr>
            <sz val="9"/>
            <color indexed="81"/>
            <rFont val="Tahoma"/>
            <family val="2"/>
          </rPr>
          <t xml:space="preserve">
Numeric Only</t>
        </r>
      </text>
    </comment>
    <comment authorId="0" ref="AJ31" shapeId="0">
      <text>
        <r>
          <rPr>
            <b/>
            <sz val="9"/>
            <color indexed="81"/>
            <rFont val="Tahoma"/>
            <family val="2"/>
          </rPr>
          <t>Fendy Tio:</t>
        </r>
        <r>
          <rPr>
            <sz val="9"/>
            <color indexed="81"/>
            <rFont val="Tahoma"/>
            <family val="2"/>
          </rPr>
          <t xml:space="preserve">
Numeric Only</t>
        </r>
      </text>
    </comment>
    <comment authorId="0" ref="AK31" shapeId="0">
      <text>
        <r>
          <rPr>
            <b/>
            <sz val="9"/>
            <color indexed="81"/>
            <rFont val="Tahoma"/>
            <family val="2"/>
          </rPr>
          <t>Fendy Tio:</t>
        </r>
        <r>
          <rPr>
            <sz val="9"/>
            <color indexed="81"/>
            <rFont val="Tahoma"/>
            <family val="2"/>
          </rPr>
          <t xml:space="preserve">
Numeric Only</t>
        </r>
      </text>
    </comment>
    <comment authorId="0" ref="AL31" shapeId="0">
      <text>
        <r>
          <rPr>
            <b/>
            <sz val="9"/>
            <color indexed="81"/>
            <rFont val="Tahoma"/>
            <family val="2"/>
          </rPr>
          <t>Fendy Tio:</t>
        </r>
        <r>
          <rPr>
            <sz val="9"/>
            <color indexed="81"/>
            <rFont val="Tahoma"/>
            <family val="2"/>
          </rPr>
          <t xml:space="preserve">
Numeric Only</t>
        </r>
      </text>
    </comment>
    <comment authorId="0" ref="AM31" shapeId="0">
      <text>
        <r>
          <rPr>
            <b/>
            <sz val="9"/>
            <color indexed="81"/>
            <rFont val="Tahoma"/>
            <family val="2"/>
          </rPr>
          <t>Fendy Tio:</t>
        </r>
        <r>
          <rPr>
            <sz val="9"/>
            <color indexed="81"/>
            <rFont val="Tahoma"/>
            <family val="2"/>
          </rPr>
          <t xml:space="preserve">
Numeric Only</t>
        </r>
      </text>
    </comment>
    <comment authorId="0" ref="AN31" shapeId="0">
      <text>
        <r>
          <rPr>
            <b/>
            <sz val="9"/>
            <color indexed="81"/>
            <rFont val="Tahoma"/>
            <family val="2"/>
          </rPr>
          <t>Fendy Tio:</t>
        </r>
        <r>
          <rPr>
            <sz val="9"/>
            <color indexed="81"/>
            <rFont val="Tahoma"/>
            <family val="2"/>
          </rPr>
          <t xml:space="preserve">
Numeric Only</t>
        </r>
      </text>
    </comment>
    <comment authorId="0" ref="AO31" shapeId="0">
      <text>
        <r>
          <rPr>
            <b/>
            <sz val="9"/>
            <color indexed="81"/>
            <rFont val="Tahoma"/>
            <family val="2"/>
          </rPr>
          <t>Fendy Tio:</t>
        </r>
        <r>
          <rPr>
            <sz val="9"/>
            <color indexed="81"/>
            <rFont val="Tahoma"/>
            <family val="2"/>
          </rPr>
          <t xml:space="preserve">
Numeric Only</t>
        </r>
      </text>
    </comment>
    <comment authorId="0" ref="AP31" shapeId="0">
      <text>
        <r>
          <rPr>
            <b/>
            <sz val="9"/>
            <color indexed="81"/>
            <rFont val="Tahoma"/>
            <family val="2"/>
          </rPr>
          <t>Fendy Tio:</t>
        </r>
        <r>
          <rPr>
            <sz val="9"/>
            <color indexed="81"/>
            <rFont val="Tahoma"/>
            <family val="2"/>
          </rPr>
          <t xml:space="preserve">
Numeric Only</t>
        </r>
      </text>
    </comment>
    <comment authorId="0" ref="AQ31" shapeId="0">
      <text>
        <r>
          <rPr>
            <b/>
            <sz val="9"/>
            <color indexed="81"/>
            <rFont val="Tahoma"/>
            <family val="2"/>
          </rPr>
          <t>Fendy Tio:</t>
        </r>
        <r>
          <rPr>
            <sz val="9"/>
            <color indexed="81"/>
            <rFont val="Tahoma"/>
            <family val="2"/>
          </rPr>
          <t xml:space="preserve">
Numeric Only</t>
        </r>
      </text>
    </comment>
    <comment authorId="0" ref="AR31" shapeId="0">
      <text>
        <r>
          <rPr>
            <b/>
            <sz val="9"/>
            <color indexed="81"/>
            <rFont val="Tahoma"/>
            <family val="2"/>
          </rPr>
          <t>Fendy Tio:</t>
        </r>
        <r>
          <rPr>
            <sz val="9"/>
            <color indexed="81"/>
            <rFont val="Tahoma"/>
            <family val="2"/>
          </rPr>
          <t xml:space="preserve">
Numeric Only</t>
        </r>
      </text>
    </comment>
    <comment authorId="0" ref="AS31" shapeId="0">
      <text>
        <r>
          <rPr>
            <b/>
            <sz val="9"/>
            <color indexed="81"/>
            <rFont val="Tahoma"/>
            <family val="2"/>
          </rPr>
          <t>Fendy Tio:</t>
        </r>
        <r>
          <rPr>
            <sz val="9"/>
            <color indexed="81"/>
            <rFont val="Tahoma"/>
            <family val="2"/>
          </rPr>
          <t xml:space="preserve">
Numeric Only</t>
        </r>
      </text>
    </comment>
    <comment authorId="0" ref="AT31" shapeId="0">
      <text>
        <r>
          <rPr>
            <b/>
            <sz val="9"/>
            <color indexed="81"/>
            <rFont val="Tahoma"/>
            <family val="2"/>
          </rPr>
          <t>Fendy Tio:</t>
        </r>
        <r>
          <rPr>
            <sz val="9"/>
            <color indexed="81"/>
            <rFont val="Tahoma"/>
            <family val="2"/>
          </rPr>
          <t xml:space="preserve">
Numeric Only</t>
        </r>
      </text>
    </comment>
    <comment authorId="0" ref="AU31" shapeId="0">
      <text>
        <r>
          <rPr>
            <b/>
            <sz val="9"/>
            <color indexed="81"/>
            <rFont val="Tahoma"/>
            <family val="2"/>
          </rPr>
          <t>Fendy Tio:</t>
        </r>
        <r>
          <rPr>
            <sz val="9"/>
            <color indexed="81"/>
            <rFont val="Tahoma"/>
            <family val="2"/>
          </rPr>
          <t xml:space="preserve">
Numeric Only</t>
        </r>
      </text>
    </comment>
    <comment authorId="0" ref="AV31" shapeId="0">
      <text>
        <r>
          <rPr>
            <b/>
            <sz val="9"/>
            <color indexed="81"/>
            <rFont val="Tahoma"/>
            <family val="2"/>
          </rPr>
          <t>Fendy Tio:</t>
        </r>
        <r>
          <rPr>
            <sz val="9"/>
            <color indexed="81"/>
            <rFont val="Tahoma"/>
            <family val="2"/>
          </rPr>
          <t xml:space="preserve">
Numeric Only</t>
        </r>
      </text>
    </comment>
    <comment authorId="0" ref="AW31" shapeId="0">
      <text>
        <r>
          <rPr>
            <b/>
            <sz val="9"/>
            <color indexed="81"/>
            <rFont val="Tahoma"/>
            <family val="2"/>
          </rPr>
          <t>Fendy Tio:</t>
        </r>
        <r>
          <rPr>
            <sz val="9"/>
            <color indexed="81"/>
            <rFont val="Tahoma"/>
            <family val="2"/>
          </rPr>
          <t xml:space="preserve">
Numeric Only</t>
        </r>
      </text>
    </comment>
    <comment authorId="0" ref="AX31" shapeId="0">
      <text>
        <r>
          <rPr>
            <b/>
            <sz val="9"/>
            <color indexed="81"/>
            <rFont val="Tahoma"/>
            <family val="2"/>
          </rPr>
          <t>Fendy Tio:</t>
        </r>
        <r>
          <rPr>
            <sz val="9"/>
            <color indexed="81"/>
            <rFont val="Tahoma"/>
            <family val="2"/>
          </rPr>
          <t xml:space="preserve">
Numeric Only</t>
        </r>
      </text>
    </comment>
    <comment authorId="0" ref="AY31" shapeId="0">
      <text>
        <r>
          <rPr>
            <b/>
            <sz val="9"/>
            <color indexed="81"/>
            <rFont val="Tahoma"/>
            <family val="2"/>
          </rPr>
          <t>Fendy Tio:</t>
        </r>
        <r>
          <rPr>
            <sz val="9"/>
            <color indexed="81"/>
            <rFont val="Tahoma"/>
            <family val="2"/>
          </rPr>
          <t xml:space="preserve">
Numeric Only</t>
        </r>
      </text>
    </comment>
    <comment authorId="0" ref="AZ31" shapeId="0">
      <text>
        <r>
          <rPr>
            <b/>
            <sz val="9"/>
            <color indexed="81"/>
            <rFont val="Tahoma"/>
            <family val="2"/>
          </rPr>
          <t>Fendy Tio:</t>
        </r>
        <r>
          <rPr>
            <sz val="9"/>
            <color indexed="81"/>
            <rFont val="Tahoma"/>
            <family val="2"/>
          </rPr>
          <t xml:space="preserve">
Numeric Only</t>
        </r>
      </text>
    </comment>
    <comment authorId="0" ref="BA31" shapeId="0">
      <text>
        <r>
          <rPr>
            <b/>
            <sz val="9"/>
            <color indexed="81"/>
            <rFont val="Tahoma"/>
            <family val="2"/>
          </rPr>
          <t>Fendy Tio:</t>
        </r>
        <r>
          <rPr>
            <sz val="9"/>
            <color indexed="81"/>
            <rFont val="Tahoma"/>
            <family val="2"/>
          </rPr>
          <t xml:space="preserve">
Numeric Only</t>
        </r>
      </text>
    </comment>
    <comment authorId="0" ref="BB31" shapeId="0">
      <text>
        <r>
          <rPr>
            <b/>
            <sz val="9"/>
            <color indexed="81"/>
            <rFont val="Tahoma"/>
            <family val="2"/>
          </rPr>
          <t>Fendy Tio:</t>
        </r>
        <r>
          <rPr>
            <sz val="9"/>
            <color indexed="81"/>
            <rFont val="Tahoma"/>
            <family val="2"/>
          </rPr>
          <t xml:space="preserve">
Numeric Only</t>
        </r>
      </text>
    </comment>
    <comment authorId="0" ref="BC31" shapeId="0">
      <text>
        <r>
          <rPr>
            <b/>
            <sz val="9"/>
            <color indexed="81"/>
            <rFont val="Tahoma"/>
            <family val="2"/>
          </rPr>
          <t>Fendy Tio:</t>
        </r>
        <r>
          <rPr>
            <sz val="9"/>
            <color indexed="81"/>
            <rFont val="Tahoma"/>
            <family val="2"/>
          </rPr>
          <t xml:space="preserve">
Numeric Only</t>
        </r>
      </text>
    </comment>
    <comment authorId="0" ref="BD31" shapeId="0">
      <text>
        <r>
          <rPr>
            <b/>
            <sz val="9"/>
            <color indexed="81"/>
            <rFont val="Tahoma"/>
            <family val="2"/>
          </rPr>
          <t>Fendy Tio:</t>
        </r>
        <r>
          <rPr>
            <sz val="9"/>
            <color indexed="81"/>
            <rFont val="Tahoma"/>
            <family val="2"/>
          </rPr>
          <t xml:space="preserve">
Numeric Only</t>
        </r>
      </text>
    </comment>
    <comment authorId="0" ref="BE31" shapeId="0">
      <text>
        <r>
          <rPr>
            <b/>
            <sz val="9"/>
            <color indexed="81"/>
            <rFont val="Tahoma"/>
            <family val="2"/>
          </rPr>
          <t>Fendy Tio:</t>
        </r>
        <r>
          <rPr>
            <sz val="9"/>
            <color indexed="81"/>
            <rFont val="Tahoma"/>
            <family val="2"/>
          </rPr>
          <t xml:space="preserve">
Numeric Only</t>
        </r>
      </text>
    </comment>
    <comment authorId="0" ref="BF31" shapeId="0">
      <text>
        <r>
          <rPr>
            <b/>
            <sz val="9"/>
            <color indexed="81"/>
            <rFont val="Tahoma"/>
            <family val="2"/>
          </rPr>
          <t>Fendy Tio:</t>
        </r>
        <r>
          <rPr>
            <sz val="9"/>
            <color indexed="81"/>
            <rFont val="Tahoma"/>
            <family val="2"/>
          </rPr>
          <t xml:space="preserve">
Numeric Only</t>
        </r>
      </text>
    </comment>
    <comment authorId="0" ref="BG31" shapeId="0">
      <text>
        <r>
          <rPr>
            <b/>
            <sz val="9"/>
            <color indexed="81"/>
            <rFont val="Tahoma"/>
            <family val="2"/>
          </rPr>
          <t>Fendy Tio:</t>
        </r>
        <r>
          <rPr>
            <sz val="9"/>
            <color indexed="81"/>
            <rFont val="Tahoma"/>
            <family val="2"/>
          </rPr>
          <t xml:space="preserve">
Numeric Only</t>
        </r>
      </text>
    </comment>
    <comment authorId="0" ref="BH31" shapeId="0">
      <text>
        <r>
          <rPr>
            <b/>
            <sz val="9"/>
            <color indexed="81"/>
            <rFont val="Tahoma"/>
            <family val="2"/>
          </rPr>
          <t>Fendy Tio:</t>
        </r>
        <r>
          <rPr>
            <sz val="9"/>
            <color indexed="81"/>
            <rFont val="Tahoma"/>
            <family val="2"/>
          </rPr>
          <t xml:space="preserve">
Numeric Only</t>
        </r>
      </text>
    </comment>
    <comment authorId="0" ref="BI31" shapeId="0">
      <text>
        <r>
          <rPr>
            <b/>
            <sz val="9"/>
            <color indexed="81"/>
            <rFont val="Tahoma"/>
            <family val="2"/>
          </rPr>
          <t>Fendy Tio:</t>
        </r>
        <r>
          <rPr>
            <sz val="9"/>
            <color indexed="81"/>
            <rFont val="Tahoma"/>
            <family val="2"/>
          </rPr>
          <t xml:space="preserve">
Numeric Only</t>
        </r>
      </text>
    </comment>
    <comment authorId="0" ref="BJ31" shapeId="0">
      <text>
        <r>
          <rPr>
            <b/>
            <sz val="9"/>
            <color indexed="81"/>
            <rFont val="Tahoma"/>
            <family val="2"/>
          </rPr>
          <t>Fendy Tio:</t>
        </r>
        <r>
          <rPr>
            <sz val="9"/>
            <color indexed="81"/>
            <rFont val="Tahoma"/>
            <family val="2"/>
          </rPr>
          <t xml:space="preserve">
Numeric Only</t>
        </r>
      </text>
    </comment>
    <comment authorId="0" ref="BK31" shapeId="0">
      <text>
        <r>
          <rPr>
            <b/>
            <sz val="9"/>
            <color indexed="81"/>
            <rFont val="Tahoma"/>
            <family val="2"/>
          </rPr>
          <t>Fendy Tio:</t>
        </r>
        <r>
          <rPr>
            <sz val="9"/>
            <color indexed="81"/>
            <rFont val="Tahoma"/>
            <family val="2"/>
          </rPr>
          <t xml:space="preserve">
Numeric Only</t>
        </r>
      </text>
    </comment>
    <comment authorId="0" ref="BL31" shapeId="0">
      <text>
        <r>
          <rPr>
            <b/>
            <sz val="9"/>
            <color indexed="81"/>
            <rFont val="Tahoma"/>
            <family val="2"/>
          </rPr>
          <t>Fendy Tio:</t>
        </r>
        <r>
          <rPr>
            <sz val="9"/>
            <color indexed="81"/>
            <rFont val="Tahoma"/>
            <family val="2"/>
          </rPr>
          <t xml:space="preserve">
Numeric Only</t>
        </r>
      </text>
    </comment>
    <comment authorId="0" ref="BM31" shapeId="0">
      <text>
        <r>
          <rPr>
            <b/>
            <sz val="9"/>
            <color indexed="81"/>
            <rFont val="Tahoma"/>
            <family val="2"/>
          </rPr>
          <t>Fendy Tio:</t>
        </r>
        <r>
          <rPr>
            <sz val="9"/>
            <color indexed="81"/>
            <rFont val="Tahoma"/>
            <family val="2"/>
          </rPr>
          <t xml:space="preserve">
Numeric Only</t>
        </r>
      </text>
    </comment>
    <comment authorId="0" ref="BN31" shapeId="0">
      <text>
        <r>
          <rPr>
            <b/>
            <sz val="9"/>
            <color indexed="81"/>
            <rFont val="Tahoma"/>
            <family val="2"/>
          </rPr>
          <t>Fendy Tio:</t>
        </r>
        <r>
          <rPr>
            <sz val="9"/>
            <color indexed="81"/>
            <rFont val="Tahoma"/>
            <family val="2"/>
          </rPr>
          <t xml:space="preserve">
Numeric Only</t>
        </r>
      </text>
    </comment>
    <comment authorId="0" ref="BO31" shapeId="0">
      <text>
        <r>
          <rPr>
            <b/>
            <sz val="9"/>
            <color indexed="81"/>
            <rFont val="Tahoma"/>
            <family val="2"/>
          </rPr>
          <t>Fendy Tio:</t>
        </r>
        <r>
          <rPr>
            <sz val="9"/>
            <color indexed="81"/>
            <rFont val="Tahoma"/>
            <family val="2"/>
          </rPr>
          <t xml:space="preserve">
Numeric Only</t>
        </r>
      </text>
    </comment>
    <comment authorId="0" ref="BP31" shapeId="0">
      <text>
        <r>
          <rPr>
            <b/>
            <sz val="9"/>
            <color indexed="81"/>
            <rFont val="Tahoma"/>
            <family val="2"/>
          </rPr>
          <t>Fendy Tio:</t>
        </r>
        <r>
          <rPr>
            <sz val="9"/>
            <color indexed="81"/>
            <rFont val="Tahoma"/>
            <family val="2"/>
          </rPr>
          <t xml:space="preserve">
Numeric Only</t>
        </r>
      </text>
    </comment>
    <comment authorId="0" ref="BQ31" shapeId="0">
      <text>
        <r>
          <rPr>
            <b/>
            <sz val="9"/>
            <color indexed="81"/>
            <rFont val="Tahoma"/>
            <family val="2"/>
          </rPr>
          <t>Fendy Tio:</t>
        </r>
        <r>
          <rPr>
            <sz val="9"/>
            <color indexed="81"/>
            <rFont val="Tahoma"/>
            <family val="2"/>
          </rPr>
          <t xml:space="preserve">
Numeric Only</t>
        </r>
      </text>
    </comment>
    <comment authorId="0" ref="BR31" shapeId="0">
      <text>
        <r>
          <rPr>
            <b/>
            <sz val="9"/>
            <color indexed="81"/>
            <rFont val="Tahoma"/>
            <family val="2"/>
          </rPr>
          <t>Fendy Tio:</t>
        </r>
        <r>
          <rPr>
            <sz val="9"/>
            <color indexed="81"/>
            <rFont val="Tahoma"/>
            <family val="2"/>
          </rPr>
          <t xml:space="preserve">
Numeric Only</t>
        </r>
      </text>
    </comment>
    <comment authorId="0" ref="BS31" shapeId="0">
      <text>
        <r>
          <rPr>
            <b/>
            <sz val="9"/>
            <color indexed="81"/>
            <rFont val="Tahoma"/>
            <family val="2"/>
          </rPr>
          <t>Fendy Tio:</t>
        </r>
        <r>
          <rPr>
            <sz val="9"/>
            <color indexed="81"/>
            <rFont val="Tahoma"/>
            <family val="2"/>
          </rPr>
          <t xml:space="preserve">
Numeric Only</t>
        </r>
      </text>
    </comment>
    <comment authorId="0" ref="BT31" shapeId="0">
      <text>
        <r>
          <rPr>
            <b/>
            <sz val="9"/>
            <color indexed="81"/>
            <rFont val="Tahoma"/>
            <family val="2"/>
          </rPr>
          <t>Fendy Tio:</t>
        </r>
        <r>
          <rPr>
            <sz val="9"/>
            <color indexed="81"/>
            <rFont val="Tahoma"/>
            <family val="2"/>
          </rPr>
          <t xml:space="preserve">
Numeric Only</t>
        </r>
      </text>
    </comment>
    <comment authorId="0" ref="BU31" shapeId="0">
      <text>
        <r>
          <rPr>
            <b/>
            <sz val="9"/>
            <color indexed="81"/>
            <rFont val="Tahoma"/>
            <family val="2"/>
          </rPr>
          <t>Fendy Tio:</t>
        </r>
        <r>
          <rPr>
            <sz val="9"/>
            <color indexed="81"/>
            <rFont val="Tahoma"/>
            <family val="2"/>
          </rPr>
          <t xml:space="preserve">
Numeric Only</t>
        </r>
      </text>
    </comment>
    <comment authorId="0" ref="BV31" shapeId="0">
      <text>
        <r>
          <rPr>
            <b/>
            <sz val="9"/>
            <color indexed="81"/>
            <rFont val="Tahoma"/>
            <family val="2"/>
          </rPr>
          <t>Fendy Tio:</t>
        </r>
        <r>
          <rPr>
            <sz val="9"/>
            <color indexed="81"/>
            <rFont val="Tahoma"/>
            <family val="2"/>
          </rPr>
          <t xml:space="preserve">
Numeric Only</t>
        </r>
      </text>
    </comment>
    <comment authorId="0" ref="BW31" shapeId="0">
      <text>
        <r>
          <rPr>
            <b/>
            <sz val="9"/>
            <color indexed="81"/>
            <rFont val="Tahoma"/>
            <family val="2"/>
          </rPr>
          <t>Fendy Tio:</t>
        </r>
        <r>
          <rPr>
            <sz val="9"/>
            <color indexed="81"/>
            <rFont val="Tahoma"/>
            <family val="2"/>
          </rPr>
          <t xml:space="preserve">
Numeric Only</t>
        </r>
      </text>
    </comment>
    <comment authorId="0" ref="BX31" shapeId="0">
      <text>
        <r>
          <rPr>
            <b/>
            <sz val="9"/>
            <color indexed="81"/>
            <rFont val="Tahoma"/>
            <family val="2"/>
          </rPr>
          <t>Fendy Tio:</t>
        </r>
        <r>
          <rPr>
            <sz val="9"/>
            <color indexed="81"/>
            <rFont val="Tahoma"/>
            <family val="2"/>
          </rPr>
          <t xml:space="preserve">
Numeric Only</t>
        </r>
      </text>
    </comment>
    <comment authorId="0" ref="BY31" shapeId="0">
      <text>
        <r>
          <rPr>
            <b/>
            <sz val="9"/>
            <color indexed="81"/>
            <rFont val="Tahoma"/>
            <family val="2"/>
          </rPr>
          <t>Fendy Tio:</t>
        </r>
        <r>
          <rPr>
            <sz val="9"/>
            <color indexed="81"/>
            <rFont val="Tahoma"/>
            <family val="2"/>
          </rPr>
          <t xml:space="preserve">
Numeric Only</t>
        </r>
      </text>
    </comment>
    <comment authorId="0" ref="BZ31" shapeId="0">
      <text>
        <r>
          <rPr>
            <b/>
            <sz val="9"/>
            <color indexed="81"/>
            <rFont val="Tahoma"/>
            <family val="2"/>
          </rPr>
          <t>Fendy Tio:</t>
        </r>
        <r>
          <rPr>
            <sz val="9"/>
            <color indexed="81"/>
            <rFont val="Tahoma"/>
            <family val="2"/>
          </rPr>
          <t xml:space="preserve">
Numeric Only</t>
        </r>
      </text>
    </comment>
    <comment authorId="0" ref="CA31" shapeId="0">
      <text>
        <r>
          <rPr>
            <b/>
            <sz val="9"/>
            <color indexed="81"/>
            <rFont val="Tahoma"/>
            <family val="2"/>
          </rPr>
          <t>Fendy Tio:</t>
        </r>
        <r>
          <rPr>
            <sz val="9"/>
            <color indexed="81"/>
            <rFont val="Tahoma"/>
            <family val="2"/>
          </rPr>
          <t xml:space="preserve">
Numeric Only</t>
        </r>
      </text>
    </comment>
    <comment authorId="0" ref="CB31" shapeId="0">
      <text>
        <r>
          <rPr>
            <b/>
            <sz val="9"/>
            <color indexed="81"/>
            <rFont val="Tahoma"/>
            <family val="2"/>
          </rPr>
          <t>Fendy Tio:</t>
        </r>
        <r>
          <rPr>
            <sz val="9"/>
            <color indexed="81"/>
            <rFont val="Tahoma"/>
            <family val="2"/>
          </rPr>
          <t xml:space="preserve">
Numeric Only</t>
        </r>
      </text>
    </comment>
    <comment authorId="0" ref="CC31" shapeId="0">
      <text>
        <r>
          <rPr>
            <b/>
            <sz val="9"/>
            <color indexed="81"/>
            <rFont val="Tahoma"/>
            <family val="2"/>
          </rPr>
          <t>Fendy Tio:</t>
        </r>
        <r>
          <rPr>
            <sz val="9"/>
            <color indexed="81"/>
            <rFont val="Tahoma"/>
            <family val="2"/>
          </rPr>
          <t xml:space="preserve">
Numeric Only</t>
        </r>
      </text>
    </comment>
    <comment authorId="0" ref="CD31" shapeId="0">
      <text>
        <r>
          <rPr>
            <b/>
            <sz val="9"/>
            <color indexed="81"/>
            <rFont val="Tahoma"/>
            <family val="2"/>
          </rPr>
          <t>Fendy Tio:</t>
        </r>
        <r>
          <rPr>
            <sz val="9"/>
            <color indexed="81"/>
            <rFont val="Tahoma"/>
            <family val="2"/>
          </rPr>
          <t xml:space="preserve">
Numeric Only</t>
        </r>
      </text>
    </comment>
    <comment authorId="0" ref="CE31" shapeId="0">
      <text>
        <r>
          <rPr>
            <b/>
            <sz val="9"/>
            <color indexed="81"/>
            <rFont val="Tahoma"/>
            <family val="2"/>
          </rPr>
          <t>Fendy Tio:</t>
        </r>
        <r>
          <rPr>
            <sz val="9"/>
            <color indexed="81"/>
            <rFont val="Tahoma"/>
            <family val="2"/>
          </rPr>
          <t xml:space="preserve">
Numeric Only</t>
        </r>
      </text>
    </comment>
    <comment authorId="0" ref="CF31" shapeId="0">
      <text>
        <r>
          <rPr>
            <b/>
            <sz val="9"/>
            <color indexed="81"/>
            <rFont val="Tahoma"/>
            <family val="2"/>
          </rPr>
          <t>Fendy Tio:</t>
        </r>
        <r>
          <rPr>
            <sz val="9"/>
            <color indexed="81"/>
            <rFont val="Tahoma"/>
            <family val="2"/>
          </rPr>
          <t xml:space="preserve">
Numeric Only</t>
        </r>
      </text>
    </comment>
    <comment authorId="0" ref="CG31" shapeId="0">
      <text>
        <r>
          <rPr>
            <b/>
            <sz val="9"/>
            <color indexed="81"/>
            <rFont val="Tahoma"/>
            <family val="2"/>
          </rPr>
          <t>Fendy Tio:</t>
        </r>
        <r>
          <rPr>
            <sz val="9"/>
            <color indexed="81"/>
            <rFont val="Tahoma"/>
            <family val="2"/>
          </rPr>
          <t xml:space="preserve">
Numeric Only</t>
        </r>
      </text>
    </comment>
    <comment authorId="0" ref="CH31" shapeId="0">
      <text>
        <r>
          <rPr>
            <b/>
            <sz val="9"/>
            <color indexed="81"/>
            <rFont val="Tahoma"/>
            <family val="2"/>
          </rPr>
          <t>Fendy Tio:</t>
        </r>
        <r>
          <rPr>
            <sz val="9"/>
            <color indexed="81"/>
            <rFont val="Tahoma"/>
            <family val="2"/>
          </rPr>
          <t xml:space="preserve">
Numeric Only</t>
        </r>
      </text>
    </comment>
    <comment authorId="0" ref="CI31" shapeId="0">
      <text>
        <r>
          <rPr>
            <b/>
            <sz val="9"/>
            <color indexed="81"/>
            <rFont val="Tahoma"/>
            <family val="2"/>
          </rPr>
          <t>Fendy Tio:</t>
        </r>
        <r>
          <rPr>
            <sz val="9"/>
            <color indexed="81"/>
            <rFont val="Tahoma"/>
            <family val="2"/>
          </rPr>
          <t xml:space="preserve">
Numeric Only</t>
        </r>
      </text>
    </comment>
    <comment authorId="0" ref="CJ31" shapeId="0">
      <text>
        <r>
          <rPr>
            <b/>
            <sz val="9"/>
            <color indexed="81"/>
            <rFont val="Tahoma"/>
            <family val="2"/>
          </rPr>
          <t>Fendy Tio:</t>
        </r>
        <r>
          <rPr>
            <sz val="9"/>
            <color indexed="81"/>
            <rFont val="Tahoma"/>
            <family val="2"/>
          </rPr>
          <t xml:space="preserve">
Numeric Only</t>
        </r>
      </text>
    </comment>
    <comment authorId="0" ref="CK31" shapeId="0">
      <text>
        <r>
          <rPr>
            <b/>
            <sz val="9"/>
            <color indexed="81"/>
            <rFont val="Tahoma"/>
            <family val="2"/>
          </rPr>
          <t>Fendy Tio:</t>
        </r>
        <r>
          <rPr>
            <sz val="9"/>
            <color indexed="81"/>
            <rFont val="Tahoma"/>
            <family val="2"/>
          </rPr>
          <t xml:space="preserve">
Numeric Only</t>
        </r>
      </text>
    </comment>
    <comment authorId="0" ref="CL31" shapeId="0">
      <text>
        <r>
          <rPr>
            <b/>
            <sz val="9"/>
            <color indexed="81"/>
            <rFont val="Tahoma"/>
            <family val="2"/>
          </rPr>
          <t>Fendy Tio:</t>
        </r>
        <r>
          <rPr>
            <sz val="9"/>
            <color indexed="81"/>
            <rFont val="Tahoma"/>
            <family val="2"/>
          </rPr>
          <t xml:space="preserve">
Numeric Only</t>
        </r>
      </text>
    </comment>
    <comment authorId="0" ref="CM31" shapeId="0">
      <text>
        <r>
          <rPr>
            <b/>
            <sz val="9"/>
            <color indexed="81"/>
            <rFont val="Tahoma"/>
            <family val="2"/>
          </rPr>
          <t>Fendy Tio:</t>
        </r>
        <r>
          <rPr>
            <sz val="9"/>
            <color indexed="81"/>
            <rFont val="Tahoma"/>
            <family val="2"/>
          </rPr>
          <t xml:space="preserve">
Numeric Only</t>
        </r>
      </text>
    </comment>
    <comment authorId="0" ref="CN31" shapeId="0">
      <text>
        <r>
          <rPr>
            <b/>
            <sz val="9"/>
            <color indexed="81"/>
            <rFont val="Tahoma"/>
            <family val="2"/>
          </rPr>
          <t>Fendy Tio:</t>
        </r>
        <r>
          <rPr>
            <sz val="9"/>
            <color indexed="81"/>
            <rFont val="Tahoma"/>
            <family val="2"/>
          </rPr>
          <t xml:space="preserve">
Numeric Only</t>
        </r>
      </text>
    </comment>
    <comment authorId="0" ref="CO31" shapeId="0">
      <text>
        <r>
          <rPr>
            <b/>
            <sz val="9"/>
            <color indexed="81"/>
            <rFont val="Tahoma"/>
            <family val="2"/>
          </rPr>
          <t>Fendy Tio:</t>
        </r>
        <r>
          <rPr>
            <sz val="9"/>
            <color indexed="81"/>
            <rFont val="Tahoma"/>
            <family val="2"/>
          </rPr>
          <t xml:space="preserve">
Numeric Only</t>
        </r>
      </text>
    </comment>
    <comment authorId="0" ref="CP31" shapeId="0">
      <text>
        <r>
          <rPr>
            <b/>
            <sz val="9"/>
            <color indexed="81"/>
            <rFont val="Tahoma"/>
            <family val="2"/>
          </rPr>
          <t>Fendy Tio:</t>
        </r>
        <r>
          <rPr>
            <sz val="9"/>
            <color indexed="81"/>
            <rFont val="Tahoma"/>
            <family val="2"/>
          </rPr>
          <t xml:space="preserve">
Numeric Only</t>
        </r>
      </text>
    </comment>
    <comment authorId="0" ref="CQ31" shapeId="0">
      <text>
        <r>
          <rPr>
            <b/>
            <sz val="9"/>
            <color indexed="81"/>
            <rFont val="Tahoma"/>
            <family val="2"/>
          </rPr>
          <t>Fendy Tio:</t>
        </r>
        <r>
          <rPr>
            <sz val="9"/>
            <color indexed="81"/>
            <rFont val="Tahoma"/>
            <family val="2"/>
          </rPr>
          <t xml:space="preserve">
Numeric Only</t>
        </r>
      </text>
    </comment>
    <comment authorId="0" ref="CR31" shapeId="0">
      <text>
        <r>
          <rPr>
            <b/>
            <sz val="9"/>
            <color indexed="81"/>
            <rFont val="Tahoma"/>
            <family val="2"/>
          </rPr>
          <t>Fendy Tio:</t>
        </r>
        <r>
          <rPr>
            <sz val="9"/>
            <color indexed="81"/>
            <rFont val="Tahoma"/>
            <family val="2"/>
          </rPr>
          <t xml:space="preserve">
Numeric Only</t>
        </r>
      </text>
    </comment>
    <comment authorId="0" ref="CT31" shapeId="0">
      <text>
        <r>
          <rPr>
            <b/>
            <sz val="9"/>
            <color indexed="81"/>
            <rFont val="Tahoma"/>
            <family val="2"/>
          </rPr>
          <t>Fendy Tio:</t>
        </r>
        <r>
          <rPr>
            <sz val="9"/>
            <color indexed="81"/>
            <rFont val="Tahoma"/>
            <family val="2"/>
          </rPr>
          <t xml:space="preserve">
Numeric Only</t>
        </r>
      </text>
    </comment>
    <comment authorId="0" ref="CU31" shapeId="0">
      <text>
        <r>
          <rPr>
            <b/>
            <sz val="9"/>
            <color indexed="81"/>
            <rFont val="Tahoma"/>
            <family val="2"/>
          </rPr>
          <t>Fendy Tio:</t>
        </r>
        <r>
          <rPr>
            <sz val="9"/>
            <color indexed="81"/>
            <rFont val="Tahoma"/>
            <family val="2"/>
          </rPr>
          <t xml:space="preserve">
Numeric Only</t>
        </r>
      </text>
    </comment>
    <comment authorId="0" ref="CV31" shapeId="0">
      <text>
        <r>
          <rPr>
            <b/>
            <sz val="9"/>
            <color indexed="81"/>
            <rFont val="Tahoma"/>
            <family val="2"/>
          </rPr>
          <t>Fendy Tio:</t>
        </r>
        <r>
          <rPr>
            <sz val="9"/>
            <color indexed="81"/>
            <rFont val="Tahoma"/>
            <family val="2"/>
          </rPr>
          <t xml:space="preserve">
Numeric Only</t>
        </r>
      </text>
    </comment>
    <comment authorId="0" ref="CW31" shapeId="0">
      <text>
        <r>
          <rPr>
            <b/>
            <sz val="9"/>
            <color indexed="81"/>
            <rFont val="Tahoma"/>
            <family val="2"/>
          </rPr>
          <t>Fendy Tio:</t>
        </r>
        <r>
          <rPr>
            <sz val="9"/>
            <color indexed="81"/>
            <rFont val="Tahoma"/>
            <family val="2"/>
          </rPr>
          <t xml:space="preserve">
Numeric Only</t>
        </r>
      </text>
    </comment>
    <comment authorId="0" ref="B32" shapeId="0">
      <text>
        <r>
          <rPr>
            <b/>
            <sz val="9"/>
            <color indexed="81"/>
            <rFont val="Tahoma"/>
            <family val="2"/>
          </rPr>
          <t>Fendy Tio:</t>
        </r>
        <r>
          <rPr>
            <sz val="9"/>
            <color indexed="81"/>
            <rFont val="Tahoma"/>
            <family val="2"/>
          </rPr>
          <t xml:space="preserve">
Numeric Only</t>
        </r>
      </text>
    </comment>
    <comment authorId="0" ref="C32" shapeId="0">
      <text>
        <r>
          <rPr>
            <b/>
            <sz val="9"/>
            <color indexed="81"/>
            <rFont val="Tahoma"/>
            <family val="2"/>
          </rPr>
          <t>Fendy Tio:</t>
        </r>
        <r>
          <rPr>
            <sz val="9"/>
            <color indexed="81"/>
            <rFont val="Tahoma"/>
            <family val="2"/>
          </rPr>
          <t xml:space="preserve">
Numeric Only</t>
        </r>
      </text>
    </comment>
    <comment authorId="0" ref="D32" shapeId="0">
      <text>
        <r>
          <rPr>
            <b/>
            <sz val="9"/>
            <color indexed="81"/>
            <rFont val="Tahoma"/>
            <family val="2"/>
          </rPr>
          <t>Fendy Tio:</t>
        </r>
        <r>
          <rPr>
            <sz val="9"/>
            <color indexed="81"/>
            <rFont val="Tahoma"/>
            <family val="2"/>
          </rPr>
          <t xml:space="preserve">
Numeric Only</t>
        </r>
      </text>
    </comment>
    <comment authorId="0" ref="E32" shapeId="0">
      <text>
        <r>
          <rPr>
            <b/>
            <sz val="9"/>
            <color indexed="81"/>
            <rFont val="Tahoma"/>
            <family val="2"/>
          </rPr>
          <t>Fendy Tio:</t>
        </r>
        <r>
          <rPr>
            <sz val="9"/>
            <color indexed="81"/>
            <rFont val="Tahoma"/>
            <family val="2"/>
          </rPr>
          <t xml:space="preserve">
Numeric Only</t>
        </r>
      </text>
    </comment>
    <comment authorId="0" ref="F32" shapeId="0">
      <text>
        <r>
          <rPr>
            <b/>
            <sz val="9"/>
            <color indexed="81"/>
            <rFont val="Tahoma"/>
            <family val="2"/>
          </rPr>
          <t>Fendy Tio:</t>
        </r>
        <r>
          <rPr>
            <sz val="9"/>
            <color indexed="81"/>
            <rFont val="Tahoma"/>
            <family val="2"/>
          </rPr>
          <t xml:space="preserve">
Numeric Only</t>
        </r>
      </text>
    </comment>
    <comment authorId="0" ref="G32" shapeId="0">
      <text>
        <r>
          <rPr>
            <b/>
            <sz val="9"/>
            <color indexed="81"/>
            <rFont val="Tahoma"/>
            <family val="2"/>
          </rPr>
          <t>Fendy Tio:</t>
        </r>
        <r>
          <rPr>
            <sz val="9"/>
            <color indexed="81"/>
            <rFont val="Tahoma"/>
            <family val="2"/>
          </rPr>
          <t xml:space="preserve">
Numeric Only</t>
        </r>
      </text>
    </comment>
    <comment authorId="0" ref="H32" shapeId="0">
      <text>
        <r>
          <rPr>
            <b/>
            <sz val="9"/>
            <color indexed="81"/>
            <rFont val="Tahoma"/>
            <family val="2"/>
          </rPr>
          <t>Fendy Tio:</t>
        </r>
        <r>
          <rPr>
            <sz val="9"/>
            <color indexed="81"/>
            <rFont val="Tahoma"/>
            <family val="2"/>
          </rPr>
          <t xml:space="preserve">
Numeric Only</t>
        </r>
      </text>
    </comment>
    <comment authorId="0" ref="I32" shapeId="0">
      <text>
        <r>
          <rPr>
            <b/>
            <sz val="9"/>
            <color indexed="81"/>
            <rFont val="Tahoma"/>
            <family val="2"/>
          </rPr>
          <t>Fendy Tio:</t>
        </r>
        <r>
          <rPr>
            <sz val="9"/>
            <color indexed="81"/>
            <rFont val="Tahoma"/>
            <family val="2"/>
          </rPr>
          <t xml:space="preserve">
Numeric Only</t>
        </r>
      </text>
    </comment>
    <comment authorId="0" ref="J32" shapeId="0">
      <text>
        <r>
          <rPr>
            <b/>
            <sz val="9"/>
            <color indexed="81"/>
            <rFont val="Tahoma"/>
            <family val="2"/>
          </rPr>
          <t>Fendy Tio:</t>
        </r>
        <r>
          <rPr>
            <sz val="9"/>
            <color indexed="81"/>
            <rFont val="Tahoma"/>
            <family val="2"/>
          </rPr>
          <t xml:space="preserve">
Numeric Only</t>
        </r>
      </text>
    </comment>
    <comment authorId="0" ref="K32" shapeId="0">
      <text>
        <r>
          <rPr>
            <b/>
            <sz val="9"/>
            <color indexed="81"/>
            <rFont val="Tahoma"/>
            <family val="2"/>
          </rPr>
          <t>Fendy Tio:</t>
        </r>
        <r>
          <rPr>
            <sz val="9"/>
            <color indexed="81"/>
            <rFont val="Tahoma"/>
            <family val="2"/>
          </rPr>
          <t xml:space="preserve">
Numeric Only</t>
        </r>
      </text>
    </comment>
    <comment authorId="0" ref="L32" shapeId="0">
      <text>
        <r>
          <rPr>
            <b/>
            <sz val="9"/>
            <color indexed="81"/>
            <rFont val="Tahoma"/>
            <family val="2"/>
          </rPr>
          <t>Fendy Tio:</t>
        </r>
        <r>
          <rPr>
            <sz val="9"/>
            <color indexed="81"/>
            <rFont val="Tahoma"/>
            <family val="2"/>
          </rPr>
          <t xml:space="preserve">
Numeric Only</t>
        </r>
      </text>
    </comment>
    <comment authorId="0" ref="M32" shapeId="0">
      <text>
        <r>
          <rPr>
            <b/>
            <sz val="9"/>
            <color indexed="81"/>
            <rFont val="Tahoma"/>
            <family val="2"/>
          </rPr>
          <t>Fendy Tio:</t>
        </r>
        <r>
          <rPr>
            <sz val="9"/>
            <color indexed="81"/>
            <rFont val="Tahoma"/>
            <family val="2"/>
          </rPr>
          <t xml:space="preserve">
Numeric Only</t>
        </r>
      </text>
    </comment>
    <comment authorId="0" ref="N32" shapeId="0">
      <text>
        <r>
          <rPr>
            <b/>
            <sz val="9"/>
            <color indexed="81"/>
            <rFont val="Tahoma"/>
            <family val="2"/>
          </rPr>
          <t>Fendy Tio:</t>
        </r>
        <r>
          <rPr>
            <sz val="9"/>
            <color indexed="81"/>
            <rFont val="Tahoma"/>
            <family val="2"/>
          </rPr>
          <t xml:space="preserve">
Numeric Only</t>
        </r>
      </text>
    </comment>
    <comment authorId="0" ref="O32" shapeId="0">
      <text>
        <r>
          <rPr>
            <b/>
            <sz val="9"/>
            <color indexed="81"/>
            <rFont val="Tahoma"/>
            <family val="2"/>
          </rPr>
          <t>Fendy Tio:</t>
        </r>
        <r>
          <rPr>
            <sz val="9"/>
            <color indexed="81"/>
            <rFont val="Tahoma"/>
            <family val="2"/>
          </rPr>
          <t xml:space="preserve">
Numeric Only</t>
        </r>
      </text>
    </comment>
    <comment authorId="0" ref="P32" shapeId="0">
      <text>
        <r>
          <rPr>
            <b/>
            <sz val="9"/>
            <color indexed="81"/>
            <rFont val="Tahoma"/>
            <family val="2"/>
          </rPr>
          <t>Fendy Tio:</t>
        </r>
        <r>
          <rPr>
            <sz val="9"/>
            <color indexed="81"/>
            <rFont val="Tahoma"/>
            <family val="2"/>
          </rPr>
          <t xml:space="preserve">
Numeric Only</t>
        </r>
      </text>
    </comment>
    <comment authorId="0" ref="Q32" shapeId="0">
      <text>
        <r>
          <rPr>
            <b/>
            <sz val="9"/>
            <color indexed="81"/>
            <rFont val="Tahoma"/>
            <family val="2"/>
          </rPr>
          <t>Fendy Tio:</t>
        </r>
        <r>
          <rPr>
            <sz val="9"/>
            <color indexed="81"/>
            <rFont val="Tahoma"/>
            <family val="2"/>
          </rPr>
          <t xml:space="preserve">
Numeric Only</t>
        </r>
      </text>
    </comment>
    <comment authorId="0" ref="R32" shapeId="0">
      <text>
        <r>
          <rPr>
            <b/>
            <sz val="9"/>
            <color indexed="81"/>
            <rFont val="Tahoma"/>
            <family val="2"/>
          </rPr>
          <t>Fendy Tio:</t>
        </r>
        <r>
          <rPr>
            <sz val="9"/>
            <color indexed="81"/>
            <rFont val="Tahoma"/>
            <family val="2"/>
          </rPr>
          <t xml:space="preserve">
Numeric Only</t>
        </r>
      </text>
    </comment>
    <comment authorId="0" ref="S32" shapeId="0">
      <text>
        <r>
          <rPr>
            <b/>
            <sz val="9"/>
            <color indexed="81"/>
            <rFont val="Tahoma"/>
            <family val="2"/>
          </rPr>
          <t>Fendy Tio:</t>
        </r>
        <r>
          <rPr>
            <sz val="9"/>
            <color indexed="81"/>
            <rFont val="Tahoma"/>
            <family val="2"/>
          </rPr>
          <t xml:space="preserve">
Numeric Only</t>
        </r>
      </text>
    </comment>
    <comment authorId="0" ref="T32" shapeId="0">
      <text>
        <r>
          <rPr>
            <b/>
            <sz val="9"/>
            <color indexed="81"/>
            <rFont val="Tahoma"/>
            <family val="2"/>
          </rPr>
          <t>Fendy Tio:</t>
        </r>
        <r>
          <rPr>
            <sz val="9"/>
            <color indexed="81"/>
            <rFont val="Tahoma"/>
            <family val="2"/>
          </rPr>
          <t xml:space="preserve">
Numeric Only</t>
        </r>
      </text>
    </comment>
    <comment authorId="0" ref="U32" shapeId="0">
      <text>
        <r>
          <rPr>
            <b/>
            <sz val="9"/>
            <color indexed="81"/>
            <rFont val="Tahoma"/>
            <family val="2"/>
          </rPr>
          <t>Fendy Tio:</t>
        </r>
        <r>
          <rPr>
            <sz val="9"/>
            <color indexed="81"/>
            <rFont val="Tahoma"/>
            <family val="2"/>
          </rPr>
          <t xml:space="preserve">
Numeric Only</t>
        </r>
      </text>
    </comment>
    <comment authorId="0" ref="V32" shapeId="0">
      <text>
        <r>
          <rPr>
            <b/>
            <sz val="9"/>
            <color indexed="81"/>
            <rFont val="Tahoma"/>
            <family val="2"/>
          </rPr>
          <t>Fendy Tio:</t>
        </r>
        <r>
          <rPr>
            <sz val="9"/>
            <color indexed="81"/>
            <rFont val="Tahoma"/>
            <family val="2"/>
          </rPr>
          <t xml:space="preserve">
Numeric Only</t>
        </r>
      </text>
    </comment>
    <comment authorId="0" ref="W32" shapeId="0">
      <text>
        <r>
          <rPr>
            <b/>
            <sz val="9"/>
            <color indexed="81"/>
            <rFont val="Tahoma"/>
            <family val="2"/>
          </rPr>
          <t>Fendy Tio:</t>
        </r>
        <r>
          <rPr>
            <sz val="9"/>
            <color indexed="81"/>
            <rFont val="Tahoma"/>
            <family val="2"/>
          </rPr>
          <t xml:space="preserve">
Numeric Only</t>
        </r>
      </text>
    </comment>
    <comment authorId="0" ref="X32" shapeId="0">
      <text>
        <r>
          <rPr>
            <b/>
            <sz val="9"/>
            <color indexed="81"/>
            <rFont val="Tahoma"/>
            <family val="2"/>
          </rPr>
          <t>Fendy Tio:</t>
        </r>
        <r>
          <rPr>
            <sz val="9"/>
            <color indexed="81"/>
            <rFont val="Tahoma"/>
            <family val="2"/>
          </rPr>
          <t xml:space="preserve">
Numeric Only</t>
        </r>
      </text>
    </comment>
    <comment authorId="0" ref="Y32" shapeId="0">
      <text>
        <r>
          <rPr>
            <b/>
            <sz val="9"/>
            <color indexed="81"/>
            <rFont val="Tahoma"/>
            <family val="2"/>
          </rPr>
          <t>Fendy Tio:</t>
        </r>
        <r>
          <rPr>
            <sz val="9"/>
            <color indexed="81"/>
            <rFont val="Tahoma"/>
            <family val="2"/>
          </rPr>
          <t xml:space="preserve">
Numeric Only</t>
        </r>
      </text>
    </comment>
    <comment authorId="0" ref="Z32" shapeId="0">
      <text>
        <r>
          <rPr>
            <b/>
            <sz val="9"/>
            <color indexed="81"/>
            <rFont val="Tahoma"/>
            <family val="2"/>
          </rPr>
          <t>Fendy Tio:</t>
        </r>
        <r>
          <rPr>
            <sz val="9"/>
            <color indexed="81"/>
            <rFont val="Tahoma"/>
            <family val="2"/>
          </rPr>
          <t xml:space="preserve">
Numeric Only</t>
        </r>
      </text>
    </comment>
    <comment authorId="0" ref="AA32" shapeId="0">
      <text>
        <r>
          <rPr>
            <b/>
            <sz val="9"/>
            <color indexed="81"/>
            <rFont val="Tahoma"/>
            <family val="2"/>
          </rPr>
          <t>Fendy Tio:</t>
        </r>
        <r>
          <rPr>
            <sz val="9"/>
            <color indexed="81"/>
            <rFont val="Tahoma"/>
            <family val="2"/>
          </rPr>
          <t xml:space="preserve">
Numeric Only</t>
        </r>
      </text>
    </comment>
    <comment authorId="0" ref="AB32" shapeId="0">
      <text>
        <r>
          <rPr>
            <b/>
            <sz val="9"/>
            <color indexed="81"/>
            <rFont val="Tahoma"/>
            <family val="2"/>
          </rPr>
          <t>Fendy Tio:</t>
        </r>
        <r>
          <rPr>
            <sz val="9"/>
            <color indexed="81"/>
            <rFont val="Tahoma"/>
            <family val="2"/>
          </rPr>
          <t xml:space="preserve">
Numeric Only</t>
        </r>
      </text>
    </comment>
    <comment authorId="0" ref="AC32" shapeId="0">
      <text>
        <r>
          <rPr>
            <b/>
            <sz val="9"/>
            <color indexed="81"/>
            <rFont val="Tahoma"/>
            <family val="2"/>
          </rPr>
          <t>Fendy Tio:</t>
        </r>
        <r>
          <rPr>
            <sz val="9"/>
            <color indexed="81"/>
            <rFont val="Tahoma"/>
            <family val="2"/>
          </rPr>
          <t xml:space="preserve">
Numeric Only</t>
        </r>
      </text>
    </comment>
    <comment authorId="0" ref="AD32" shapeId="0">
      <text>
        <r>
          <rPr>
            <b/>
            <sz val="9"/>
            <color indexed="81"/>
            <rFont val="Tahoma"/>
            <family val="2"/>
          </rPr>
          <t>Fendy Tio:</t>
        </r>
        <r>
          <rPr>
            <sz val="9"/>
            <color indexed="81"/>
            <rFont val="Tahoma"/>
            <family val="2"/>
          </rPr>
          <t xml:space="preserve">
Numeric Only</t>
        </r>
      </text>
    </comment>
    <comment authorId="0" ref="AE32" shapeId="0">
      <text>
        <r>
          <rPr>
            <b/>
            <sz val="9"/>
            <color indexed="81"/>
            <rFont val="Tahoma"/>
            <family val="2"/>
          </rPr>
          <t>Fendy Tio:</t>
        </r>
        <r>
          <rPr>
            <sz val="9"/>
            <color indexed="81"/>
            <rFont val="Tahoma"/>
            <family val="2"/>
          </rPr>
          <t xml:space="preserve">
Numeric Only</t>
        </r>
      </text>
    </comment>
    <comment authorId="0" ref="AF32" shapeId="0">
      <text>
        <r>
          <rPr>
            <b/>
            <sz val="9"/>
            <color indexed="81"/>
            <rFont val="Tahoma"/>
            <family val="2"/>
          </rPr>
          <t>Fendy Tio:</t>
        </r>
        <r>
          <rPr>
            <sz val="9"/>
            <color indexed="81"/>
            <rFont val="Tahoma"/>
            <family val="2"/>
          </rPr>
          <t xml:space="preserve">
Numeric Only</t>
        </r>
      </text>
    </comment>
    <comment authorId="0" ref="AG32" shapeId="0">
      <text>
        <r>
          <rPr>
            <b/>
            <sz val="9"/>
            <color indexed="81"/>
            <rFont val="Tahoma"/>
            <family val="2"/>
          </rPr>
          <t>Fendy Tio:</t>
        </r>
        <r>
          <rPr>
            <sz val="9"/>
            <color indexed="81"/>
            <rFont val="Tahoma"/>
            <family val="2"/>
          </rPr>
          <t xml:space="preserve">
Numeric Only</t>
        </r>
      </text>
    </comment>
    <comment authorId="0" ref="AH32" shapeId="0">
      <text>
        <r>
          <rPr>
            <b/>
            <sz val="9"/>
            <color indexed="81"/>
            <rFont val="Tahoma"/>
            <family val="2"/>
          </rPr>
          <t>Fendy Tio:</t>
        </r>
        <r>
          <rPr>
            <sz val="9"/>
            <color indexed="81"/>
            <rFont val="Tahoma"/>
            <family val="2"/>
          </rPr>
          <t xml:space="preserve">
Numeric Only</t>
        </r>
      </text>
    </comment>
    <comment authorId="0" ref="AI32" shapeId="0">
      <text>
        <r>
          <rPr>
            <b/>
            <sz val="9"/>
            <color indexed="81"/>
            <rFont val="Tahoma"/>
            <family val="2"/>
          </rPr>
          <t>Fendy Tio:</t>
        </r>
        <r>
          <rPr>
            <sz val="9"/>
            <color indexed="81"/>
            <rFont val="Tahoma"/>
            <family val="2"/>
          </rPr>
          <t xml:space="preserve">
Numeric Only</t>
        </r>
      </text>
    </comment>
    <comment authorId="0" ref="AJ32" shapeId="0">
      <text>
        <r>
          <rPr>
            <b/>
            <sz val="9"/>
            <color indexed="81"/>
            <rFont val="Tahoma"/>
            <family val="2"/>
          </rPr>
          <t>Fendy Tio:</t>
        </r>
        <r>
          <rPr>
            <sz val="9"/>
            <color indexed="81"/>
            <rFont val="Tahoma"/>
            <family val="2"/>
          </rPr>
          <t xml:space="preserve">
Numeric Only</t>
        </r>
      </text>
    </comment>
    <comment authorId="0" ref="AK32" shapeId="0">
      <text>
        <r>
          <rPr>
            <b/>
            <sz val="9"/>
            <color indexed="81"/>
            <rFont val="Tahoma"/>
            <family val="2"/>
          </rPr>
          <t>Fendy Tio:</t>
        </r>
        <r>
          <rPr>
            <sz val="9"/>
            <color indexed="81"/>
            <rFont val="Tahoma"/>
            <family val="2"/>
          </rPr>
          <t xml:space="preserve">
Numeric Only</t>
        </r>
      </text>
    </comment>
    <comment authorId="0" ref="AL32" shapeId="0">
      <text>
        <r>
          <rPr>
            <b/>
            <sz val="9"/>
            <color indexed="81"/>
            <rFont val="Tahoma"/>
            <family val="2"/>
          </rPr>
          <t>Fendy Tio:</t>
        </r>
        <r>
          <rPr>
            <sz val="9"/>
            <color indexed="81"/>
            <rFont val="Tahoma"/>
            <family val="2"/>
          </rPr>
          <t xml:space="preserve">
Numeric Only</t>
        </r>
      </text>
    </comment>
    <comment authorId="0" ref="AM32" shapeId="0">
      <text>
        <r>
          <rPr>
            <b/>
            <sz val="9"/>
            <color indexed="81"/>
            <rFont val="Tahoma"/>
            <family val="2"/>
          </rPr>
          <t>Fendy Tio:</t>
        </r>
        <r>
          <rPr>
            <sz val="9"/>
            <color indexed="81"/>
            <rFont val="Tahoma"/>
            <family val="2"/>
          </rPr>
          <t xml:space="preserve">
Numeric Only</t>
        </r>
      </text>
    </comment>
    <comment authorId="0" ref="AN32" shapeId="0">
      <text>
        <r>
          <rPr>
            <b/>
            <sz val="9"/>
            <color indexed="81"/>
            <rFont val="Tahoma"/>
            <family val="2"/>
          </rPr>
          <t>Fendy Tio:</t>
        </r>
        <r>
          <rPr>
            <sz val="9"/>
            <color indexed="81"/>
            <rFont val="Tahoma"/>
            <family val="2"/>
          </rPr>
          <t xml:space="preserve">
Numeric Only</t>
        </r>
      </text>
    </comment>
    <comment authorId="0" ref="AO32" shapeId="0">
      <text>
        <r>
          <rPr>
            <b/>
            <sz val="9"/>
            <color indexed="81"/>
            <rFont val="Tahoma"/>
            <family val="2"/>
          </rPr>
          <t>Fendy Tio:</t>
        </r>
        <r>
          <rPr>
            <sz val="9"/>
            <color indexed="81"/>
            <rFont val="Tahoma"/>
            <family val="2"/>
          </rPr>
          <t xml:space="preserve">
Numeric Only</t>
        </r>
      </text>
    </comment>
    <comment authorId="0" ref="AP32" shapeId="0">
      <text>
        <r>
          <rPr>
            <b/>
            <sz val="9"/>
            <color indexed="81"/>
            <rFont val="Tahoma"/>
            <family val="2"/>
          </rPr>
          <t>Fendy Tio:</t>
        </r>
        <r>
          <rPr>
            <sz val="9"/>
            <color indexed="81"/>
            <rFont val="Tahoma"/>
            <family val="2"/>
          </rPr>
          <t xml:space="preserve">
Numeric Only</t>
        </r>
      </text>
    </comment>
    <comment authorId="0" ref="AQ32" shapeId="0">
      <text>
        <r>
          <rPr>
            <b/>
            <sz val="9"/>
            <color indexed="81"/>
            <rFont val="Tahoma"/>
            <family val="2"/>
          </rPr>
          <t>Fendy Tio:</t>
        </r>
        <r>
          <rPr>
            <sz val="9"/>
            <color indexed="81"/>
            <rFont val="Tahoma"/>
            <family val="2"/>
          </rPr>
          <t xml:space="preserve">
Numeric Only</t>
        </r>
      </text>
    </comment>
    <comment authorId="0" ref="AR32" shapeId="0">
      <text>
        <r>
          <rPr>
            <b/>
            <sz val="9"/>
            <color indexed="81"/>
            <rFont val="Tahoma"/>
            <family val="2"/>
          </rPr>
          <t>Fendy Tio:</t>
        </r>
        <r>
          <rPr>
            <sz val="9"/>
            <color indexed="81"/>
            <rFont val="Tahoma"/>
            <family val="2"/>
          </rPr>
          <t xml:space="preserve">
Numeric Only</t>
        </r>
      </text>
    </comment>
    <comment authorId="0" ref="AS32" shapeId="0">
      <text>
        <r>
          <rPr>
            <b/>
            <sz val="9"/>
            <color indexed="81"/>
            <rFont val="Tahoma"/>
            <family val="2"/>
          </rPr>
          <t>Fendy Tio:</t>
        </r>
        <r>
          <rPr>
            <sz val="9"/>
            <color indexed="81"/>
            <rFont val="Tahoma"/>
            <family val="2"/>
          </rPr>
          <t xml:space="preserve">
Numeric Only</t>
        </r>
      </text>
    </comment>
    <comment authorId="0" ref="AT32" shapeId="0">
      <text>
        <r>
          <rPr>
            <b/>
            <sz val="9"/>
            <color indexed="81"/>
            <rFont val="Tahoma"/>
            <family val="2"/>
          </rPr>
          <t>Fendy Tio:</t>
        </r>
        <r>
          <rPr>
            <sz val="9"/>
            <color indexed="81"/>
            <rFont val="Tahoma"/>
            <family val="2"/>
          </rPr>
          <t xml:space="preserve">
Numeric Only</t>
        </r>
      </text>
    </comment>
    <comment authorId="0" ref="AU32" shapeId="0">
      <text>
        <r>
          <rPr>
            <b/>
            <sz val="9"/>
            <color indexed="81"/>
            <rFont val="Tahoma"/>
            <family val="2"/>
          </rPr>
          <t>Fendy Tio:</t>
        </r>
        <r>
          <rPr>
            <sz val="9"/>
            <color indexed="81"/>
            <rFont val="Tahoma"/>
            <family val="2"/>
          </rPr>
          <t xml:space="preserve">
Numeric Only</t>
        </r>
      </text>
    </comment>
    <comment authorId="0" ref="AV32" shapeId="0">
      <text>
        <r>
          <rPr>
            <b/>
            <sz val="9"/>
            <color indexed="81"/>
            <rFont val="Tahoma"/>
            <family val="2"/>
          </rPr>
          <t>Fendy Tio:</t>
        </r>
        <r>
          <rPr>
            <sz val="9"/>
            <color indexed="81"/>
            <rFont val="Tahoma"/>
            <family val="2"/>
          </rPr>
          <t xml:space="preserve">
Numeric Only</t>
        </r>
      </text>
    </comment>
    <comment authorId="0" ref="AW32" shapeId="0">
      <text>
        <r>
          <rPr>
            <b/>
            <sz val="9"/>
            <color indexed="81"/>
            <rFont val="Tahoma"/>
            <family val="2"/>
          </rPr>
          <t>Fendy Tio:</t>
        </r>
        <r>
          <rPr>
            <sz val="9"/>
            <color indexed="81"/>
            <rFont val="Tahoma"/>
            <family val="2"/>
          </rPr>
          <t xml:space="preserve">
Numeric Only</t>
        </r>
      </text>
    </comment>
    <comment authorId="0" ref="AX32" shapeId="0">
      <text>
        <r>
          <rPr>
            <b/>
            <sz val="9"/>
            <color indexed="81"/>
            <rFont val="Tahoma"/>
            <family val="2"/>
          </rPr>
          <t>Fendy Tio:</t>
        </r>
        <r>
          <rPr>
            <sz val="9"/>
            <color indexed="81"/>
            <rFont val="Tahoma"/>
            <family val="2"/>
          </rPr>
          <t xml:space="preserve">
Numeric Only</t>
        </r>
      </text>
    </comment>
    <comment authorId="0" ref="AY32" shapeId="0">
      <text>
        <r>
          <rPr>
            <b/>
            <sz val="9"/>
            <color indexed="81"/>
            <rFont val="Tahoma"/>
            <family val="2"/>
          </rPr>
          <t>Fendy Tio:</t>
        </r>
        <r>
          <rPr>
            <sz val="9"/>
            <color indexed="81"/>
            <rFont val="Tahoma"/>
            <family val="2"/>
          </rPr>
          <t xml:space="preserve">
Numeric Only</t>
        </r>
      </text>
    </comment>
    <comment authorId="0" ref="AZ32" shapeId="0">
      <text>
        <r>
          <rPr>
            <b/>
            <sz val="9"/>
            <color indexed="81"/>
            <rFont val="Tahoma"/>
            <family val="2"/>
          </rPr>
          <t>Fendy Tio:</t>
        </r>
        <r>
          <rPr>
            <sz val="9"/>
            <color indexed="81"/>
            <rFont val="Tahoma"/>
            <family val="2"/>
          </rPr>
          <t xml:space="preserve">
Numeric Only</t>
        </r>
      </text>
    </comment>
    <comment authorId="0" ref="BA32" shapeId="0">
      <text>
        <r>
          <rPr>
            <b/>
            <sz val="9"/>
            <color indexed="81"/>
            <rFont val="Tahoma"/>
            <family val="2"/>
          </rPr>
          <t>Fendy Tio:</t>
        </r>
        <r>
          <rPr>
            <sz val="9"/>
            <color indexed="81"/>
            <rFont val="Tahoma"/>
            <family val="2"/>
          </rPr>
          <t xml:space="preserve">
Numeric Only</t>
        </r>
      </text>
    </comment>
    <comment authorId="0" ref="BB32" shapeId="0">
      <text>
        <r>
          <rPr>
            <b/>
            <sz val="9"/>
            <color indexed="81"/>
            <rFont val="Tahoma"/>
            <family val="2"/>
          </rPr>
          <t>Fendy Tio:</t>
        </r>
        <r>
          <rPr>
            <sz val="9"/>
            <color indexed="81"/>
            <rFont val="Tahoma"/>
            <family val="2"/>
          </rPr>
          <t xml:space="preserve">
Numeric Only</t>
        </r>
      </text>
    </comment>
    <comment authorId="0" ref="BC32" shapeId="0">
      <text>
        <r>
          <rPr>
            <b/>
            <sz val="9"/>
            <color indexed="81"/>
            <rFont val="Tahoma"/>
            <family val="2"/>
          </rPr>
          <t>Fendy Tio:</t>
        </r>
        <r>
          <rPr>
            <sz val="9"/>
            <color indexed="81"/>
            <rFont val="Tahoma"/>
            <family val="2"/>
          </rPr>
          <t xml:space="preserve">
Numeric Only</t>
        </r>
      </text>
    </comment>
    <comment authorId="0" ref="BD32" shapeId="0">
      <text>
        <r>
          <rPr>
            <b/>
            <sz val="9"/>
            <color indexed="81"/>
            <rFont val="Tahoma"/>
            <family val="2"/>
          </rPr>
          <t>Fendy Tio:</t>
        </r>
        <r>
          <rPr>
            <sz val="9"/>
            <color indexed="81"/>
            <rFont val="Tahoma"/>
            <family val="2"/>
          </rPr>
          <t xml:space="preserve">
Numeric Only</t>
        </r>
      </text>
    </comment>
    <comment authorId="0" ref="BE32" shapeId="0">
      <text>
        <r>
          <rPr>
            <b/>
            <sz val="9"/>
            <color indexed="81"/>
            <rFont val="Tahoma"/>
            <family val="2"/>
          </rPr>
          <t>Fendy Tio:</t>
        </r>
        <r>
          <rPr>
            <sz val="9"/>
            <color indexed="81"/>
            <rFont val="Tahoma"/>
            <family val="2"/>
          </rPr>
          <t xml:space="preserve">
Numeric Only</t>
        </r>
      </text>
    </comment>
    <comment authorId="0" ref="BF32" shapeId="0">
      <text>
        <r>
          <rPr>
            <b/>
            <sz val="9"/>
            <color indexed="81"/>
            <rFont val="Tahoma"/>
            <family val="2"/>
          </rPr>
          <t>Fendy Tio:</t>
        </r>
        <r>
          <rPr>
            <sz val="9"/>
            <color indexed="81"/>
            <rFont val="Tahoma"/>
            <family val="2"/>
          </rPr>
          <t xml:space="preserve">
Numeric Only</t>
        </r>
      </text>
    </comment>
    <comment authorId="0" ref="BG32" shapeId="0">
      <text>
        <r>
          <rPr>
            <b/>
            <sz val="9"/>
            <color indexed="81"/>
            <rFont val="Tahoma"/>
            <family val="2"/>
          </rPr>
          <t>Fendy Tio:</t>
        </r>
        <r>
          <rPr>
            <sz val="9"/>
            <color indexed="81"/>
            <rFont val="Tahoma"/>
            <family val="2"/>
          </rPr>
          <t xml:space="preserve">
Numeric Only</t>
        </r>
      </text>
    </comment>
    <comment authorId="0" ref="BH32" shapeId="0">
      <text>
        <r>
          <rPr>
            <b/>
            <sz val="9"/>
            <color indexed="81"/>
            <rFont val="Tahoma"/>
            <family val="2"/>
          </rPr>
          <t>Fendy Tio:</t>
        </r>
        <r>
          <rPr>
            <sz val="9"/>
            <color indexed="81"/>
            <rFont val="Tahoma"/>
            <family val="2"/>
          </rPr>
          <t xml:space="preserve">
Numeric Only</t>
        </r>
      </text>
    </comment>
    <comment authorId="0" ref="BI32" shapeId="0">
      <text>
        <r>
          <rPr>
            <b/>
            <sz val="9"/>
            <color indexed="81"/>
            <rFont val="Tahoma"/>
            <family val="2"/>
          </rPr>
          <t>Fendy Tio:</t>
        </r>
        <r>
          <rPr>
            <sz val="9"/>
            <color indexed="81"/>
            <rFont val="Tahoma"/>
            <family val="2"/>
          </rPr>
          <t xml:space="preserve">
Numeric Only</t>
        </r>
      </text>
    </comment>
    <comment authorId="0" ref="BJ32" shapeId="0">
      <text>
        <r>
          <rPr>
            <b/>
            <sz val="9"/>
            <color indexed="81"/>
            <rFont val="Tahoma"/>
            <family val="2"/>
          </rPr>
          <t>Fendy Tio:</t>
        </r>
        <r>
          <rPr>
            <sz val="9"/>
            <color indexed="81"/>
            <rFont val="Tahoma"/>
            <family val="2"/>
          </rPr>
          <t xml:space="preserve">
Numeric Only</t>
        </r>
      </text>
    </comment>
    <comment authorId="0" ref="BK32" shapeId="0">
      <text>
        <r>
          <rPr>
            <b/>
            <sz val="9"/>
            <color indexed="81"/>
            <rFont val="Tahoma"/>
            <family val="2"/>
          </rPr>
          <t>Fendy Tio:</t>
        </r>
        <r>
          <rPr>
            <sz val="9"/>
            <color indexed="81"/>
            <rFont val="Tahoma"/>
            <family val="2"/>
          </rPr>
          <t xml:space="preserve">
Numeric Only</t>
        </r>
      </text>
    </comment>
    <comment authorId="0" ref="BL32" shapeId="0">
      <text>
        <r>
          <rPr>
            <b/>
            <sz val="9"/>
            <color indexed="81"/>
            <rFont val="Tahoma"/>
            <family val="2"/>
          </rPr>
          <t>Fendy Tio:</t>
        </r>
        <r>
          <rPr>
            <sz val="9"/>
            <color indexed="81"/>
            <rFont val="Tahoma"/>
            <family val="2"/>
          </rPr>
          <t xml:space="preserve">
Numeric Only</t>
        </r>
      </text>
    </comment>
    <comment authorId="0" ref="BM32" shapeId="0">
      <text>
        <r>
          <rPr>
            <b/>
            <sz val="9"/>
            <color indexed="81"/>
            <rFont val="Tahoma"/>
            <family val="2"/>
          </rPr>
          <t>Fendy Tio:</t>
        </r>
        <r>
          <rPr>
            <sz val="9"/>
            <color indexed="81"/>
            <rFont val="Tahoma"/>
            <family val="2"/>
          </rPr>
          <t xml:space="preserve">
Numeric Only</t>
        </r>
      </text>
    </comment>
    <comment authorId="0" ref="BN32" shapeId="0">
      <text>
        <r>
          <rPr>
            <b/>
            <sz val="9"/>
            <color indexed="81"/>
            <rFont val="Tahoma"/>
            <family val="2"/>
          </rPr>
          <t>Fendy Tio:</t>
        </r>
        <r>
          <rPr>
            <sz val="9"/>
            <color indexed="81"/>
            <rFont val="Tahoma"/>
            <family val="2"/>
          </rPr>
          <t xml:space="preserve">
Numeric Only</t>
        </r>
      </text>
    </comment>
    <comment authorId="0" ref="BO32" shapeId="0">
      <text>
        <r>
          <rPr>
            <b/>
            <sz val="9"/>
            <color indexed="81"/>
            <rFont val="Tahoma"/>
            <family val="2"/>
          </rPr>
          <t>Fendy Tio:</t>
        </r>
        <r>
          <rPr>
            <sz val="9"/>
            <color indexed="81"/>
            <rFont val="Tahoma"/>
            <family val="2"/>
          </rPr>
          <t xml:space="preserve">
Numeric Only</t>
        </r>
      </text>
    </comment>
    <comment authorId="0" ref="BP32" shapeId="0">
      <text>
        <r>
          <rPr>
            <b/>
            <sz val="9"/>
            <color indexed="81"/>
            <rFont val="Tahoma"/>
            <family val="2"/>
          </rPr>
          <t>Fendy Tio:</t>
        </r>
        <r>
          <rPr>
            <sz val="9"/>
            <color indexed="81"/>
            <rFont val="Tahoma"/>
            <family val="2"/>
          </rPr>
          <t xml:space="preserve">
Numeric Only</t>
        </r>
      </text>
    </comment>
    <comment authorId="0" ref="BQ32" shapeId="0">
      <text>
        <r>
          <rPr>
            <b/>
            <sz val="9"/>
            <color indexed="81"/>
            <rFont val="Tahoma"/>
            <family val="2"/>
          </rPr>
          <t>Fendy Tio:</t>
        </r>
        <r>
          <rPr>
            <sz val="9"/>
            <color indexed="81"/>
            <rFont val="Tahoma"/>
            <family val="2"/>
          </rPr>
          <t xml:space="preserve">
Numeric Only</t>
        </r>
      </text>
    </comment>
    <comment authorId="0" ref="BR32" shapeId="0">
      <text>
        <r>
          <rPr>
            <b/>
            <sz val="9"/>
            <color indexed="81"/>
            <rFont val="Tahoma"/>
            <family val="2"/>
          </rPr>
          <t>Fendy Tio:</t>
        </r>
        <r>
          <rPr>
            <sz val="9"/>
            <color indexed="81"/>
            <rFont val="Tahoma"/>
            <family val="2"/>
          </rPr>
          <t xml:space="preserve">
Numeric Only</t>
        </r>
      </text>
    </comment>
    <comment authorId="0" ref="BS32" shapeId="0">
      <text>
        <r>
          <rPr>
            <b/>
            <sz val="9"/>
            <color indexed="81"/>
            <rFont val="Tahoma"/>
            <family val="2"/>
          </rPr>
          <t>Fendy Tio:</t>
        </r>
        <r>
          <rPr>
            <sz val="9"/>
            <color indexed="81"/>
            <rFont val="Tahoma"/>
            <family val="2"/>
          </rPr>
          <t xml:space="preserve">
Numeric Only</t>
        </r>
      </text>
    </comment>
    <comment authorId="0" ref="BT32" shapeId="0">
      <text>
        <r>
          <rPr>
            <b/>
            <sz val="9"/>
            <color indexed="81"/>
            <rFont val="Tahoma"/>
            <family val="2"/>
          </rPr>
          <t>Fendy Tio:</t>
        </r>
        <r>
          <rPr>
            <sz val="9"/>
            <color indexed="81"/>
            <rFont val="Tahoma"/>
            <family val="2"/>
          </rPr>
          <t xml:space="preserve">
Numeric Only</t>
        </r>
      </text>
    </comment>
    <comment authorId="0" ref="BU32" shapeId="0">
      <text>
        <r>
          <rPr>
            <b/>
            <sz val="9"/>
            <color indexed="81"/>
            <rFont val="Tahoma"/>
            <family val="2"/>
          </rPr>
          <t>Fendy Tio:</t>
        </r>
        <r>
          <rPr>
            <sz val="9"/>
            <color indexed="81"/>
            <rFont val="Tahoma"/>
            <family val="2"/>
          </rPr>
          <t xml:space="preserve">
Numeric Only</t>
        </r>
      </text>
    </comment>
    <comment authorId="0" ref="BV32" shapeId="0">
      <text>
        <r>
          <rPr>
            <b/>
            <sz val="9"/>
            <color indexed="81"/>
            <rFont val="Tahoma"/>
            <family val="2"/>
          </rPr>
          <t>Fendy Tio:</t>
        </r>
        <r>
          <rPr>
            <sz val="9"/>
            <color indexed="81"/>
            <rFont val="Tahoma"/>
            <family val="2"/>
          </rPr>
          <t xml:space="preserve">
Numeric Only</t>
        </r>
      </text>
    </comment>
    <comment authorId="0" ref="BW32" shapeId="0">
      <text>
        <r>
          <rPr>
            <b/>
            <sz val="9"/>
            <color indexed="81"/>
            <rFont val="Tahoma"/>
            <family val="2"/>
          </rPr>
          <t>Fendy Tio:</t>
        </r>
        <r>
          <rPr>
            <sz val="9"/>
            <color indexed="81"/>
            <rFont val="Tahoma"/>
            <family val="2"/>
          </rPr>
          <t xml:space="preserve">
Numeric Only</t>
        </r>
      </text>
    </comment>
    <comment authorId="0" ref="BX32" shapeId="0">
      <text>
        <r>
          <rPr>
            <b/>
            <sz val="9"/>
            <color indexed="81"/>
            <rFont val="Tahoma"/>
            <family val="2"/>
          </rPr>
          <t>Fendy Tio:</t>
        </r>
        <r>
          <rPr>
            <sz val="9"/>
            <color indexed="81"/>
            <rFont val="Tahoma"/>
            <family val="2"/>
          </rPr>
          <t xml:space="preserve">
Numeric Only</t>
        </r>
      </text>
    </comment>
    <comment authorId="0" ref="BY32" shapeId="0">
      <text>
        <r>
          <rPr>
            <b/>
            <sz val="9"/>
            <color indexed="81"/>
            <rFont val="Tahoma"/>
            <family val="2"/>
          </rPr>
          <t>Fendy Tio:</t>
        </r>
        <r>
          <rPr>
            <sz val="9"/>
            <color indexed="81"/>
            <rFont val="Tahoma"/>
            <family val="2"/>
          </rPr>
          <t xml:space="preserve">
Numeric Only</t>
        </r>
      </text>
    </comment>
    <comment authorId="0" ref="BZ32" shapeId="0">
      <text>
        <r>
          <rPr>
            <b/>
            <sz val="9"/>
            <color indexed="81"/>
            <rFont val="Tahoma"/>
            <family val="2"/>
          </rPr>
          <t>Fendy Tio:</t>
        </r>
        <r>
          <rPr>
            <sz val="9"/>
            <color indexed="81"/>
            <rFont val="Tahoma"/>
            <family val="2"/>
          </rPr>
          <t xml:space="preserve">
Numeric Only</t>
        </r>
      </text>
    </comment>
    <comment authorId="0" ref="CA32" shapeId="0">
      <text>
        <r>
          <rPr>
            <b/>
            <sz val="9"/>
            <color indexed="81"/>
            <rFont val="Tahoma"/>
            <family val="2"/>
          </rPr>
          <t>Fendy Tio:</t>
        </r>
        <r>
          <rPr>
            <sz val="9"/>
            <color indexed="81"/>
            <rFont val="Tahoma"/>
            <family val="2"/>
          </rPr>
          <t xml:space="preserve">
Numeric Only</t>
        </r>
      </text>
    </comment>
    <comment authorId="0" ref="CB32" shapeId="0">
      <text>
        <r>
          <rPr>
            <b/>
            <sz val="9"/>
            <color indexed="81"/>
            <rFont val="Tahoma"/>
            <family val="2"/>
          </rPr>
          <t>Fendy Tio:</t>
        </r>
        <r>
          <rPr>
            <sz val="9"/>
            <color indexed="81"/>
            <rFont val="Tahoma"/>
            <family val="2"/>
          </rPr>
          <t xml:space="preserve">
Numeric Only</t>
        </r>
      </text>
    </comment>
    <comment authorId="0" ref="CC32" shapeId="0">
      <text>
        <r>
          <rPr>
            <b/>
            <sz val="9"/>
            <color indexed="81"/>
            <rFont val="Tahoma"/>
            <family val="2"/>
          </rPr>
          <t>Fendy Tio:</t>
        </r>
        <r>
          <rPr>
            <sz val="9"/>
            <color indexed="81"/>
            <rFont val="Tahoma"/>
            <family val="2"/>
          </rPr>
          <t xml:space="preserve">
Numeric Only</t>
        </r>
      </text>
    </comment>
    <comment authorId="0" ref="CD32" shapeId="0">
      <text>
        <r>
          <rPr>
            <b/>
            <sz val="9"/>
            <color indexed="81"/>
            <rFont val="Tahoma"/>
            <family val="2"/>
          </rPr>
          <t>Fendy Tio:</t>
        </r>
        <r>
          <rPr>
            <sz val="9"/>
            <color indexed="81"/>
            <rFont val="Tahoma"/>
            <family val="2"/>
          </rPr>
          <t xml:space="preserve">
Numeric Only</t>
        </r>
      </text>
    </comment>
    <comment authorId="0" ref="CE32" shapeId="0">
      <text>
        <r>
          <rPr>
            <b/>
            <sz val="9"/>
            <color indexed="81"/>
            <rFont val="Tahoma"/>
            <family val="2"/>
          </rPr>
          <t>Fendy Tio:</t>
        </r>
        <r>
          <rPr>
            <sz val="9"/>
            <color indexed="81"/>
            <rFont val="Tahoma"/>
            <family val="2"/>
          </rPr>
          <t xml:space="preserve">
Numeric Only</t>
        </r>
      </text>
    </comment>
    <comment authorId="0" ref="CF32" shapeId="0">
      <text>
        <r>
          <rPr>
            <b/>
            <sz val="9"/>
            <color indexed="81"/>
            <rFont val="Tahoma"/>
            <family val="2"/>
          </rPr>
          <t>Fendy Tio:</t>
        </r>
        <r>
          <rPr>
            <sz val="9"/>
            <color indexed="81"/>
            <rFont val="Tahoma"/>
            <family val="2"/>
          </rPr>
          <t xml:space="preserve">
Numeric Only</t>
        </r>
      </text>
    </comment>
    <comment authorId="0" ref="CG32" shapeId="0">
      <text>
        <r>
          <rPr>
            <b/>
            <sz val="9"/>
            <color indexed="81"/>
            <rFont val="Tahoma"/>
            <family val="2"/>
          </rPr>
          <t>Fendy Tio:</t>
        </r>
        <r>
          <rPr>
            <sz val="9"/>
            <color indexed="81"/>
            <rFont val="Tahoma"/>
            <family val="2"/>
          </rPr>
          <t xml:space="preserve">
Numeric Only</t>
        </r>
      </text>
    </comment>
    <comment authorId="0" ref="CH32" shapeId="0">
      <text>
        <r>
          <rPr>
            <b/>
            <sz val="9"/>
            <color indexed="81"/>
            <rFont val="Tahoma"/>
            <family val="2"/>
          </rPr>
          <t>Fendy Tio:</t>
        </r>
        <r>
          <rPr>
            <sz val="9"/>
            <color indexed="81"/>
            <rFont val="Tahoma"/>
            <family val="2"/>
          </rPr>
          <t xml:space="preserve">
Numeric Only</t>
        </r>
      </text>
    </comment>
    <comment authorId="0" ref="CI32" shapeId="0">
      <text>
        <r>
          <rPr>
            <b/>
            <sz val="9"/>
            <color indexed="81"/>
            <rFont val="Tahoma"/>
            <family val="2"/>
          </rPr>
          <t>Fendy Tio:</t>
        </r>
        <r>
          <rPr>
            <sz val="9"/>
            <color indexed="81"/>
            <rFont val="Tahoma"/>
            <family val="2"/>
          </rPr>
          <t xml:space="preserve">
Numeric Only</t>
        </r>
      </text>
    </comment>
    <comment authorId="0" ref="CJ32" shapeId="0">
      <text>
        <r>
          <rPr>
            <b/>
            <sz val="9"/>
            <color indexed="81"/>
            <rFont val="Tahoma"/>
            <family val="2"/>
          </rPr>
          <t>Fendy Tio:</t>
        </r>
        <r>
          <rPr>
            <sz val="9"/>
            <color indexed="81"/>
            <rFont val="Tahoma"/>
            <family val="2"/>
          </rPr>
          <t xml:space="preserve">
Numeric Only</t>
        </r>
      </text>
    </comment>
    <comment authorId="0" ref="CK32" shapeId="0">
      <text>
        <r>
          <rPr>
            <b/>
            <sz val="9"/>
            <color indexed="81"/>
            <rFont val="Tahoma"/>
            <family val="2"/>
          </rPr>
          <t>Fendy Tio:</t>
        </r>
        <r>
          <rPr>
            <sz val="9"/>
            <color indexed="81"/>
            <rFont val="Tahoma"/>
            <family val="2"/>
          </rPr>
          <t xml:space="preserve">
Numeric Only</t>
        </r>
      </text>
    </comment>
    <comment authorId="0" ref="CL32" shapeId="0">
      <text>
        <r>
          <rPr>
            <b/>
            <sz val="9"/>
            <color indexed="81"/>
            <rFont val="Tahoma"/>
            <family val="2"/>
          </rPr>
          <t>Fendy Tio:</t>
        </r>
        <r>
          <rPr>
            <sz val="9"/>
            <color indexed="81"/>
            <rFont val="Tahoma"/>
            <family val="2"/>
          </rPr>
          <t xml:space="preserve">
Numeric Only</t>
        </r>
      </text>
    </comment>
    <comment authorId="0" ref="CM32" shapeId="0">
      <text>
        <r>
          <rPr>
            <b/>
            <sz val="9"/>
            <color indexed="81"/>
            <rFont val="Tahoma"/>
            <family val="2"/>
          </rPr>
          <t>Fendy Tio:</t>
        </r>
        <r>
          <rPr>
            <sz val="9"/>
            <color indexed="81"/>
            <rFont val="Tahoma"/>
            <family val="2"/>
          </rPr>
          <t xml:space="preserve">
Numeric Only</t>
        </r>
      </text>
    </comment>
    <comment authorId="0" ref="CN32" shapeId="0">
      <text>
        <r>
          <rPr>
            <b/>
            <sz val="9"/>
            <color indexed="81"/>
            <rFont val="Tahoma"/>
            <family val="2"/>
          </rPr>
          <t>Fendy Tio:</t>
        </r>
        <r>
          <rPr>
            <sz val="9"/>
            <color indexed="81"/>
            <rFont val="Tahoma"/>
            <family val="2"/>
          </rPr>
          <t xml:space="preserve">
Numeric Only</t>
        </r>
      </text>
    </comment>
    <comment authorId="0" ref="CO32" shapeId="0">
      <text>
        <r>
          <rPr>
            <b/>
            <sz val="9"/>
            <color indexed="81"/>
            <rFont val="Tahoma"/>
            <family val="2"/>
          </rPr>
          <t>Fendy Tio:</t>
        </r>
        <r>
          <rPr>
            <sz val="9"/>
            <color indexed="81"/>
            <rFont val="Tahoma"/>
            <family val="2"/>
          </rPr>
          <t xml:space="preserve">
Numeric Only</t>
        </r>
      </text>
    </comment>
    <comment authorId="0" ref="CP32" shapeId="0">
      <text>
        <r>
          <rPr>
            <b/>
            <sz val="9"/>
            <color indexed="81"/>
            <rFont val="Tahoma"/>
            <family val="2"/>
          </rPr>
          <t>Fendy Tio:</t>
        </r>
        <r>
          <rPr>
            <sz val="9"/>
            <color indexed="81"/>
            <rFont val="Tahoma"/>
            <family val="2"/>
          </rPr>
          <t xml:space="preserve">
Numeric Only</t>
        </r>
      </text>
    </comment>
    <comment authorId="0" ref="CQ32" shapeId="0">
      <text>
        <r>
          <rPr>
            <b/>
            <sz val="9"/>
            <color indexed="81"/>
            <rFont val="Tahoma"/>
            <family val="2"/>
          </rPr>
          <t>Fendy Tio:</t>
        </r>
        <r>
          <rPr>
            <sz val="9"/>
            <color indexed="81"/>
            <rFont val="Tahoma"/>
            <family val="2"/>
          </rPr>
          <t xml:space="preserve">
Numeric Only</t>
        </r>
      </text>
    </comment>
    <comment authorId="0" ref="CR32" shapeId="0">
      <text>
        <r>
          <rPr>
            <b/>
            <sz val="9"/>
            <color indexed="81"/>
            <rFont val="Tahoma"/>
            <family val="2"/>
          </rPr>
          <t>Fendy Tio:</t>
        </r>
        <r>
          <rPr>
            <sz val="9"/>
            <color indexed="81"/>
            <rFont val="Tahoma"/>
            <family val="2"/>
          </rPr>
          <t xml:space="preserve">
Numeric Only</t>
        </r>
      </text>
    </comment>
    <comment authorId="0" ref="CS32" shapeId="0">
      <text>
        <r>
          <rPr>
            <b/>
            <sz val="9"/>
            <color indexed="81"/>
            <rFont val="Tahoma"/>
            <family val="2"/>
          </rPr>
          <t>Fendy Tio:</t>
        </r>
        <r>
          <rPr>
            <sz val="9"/>
            <color indexed="81"/>
            <rFont val="Tahoma"/>
            <family val="2"/>
          </rPr>
          <t xml:space="preserve">
Numeric Only</t>
        </r>
      </text>
    </comment>
    <comment authorId="0" ref="CT32" shapeId="0">
      <text>
        <r>
          <rPr>
            <b/>
            <sz val="9"/>
            <color indexed="81"/>
            <rFont val="Tahoma"/>
            <family val="2"/>
          </rPr>
          <t>Fendy Tio:</t>
        </r>
        <r>
          <rPr>
            <sz val="9"/>
            <color indexed="81"/>
            <rFont val="Tahoma"/>
            <family val="2"/>
          </rPr>
          <t xml:space="preserve">
Numeric Only</t>
        </r>
      </text>
    </comment>
    <comment authorId="0" ref="CU32" shapeId="0">
      <text>
        <r>
          <rPr>
            <b/>
            <sz val="9"/>
            <color indexed="81"/>
            <rFont val="Tahoma"/>
            <family val="2"/>
          </rPr>
          <t>Fendy Tio:</t>
        </r>
        <r>
          <rPr>
            <sz val="9"/>
            <color indexed="81"/>
            <rFont val="Tahoma"/>
            <family val="2"/>
          </rPr>
          <t xml:space="preserve">
Numeric Only</t>
        </r>
      </text>
    </comment>
    <comment authorId="0" ref="CV32" shapeId="0">
      <text>
        <r>
          <rPr>
            <b/>
            <sz val="9"/>
            <color indexed="81"/>
            <rFont val="Tahoma"/>
            <family val="2"/>
          </rPr>
          <t>Fendy Tio:</t>
        </r>
        <r>
          <rPr>
            <sz val="9"/>
            <color indexed="81"/>
            <rFont val="Tahoma"/>
            <family val="2"/>
          </rPr>
          <t xml:space="preserve">
Numeric Only</t>
        </r>
      </text>
    </comment>
    <comment authorId="0" ref="CW32"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B22" shapeId="0">
      <text>
        <r>
          <rPr>
            <b/>
            <sz val="9"/>
            <color indexed="81"/>
            <rFont val="Tahoma"/>
            <family val="2"/>
          </rPr>
          <t>Fendy Tio:</t>
        </r>
        <r>
          <rPr>
            <sz val="9"/>
            <color indexed="81"/>
            <rFont val="Tahoma"/>
            <family val="2"/>
          </rPr>
          <t xml:space="preserve">
HARUS DIISI JIKA ID TYPE BUKAN E-KTP/AKTA/NPWP</t>
        </r>
      </text>
    </comment>
    <comment authorId="0" ref="C22" shapeId="0">
      <text>
        <r>
          <rPr>
            <b/>
            <sz val="9"/>
            <color indexed="81"/>
            <rFont val="Tahoma"/>
            <family val="2"/>
          </rPr>
          <t>Fendy Tio:</t>
        </r>
        <r>
          <rPr>
            <sz val="9"/>
            <color indexed="81"/>
            <rFont val="Tahoma"/>
            <family val="2"/>
          </rPr>
          <t xml:space="preserve">
HARUS DIISI JIKA ID TYPE BUKAN E-KTP/AKTA/NPWP</t>
        </r>
      </text>
    </comment>
    <comment authorId="0" ref="D22" shapeId="0">
      <text>
        <r>
          <rPr>
            <b/>
            <sz val="9"/>
            <color indexed="81"/>
            <rFont val="Tahoma"/>
            <family val="2"/>
          </rPr>
          <t>Fendy Tio:</t>
        </r>
        <r>
          <rPr>
            <sz val="9"/>
            <color indexed="81"/>
            <rFont val="Tahoma"/>
            <family val="2"/>
          </rPr>
          <t xml:space="preserve">
HARUS DIISI JIKA ID TYPE BUKAN E-KTP/AKTA/NPWP</t>
        </r>
      </text>
    </comment>
    <comment authorId="0" ref="E22" shapeId="0">
      <text>
        <r>
          <rPr>
            <b/>
            <sz val="9"/>
            <color indexed="81"/>
            <rFont val="Tahoma"/>
            <family val="2"/>
          </rPr>
          <t>Fendy Tio:</t>
        </r>
        <r>
          <rPr>
            <sz val="9"/>
            <color indexed="81"/>
            <rFont val="Tahoma"/>
            <family val="2"/>
          </rPr>
          <t xml:space="preserve">
HARUS DIISI JIKA ID TYPE BUKAN E-KTP/AKTA/NPWP</t>
        </r>
      </text>
    </comment>
    <comment authorId="0" ref="F22" shapeId="0">
      <text>
        <r>
          <rPr>
            <b/>
            <sz val="9"/>
            <color indexed="81"/>
            <rFont val="Tahoma"/>
            <family val="2"/>
          </rPr>
          <t>Fendy Tio:</t>
        </r>
        <r>
          <rPr>
            <sz val="9"/>
            <color indexed="81"/>
            <rFont val="Tahoma"/>
            <family val="2"/>
          </rPr>
          <t xml:space="preserve">
HARUS DIISI JIKA ID TYPE BUKAN E-KTP/AKTA/NPWP</t>
        </r>
      </text>
    </comment>
    <comment authorId="0" ref="B24" shapeId="0">
      <text>
        <r>
          <rPr>
            <b/>
            <sz val="9"/>
            <color indexed="81"/>
            <rFont val="Tahoma"/>
            <family val="2"/>
          </rPr>
          <t>Fendy Tio:</t>
        </r>
        <r>
          <rPr>
            <sz val="9"/>
            <color indexed="81"/>
            <rFont val="Tahoma"/>
            <family val="2"/>
          </rPr>
          <t xml:space="preserve">
Numeric Only</t>
        </r>
      </text>
    </comment>
    <comment authorId="0" ref="C24" shapeId="0">
      <text>
        <r>
          <rPr>
            <b/>
            <sz val="9"/>
            <color indexed="81"/>
            <rFont val="Tahoma"/>
            <family val="2"/>
          </rPr>
          <t>Fendy Tio:</t>
        </r>
        <r>
          <rPr>
            <sz val="9"/>
            <color indexed="81"/>
            <rFont val="Tahoma"/>
            <family val="2"/>
          </rPr>
          <t xml:space="preserve">
Numeric Only</t>
        </r>
      </text>
    </comment>
    <comment authorId="0" ref="D24" shapeId="0">
      <text>
        <r>
          <rPr>
            <b/>
            <sz val="9"/>
            <color indexed="81"/>
            <rFont val="Tahoma"/>
            <family val="2"/>
          </rPr>
          <t>Fendy Tio:</t>
        </r>
        <r>
          <rPr>
            <sz val="9"/>
            <color indexed="81"/>
            <rFont val="Tahoma"/>
            <family val="2"/>
          </rPr>
          <t xml:space="preserve">
Numeric Only</t>
        </r>
      </text>
    </comment>
    <comment authorId="0" ref="E24" shapeId="0">
      <text>
        <r>
          <rPr>
            <b/>
            <sz val="9"/>
            <color indexed="81"/>
            <rFont val="Tahoma"/>
            <family val="2"/>
          </rPr>
          <t>Fendy Tio:</t>
        </r>
        <r>
          <rPr>
            <sz val="9"/>
            <color indexed="81"/>
            <rFont val="Tahoma"/>
            <family val="2"/>
          </rPr>
          <t xml:space="preserve">
Numeric Only</t>
        </r>
      </text>
    </comment>
    <comment authorId="0" ref="F24" shapeId="0">
      <text>
        <r>
          <rPr>
            <b/>
            <sz val="9"/>
            <color indexed="81"/>
            <rFont val="Tahoma"/>
            <family val="2"/>
          </rPr>
          <t>Fendy Tio:</t>
        </r>
        <r>
          <rPr>
            <sz val="9"/>
            <color indexed="81"/>
            <rFont val="Tahoma"/>
            <family val="2"/>
          </rPr>
          <t xml:space="preserve">
Numeric Only</t>
        </r>
      </text>
    </comment>
    <comment authorId="0" ref="B27" shapeId="0">
      <text>
        <r>
          <rPr>
            <b/>
            <sz val="9"/>
            <color indexed="81"/>
            <rFont val="Tahoma"/>
            <family val="2"/>
          </rPr>
          <t>Fendy Tio:</t>
        </r>
        <r>
          <rPr>
            <sz val="9"/>
            <color indexed="81"/>
            <rFont val="Tahoma"/>
            <family val="2"/>
          </rPr>
          <t xml:space="preserve">
Numeric Only</t>
        </r>
      </text>
    </comment>
    <comment authorId="0" ref="C27" shapeId="0">
      <text>
        <r>
          <rPr>
            <b/>
            <sz val="9"/>
            <color indexed="81"/>
            <rFont val="Tahoma"/>
            <family val="2"/>
          </rPr>
          <t>Fendy Tio:</t>
        </r>
        <r>
          <rPr>
            <sz val="9"/>
            <color indexed="81"/>
            <rFont val="Tahoma"/>
            <family val="2"/>
          </rPr>
          <t xml:space="preserve">
Numeric Only</t>
        </r>
      </text>
    </comment>
    <comment authorId="0" ref="D27" shapeId="0">
      <text>
        <r>
          <rPr>
            <b/>
            <sz val="9"/>
            <color indexed="81"/>
            <rFont val="Tahoma"/>
            <family val="2"/>
          </rPr>
          <t>Fendy Tio:</t>
        </r>
        <r>
          <rPr>
            <sz val="9"/>
            <color indexed="81"/>
            <rFont val="Tahoma"/>
            <family val="2"/>
          </rPr>
          <t xml:space="preserve">
Numeric Only</t>
        </r>
      </text>
    </comment>
    <comment authorId="0" ref="E27" shapeId="0">
      <text>
        <r>
          <rPr>
            <b/>
            <sz val="9"/>
            <color indexed="81"/>
            <rFont val="Tahoma"/>
            <family val="2"/>
          </rPr>
          <t>Fendy Tio:</t>
        </r>
        <r>
          <rPr>
            <sz val="9"/>
            <color indexed="81"/>
            <rFont val="Tahoma"/>
            <family val="2"/>
          </rPr>
          <t xml:space="preserve">
Numeric Only</t>
        </r>
      </text>
    </comment>
    <comment authorId="0" ref="F27" shapeId="0">
      <text>
        <r>
          <rPr>
            <b/>
            <sz val="9"/>
            <color indexed="81"/>
            <rFont val="Tahoma"/>
            <family val="2"/>
          </rPr>
          <t>Fendy Tio:</t>
        </r>
        <r>
          <rPr>
            <sz val="9"/>
            <color indexed="81"/>
            <rFont val="Tahoma"/>
            <family val="2"/>
          </rPr>
          <t xml:space="preserve">
Numeric Only</t>
        </r>
      </text>
    </comment>
    <comment authorId="0" ref="B28" shapeId="0">
      <text>
        <r>
          <rPr>
            <b/>
            <sz val="9"/>
            <color indexed="81"/>
            <rFont val="Tahoma"/>
            <family val="2"/>
          </rPr>
          <t>Fendy Tio:</t>
        </r>
        <r>
          <rPr>
            <sz val="9"/>
            <color indexed="81"/>
            <rFont val="Tahoma"/>
            <family val="2"/>
          </rPr>
          <t xml:space="preserve">
Numeric Only</t>
        </r>
      </text>
    </comment>
    <comment authorId="0" ref="C28" shapeId="0">
      <text>
        <r>
          <rPr>
            <b/>
            <sz val="9"/>
            <color indexed="81"/>
            <rFont val="Tahoma"/>
            <family val="2"/>
          </rPr>
          <t>Fendy Tio:</t>
        </r>
        <r>
          <rPr>
            <sz val="9"/>
            <color indexed="81"/>
            <rFont val="Tahoma"/>
            <family val="2"/>
          </rPr>
          <t xml:space="preserve">
Numeric Only</t>
        </r>
      </text>
    </comment>
    <comment authorId="0" ref="D28" shapeId="0">
      <text>
        <r>
          <rPr>
            <b/>
            <sz val="9"/>
            <color indexed="81"/>
            <rFont val="Tahoma"/>
            <family val="2"/>
          </rPr>
          <t>Fendy Tio:</t>
        </r>
        <r>
          <rPr>
            <sz val="9"/>
            <color indexed="81"/>
            <rFont val="Tahoma"/>
            <family val="2"/>
          </rPr>
          <t xml:space="preserve">
Numeric Only</t>
        </r>
      </text>
    </comment>
    <comment authorId="0" ref="E28" shapeId="0">
      <text>
        <r>
          <rPr>
            <b/>
            <sz val="9"/>
            <color indexed="81"/>
            <rFont val="Tahoma"/>
            <family val="2"/>
          </rPr>
          <t>Fendy Tio:</t>
        </r>
        <r>
          <rPr>
            <sz val="9"/>
            <color indexed="81"/>
            <rFont val="Tahoma"/>
            <family val="2"/>
          </rPr>
          <t xml:space="preserve">
Numeric Only</t>
        </r>
      </text>
    </comment>
    <comment authorId="0" ref="F28" shapeId="0">
      <text>
        <r>
          <rPr>
            <b/>
            <sz val="9"/>
            <color indexed="81"/>
            <rFont val="Tahoma"/>
            <family val="2"/>
          </rPr>
          <t>Fendy Tio:</t>
        </r>
        <r>
          <rPr>
            <sz val="9"/>
            <color indexed="81"/>
            <rFont val="Tahoma"/>
            <family val="2"/>
          </rPr>
          <t xml:space="preserve">
Numeric Only</t>
        </r>
      </text>
    </comment>
    <comment authorId="0" ref="B29" shapeId="0">
      <text>
        <r>
          <rPr>
            <b/>
            <sz val="9"/>
            <color indexed="81"/>
            <rFont val="Tahoma"/>
            <family val="2"/>
          </rPr>
          <t>Fendy Tio:</t>
        </r>
        <r>
          <rPr>
            <sz val="9"/>
            <color indexed="81"/>
            <rFont val="Tahoma"/>
            <family val="2"/>
          </rPr>
          <t xml:space="preserve">
Numeric Only</t>
        </r>
      </text>
    </comment>
    <comment authorId="0" ref="C29" shapeId="0">
      <text>
        <r>
          <rPr>
            <b/>
            <sz val="9"/>
            <color indexed="81"/>
            <rFont val="Tahoma"/>
            <family val="2"/>
          </rPr>
          <t>Fendy Tio:</t>
        </r>
        <r>
          <rPr>
            <sz val="9"/>
            <color indexed="81"/>
            <rFont val="Tahoma"/>
            <family val="2"/>
          </rPr>
          <t xml:space="preserve">
Numeric Only</t>
        </r>
      </text>
    </comment>
    <comment authorId="0" ref="D29" shapeId="0">
      <text>
        <r>
          <rPr>
            <b/>
            <sz val="9"/>
            <color indexed="81"/>
            <rFont val="Tahoma"/>
            <family val="2"/>
          </rPr>
          <t>Fendy Tio:</t>
        </r>
        <r>
          <rPr>
            <sz val="9"/>
            <color indexed="81"/>
            <rFont val="Tahoma"/>
            <family val="2"/>
          </rPr>
          <t xml:space="preserve">
Numeric Only</t>
        </r>
      </text>
    </comment>
    <comment authorId="0" ref="E29" shapeId="0">
      <text>
        <r>
          <rPr>
            <b/>
            <sz val="9"/>
            <color indexed="81"/>
            <rFont val="Tahoma"/>
            <family val="2"/>
          </rPr>
          <t>Fendy Tio:</t>
        </r>
        <r>
          <rPr>
            <sz val="9"/>
            <color indexed="81"/>
            <rFont val="Tahoma"/>
            <family val="2"/>
          </rPr>
          <t xml:space="preserve">
Numeric Only</t>
        </r>
      </text>
    </comment>
    <comment authorId="0" ref="F29"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B19" shapeId="0">
      <text>
        <r>
          <rPr>
            <b/>
            <sz val="9"/>
            <color indexed="81"/>
            <rFont val="Tahoma"/>
            <family val="2"/>
          </rPr>
          <t>Fendy Tio:</t>
        </r>
        <r>
          <rPr>
            <sz val="9"/>
            <color indexed="81"/>
            <rFont val="Tahoma"/>
            <family val="2"/>
          </rPr>
          <t xml:space="preserve">
Numeric Only</t>
        </r>
      </text>
    </comment>
    <comment authorId="0" ref="C19" shapeId="0">
      <text>
        <r>
          <rPr>
            <b/>
            <sz val="9"/>
            <color indexed="81"/>
            <rFont val="Tahoma"/>
            <family val="2"/>
          </rPr>
          <t>Fendy Tio:</t>
        </r>
        <r>
          <rPr>
            <sz val="9"/>
            <color indexed="81"/>
            <rFont val="Tahoma"/>
            <family val="2"/>
          </rPr>
          <t xml:space="preserve">
Numeric Only</t>
        </r>
      </text>
    </comment>
    <comment authorId="0" ref="D19" shapeId="0">
      <text>
        <r>
          <rPr>
            <b/>
            <sz val="9"/>
            <color indexed="81"/>
            <rFont val="Tahoma"/>
            <family val="2"/>
          </rPr>
          <t>Fendy Tio:</t>
        </r>
        <r>
          <rPr>
            <sz val="9"/>
            <color indexed="81"/>
            <rFont val="Tahoma"/>
            <family val="2"/>
          </rPr>
          <t xml:space="preserve">
Numeric Only</t>
        </r>
      </text>
    </comment>
    <comment authorId="0" ref="E19" shapeId="0">
      <text>
        <r>
          <rPr>
            <b/>
            <sz val="9"/>
            <color indexed="81"/>
            <rFont val="Tahoma"/>
            <family val="2"/>
          </rPr>
          <t>Fendy Tio:</t>
        </r>
        <r>
          <rPr>
            <sz val="9"/>
            <color indexed="81"/>
            <rFont val="Tahoma"/>
            <family val="2"/>
          </rPr>
          <t xml:space="preserve">
Numeric Only</t>
        </r>
      </text>
    </comment>
    <comment authorId="0" ref="F19"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authorId="0" ref="A10" shapeId="0">
      <text>
        <r>
          <rPr>
            <b/>
            <sz val="9"/>
            <color indexed="81"/>
            <rFont val="Tahoma"/>
            <charset val="1"/>
          </rPr>
          <t>Fendy Tio:</t>
        </r>
        <r>
          <rPr>
            <sz val="9"/>
            <color indexed="81"/>
            <rFont val="Tahoma"/>
            <charset val="1"/>
          </rPr>
          <t xml:space="preserve">
1 = Run Dupcheck
0 = Skip Dupcheck</t>
        </r>
      </text>
    </comment>
    <comment authorId="0" ref="B14" shapeId="0">
      <text>
        <r>
          <rPr>
            <b/>
            <sz val="9"/>
            <color indexed="81"/>
            <rFont val="Tahoma"/>
            <family val="2"/>
          </rPr>
          <t>Fendy Tio:</t>
        </r>
        <r>
          <rPr>
            <sz val="9"/>
            <color indexed="81"/>
            <rFont val="Tahoma"/>
            <family val="2"/>
          </rPr>
          <t xml:space="preserve">
input degan 'New' atau 'Select' dengan format New;Select</t>
        </r>
      </text>
    </comment>
    <comment authorId="0" ref="B17" shapeId="0">
      <text>
        <r>
          <rPr>
            <b/>
            <sz val="9"/>
            <color indexed="81"/>
            <rFont val="Tahoma"/>
            <family val="2"/>
          </rPr>
          <t>Fendy Tio:</t>
        </r>
        <r>
          <rPr>
            <sz val="9"/>
            <color indexed="81"/>
            <rFont val="Tahoma"/>
            <family val="2"/>
          </rPr>
          <t xml:space="preserve">
input degan 'New' atau 'Select' dengan format New;Select</t>
        </r>
      </text>
    </comment>
    <comment authorId="0" ref="B2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8" shapeId="0">
      <text>
        <r>
          <rPr>
            <b/>
            <sz val="9"/>
            <color indexed="81"/>
            <rFont val="Tahoma"/>
            <family val="2"/>
          </rPr>
          <t>Jeremy Andreas:</t>
        </r>
        <r>
          <rPr>
            <sz val="9"/>
            <color indexed="81"/>
            <rFont val="Tahoma"/>
            <family val="2"/>
          </rPr>
          <t xml:space="preserve">
diisi yes/no</t>
        </r>
      </text>
    </comment>
  </commentList>
</comments>
</file>

<file path=xl/comments7.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23" shapeId="0">
      <text>
        <r>
          <rPr>
            <b/>
            <sz val="9"/>
            <color indexed="81"/>
            <rFont val="Tahoma"/>
            <family val="2"/>
          </rPr>
          <t>Jeremy Andreas:</t>
        </r>
        <r>
          <rPr>
            <sz val="9"/>
            <color indexed="81"/>
            <rFont val="Tahoma"/>
            <family val="2"/>
          </rPr>
          <t xml:space="preserve">
wajib isi jika interest type = float rate</t>
        </r>
      </text>
    </comment>
    <comment authorId="1" ref="A26" shapeId="0">
      <text>
        <r>
          <rPr>
            <b/>
            <sz val="9"/>
            <color indexed="81"/>
            <rFont val="Tahoma"/>
            <family val="2"/>
          </rPr>
          <t>Jeremy Andreas:</t>
        </r>
        <r>
          <rPr>
            <sz val="9"/>
            <color indexed="81"/>
            <rFont val="Tahoma"/>
            <family val="2"/>
          </rPr>
          <t xml:space="preserve">
wajib isi jika wop = autodebit (jika ada akun bank)</t>
        </r>
      </text>
    </comment>
    <comment authorId="1" ref="B26"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authorId="1" ref="A30" shapeId="0">
      <text>
        <r>
          <rPr>
            <b/>
            <sz val="9"/>
            <color indexed="81"/>
            <rFont val="Tahoma"/>
            <family val="2"/>
          </rPr>
          <t>Jeremy Andreas:</t>
        </r>
        <r>
          <rPr>
            <sz val="9"/>
            <color indexed="81"/>
            <rFont val="Tahoma"/>
            <family val="2"/>
          </rPr>
          <t xml:space="preserve">
Jika copy address dikosongkan, maka wajib input alamat lengkap</t>
        </r>
      </text>
    </comment>
    <comment authorId="1" ref="B30" shapeId="0">
      <text>
        <r>
          <rPr>
            <sz val="11"/>
            <color theme="1"/>
            <rFont val="Calibri"/>
            <family val="2"/>
            <scheme val="minor"/>
          </rPr>
          <t>Jeremy Andreas:
bisa dikosongkan jika tidak ingin copy address</t>
        </r>
      </text>
    </comment>
    <comment authorId="1" ref="A31" shapeId="0">
      <text>
        <r>
          <rPr>
            <b/>
            <sz val="9"/>
            <color indexed="81"/>
            <rFont val="Tahoma"/>
            <family val="2"/>
          </rPr>
          <t>Jeremy Andreas:</t>
        </r>
        <r>
          <rPr>
            <sz val="9"/>
            <color indexed="81"/>
            <rFont val="Tahoma"/>
            <family val="2"/>
          </rPr>
          <t xml:space="preserve">
tidak perlu isi jika copy address, wajib isi jika tidak copy address</t>
        </r>
      </text>
    </comment>
    <comment authorId="1" ref="A5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authorId="1" ref="A52"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authorId="1" ref="A57" shapeId="0">
      <text>
        <r>
          <rPr>
            <b/>
            <sz val="9"/>
            <color indexed="81"/>
            <rFont val="Tahoma"/>
            <family val="2"/>
          </rPr>
          <t>Jeremy Andreas:</t>
        </r>
        <r>
          <rPr>
            <sz val="9"/>
            <color indexed="81"/>
            <rFont val="Tahoma"/>
            <family val="2"/>
          </rPr>
          <t xml:space="preserve">
Diisi dalam numeric</t>
        </r>
      </text>
    </comment>
    <comment authorId="1" ref="A58" shapeId="0">
      <text>
        <r>
          <rPr>
            <b/>
            <sz val="9"/>
            <color indexed="81"/>
            <rFont val="Tahoma"/>
            <family val="2"/>
          </rPr>
          <t xml:space="preserve">Jeremy Andreas:
</t>
        </r>
        <r>
          <rPr>
            <sz val="9"/>
            <color indexed="81"/>
            <rFont val="Tahoma"/>
            <family val="2"/>
          </rPr>
          <t>Isian dalam format
MM/DD/YYYY</t>
        </r>
      </text>
    </comment>
    <comment authorId="1" ref="A61" shapeId="0">
      <text>
        <r>
          <rPr>
            <b/>
            <sz val="9"/>
            <color indexed="81"/>
            <rFont val="Tahoma"/>
            <family val="2"/>
          </rPr>
          <t>Jeremy Andreas:</t>
        </r>
        <r>
          <rPr>
            <sz val="9"/>
            <color indexed="81"/>
            <rFont val="Tahoma"/>
            <family val="2"/>
          </rPr>
          <t xml:space="preserve">
Diisi dalam numeric</t>
        </r>
      </text>
    </comment>
    <comment authorId="1" ref="B63" shapeId="0">
      <text>
        <r>
          <rPr>
            <b/>
            <sz val="9"/>
            <color indexed="81"/>
            <rFont val="Tahoma"/>
            <charset val="1"/>
          </rPr>
          <t>Jeremy Andreas:</t>
        </r>
        <r>
          <rPr>
            <sz val="9"/>
            <color indexed="81"/>
            <rFont val="Tahoma"/>
            <charset val="1"/>
          </rPr>
          <t xml:space="preserve">
dalam bentuk array</t>
        </r>
      </text>
    </comment>
    <comment authorId="1" ref="B64" shapeId="0">
      <text>
        <r>
          <rPr>
            <b/>
            <sz val="9"/>
            <color indexed="81"/>
            <rFont val="Tahoma"/>
            <charset val="1"/>
          </rPr>
          <t>Jeremy Andreas:</t>
        </r>
        <r>
          <rPr>
            <sz val="9"/>
            <color indexed="81"/>
            <rFont val="Tahoma"/>
            <charset val="1"/>
          </rPr>
          <t xml:space="preserve">
dalam bentuk array</t>
        </r>
      </text>
    </comment>
    <comment authorId="1" ref="B65" shapeId="0">
      <text>
        <r>
          <rPr>
            <b/>
            <sz val="9"/>
            <color indexed="81"/>
            <rFont val="Tahoma"/>
            <charset val="1"/>
          </rPr>
          <t>Jeremy Andreas:</t>
        </r>
        <r>
          <rPr>
            <sz val="9"/>
            <color indexed="81"/>
            <rFont val="Tahoma"/>
            <charset val="1"/>
          </rPr>
          <t xml:space="preserve">
dalam bentuk array</t>
        </r>
      </text>
    </comment>
  </commentList>
</comments>
</file>

<file path=xl/comments8.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23"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authorId="1" ref="A15" shapeId="0">
      <text>
        <r>
          <rPr>
            <sz val="11"/>
            <color theme="1"/>
            <rFont val="Calibri"/>
            <family val="2"/>
            <scheme val="minor"/>
          </rPr>
          <t>Jeremy Andreas:
numeric</t>
        </r>
      </text>
    </comment>
    <comment authorId="1" ref="A16" shapeId="0">
      <text>
        <r>
          <rPr>
            <sz val="11"/>
            <color theme="1"/>
            <rFont val="Calibri"/>
            <family val="2"/>
            <scheme val="minor"/>
          </rPr>
          <t>Jeremy Andreas:
numeric</t>
        </r>
      </text>
    </comment>
    <comment authorId="1" ref="A18" shapeId="0">
      <text>
        <r>
          <rPr>
            <sz val="11"/>
            <color theme="1"/>
            <rFont val="Calibri"/>
            <family val="2"/>
            <scheme val="minor"/>
          </rPr>
          <t>Jeremy Andreas:
MM/DD/YYYY format date</t>
        </r>
      </text>
    </comment>
    <comment authorId="1" ref="A19" shapeId="0">
      <text>
        <r>
          <rPr>
            <sz val="11"/>
            <color theme="1"/>
            <rFont val="Calibri"/>
            <family val="2"/>
            <scheme val="minor"/>
          </rPr>
          <t>Jeremy Andreas:
MM/DD/YYYY format date</t>
        </r>
      </text>
    </comment>
    <comment authorId="1" ref="A23" shapeId="0">
      <text>
        <r>
          <rPr>
            <sz val="11"/>
            <color theme="1"/>
            <rFont val="Calibri"/>
            <family val="2"/>
            <scheme val="minor"/>
          </rPr>
          <t>Jeremy Andreas:
numeric</t>
        </r>
      </text>
    </comment>
    <comment authorId="1" ref="A28"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authorId="1" ref="A30" shapeId="0">
      <text>
        <r>
          <rPr>
            <sz val="11"/>
            <color theme="1"/>
            <rFont val="Calibri"/>
            <family val="2"/>
            <scheme val="minor"/>
          </rPr>
          <t>Jeremy Andreas:
jika yes, tidak perlu diisi admin fee &amp; customer stampduty fee. Jika no, perlu mengisinya</t>
        </r>
      </text>
    </comment>
    <comment authorId="1" ref="A31" shapeId="0">
      <text>
        <r>
          <rPr>
            <sz val="11"/>
            <color theme="1"/>
            <rFont val="Calibri"/>
            <family val="2"/>
            <scheme val="minor"/>
          </rPr>
          <t>Jeremy Andreas:
numeric</t>
        </r>
      </text>
    </comment>
    <comment authorId="1" ref="A32" shapeId="0">
      <text>
        <r>
          <rPr>
            <sz val="11"/>
            <color theme="1"/>
            <rFont val="Calibri"/>
            <family val="2"/>
            <scheme val="minor"/>
          </rPr>
          <t>Jeremy Andreas:
numeric</t>
        </r>
      </text>
    </comment>
    <comment authorId="1" ref="A45" shapeId="0">
      <text>
        <r>
          <rPr>
            <b/>
            <sz val="9"/>
            <color indexed="81"/>
            <rFont val="Tahoma"/>
            <charset val="1"/>
          </rPr>
          <t>Jeremy Andreas:</t>
        </r>
        <r>
          <rPr>
            <sz val="9"/>
            <color indexed="81"/>
            <rFont val="Tahoma"/>
            <charset val="1"/>
          </rPr>
          <t xml:space="preserve">
diisi yes/no sesuai dengan urutan year num, menggunakan pemisah/delimiter ;</t>
        </r>
      </text>
    </comment>
    <comment authorId="1" ref="A46" shapeId="0">
      <text>
        <r>
          <rPr>
            <b/>
            <sz val="9"/>
            <color indexed="81"/>
            <rFont val="Tahoma"/>
            <charset val="1"/>
          </rPr>
          <t>Jeremy Andreas:</t>
        </r>
        <r>
          <rPr>
            <sz val="9"/>
            <color indexed="81"/>
            <rFont val="Tahoma"/>
            <charset val="1"/>
          </rPr>
          <t xml:space="preserve">
dapat diisi sesuai urutan yearnum menggunakan delimiter ;</t>
        </r>
      </text>
    </comment>
    <comment authorId="1" ref="B46" shapeId="0">
      <text>
        <r>
          <rPr>
            <b/>
            <sz val="9"/>
            <color indexed="81"/>
            <rFont val="Tahoma"/>
            <charset val="1"/>
          </rPr>
          <t>Jeremy Andreas:</t>
        </r>
        <r>
          <rPr>
            <sz val="9"/>
            <color indexed="81"/>
            <rFont val="Tahoma"/>
            <charset val="1"/>
          </rPr>
          <t xml:space="preserve">
dapat diisi customer/multifinance</t>
        </r>
      </text>
    </comment>
    <comment authorId="1" ref="A47" shapeId="0">
      <text>
        <r>
          <rPr>
            <b/>
            <sz val="9"/>
            <color indexed="81"/>
            <rFont val="Tahoma"/>
            <charset val="1"/>
          </rPr>
          <t>Jeremy Andreas:</t>
        </r>
        <r>
          <rPr>
            <sz val="9"/>
            <color indexed="81"/>
            <rFont val="Tahoma"/>
            <charset val="1"/>
          </rPr>
          <t xml:space="preserve">
dapat diisi sesuai urutan yearnum menggunakan delimiter ;</t>
        </r>
      </text>
    </comment>
    <comment authorId="1" ref="A48" shapeId="0">
      <text>
        <r>
          <rPr>
            <b/>
            <sz val="9"/>
            <color indexed="81"/>
            <rFont val="Tahoma"/>
            <charset val="1"/>
          </rPr>
          <t>Jeremy Andreas:</t>
        </r>
        <r>
          <rPr>
            <sz val="9"/>
            <color indexed="81"/>
            <rFont val="Tahoma"/>
            <charset val="1"/>
          </rPr>
          <t xml:space="preserve">
dapat diisi sesuai urutan yearnum menggunakan delimiter ;</t>
        </r>
      </text>
    </comment>
    <comment authorId="1" ref="A5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2"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3"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4"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5"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6"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9"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2"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3"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4"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5"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81" shapeId="0">
      <text>
        <r>
          <rPr>
            <sz val="11"/>
            <color theme="1"/>
            <rFont val="Calibri"/>
            <family val="2"/>
            <scheme val="minor"/>
          </rPr>
          <t>Jeremy Andreas:
numeric</t>
        </r>
      </text>
    </comment>
    <comment authorId="1" ref="A82"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authorId="1" ref="B92"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diisi YES/NO, jika NO semua kolom dibawahnya tidak perlu diisi</t>
        </r>
      </text>
    </comment>
    <comment authorId="1" ref="A15"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authorId="1" ref="B15" shapeId="0">
      <text>
        <r>
          <rPr>
            <b/>
            <sz val="9"/>
            <color indexed="81"/>
            <rFont val="Tahoma"/>
            <family val="2"/>
          </rPr>
          <t>Jeremy Andreas:</t>
        </r>
        <r>
          <rPr>
            <sz val="9"/>
            <color indexed="81"/>
            <rFont val="Tahoma"/>
            <family val="2"/>
          </rPr>
          <t xml:space="preserve">
diisi dalam numeric %</t>
        </r>
      </text>
    </comment>
    <comment authorId="1" ref="A18" shapeId="0">
      <text>
        <r>
          <rPr>
            <b/>
            <sz val="9"/>
            <color indexed="81"/>
            <rFont val="Tahoma"/>
            <family val="2"/>
          </rPr>
          <t>Jeremy Andreas:</t>
        </r>
        <r>
          <rPr>
            <sz val="9"/>
            <color indexed="81"/>
            <rFont val="Tahoma"/>
            <family val="2"/>
          </rPr>
          <t xml:space="preserve">
diisi YES/NO</t>
        </r>
      </text>
    </comment>
    <comment authorId="1" ref="A19" shapeId="0">
      <text>
        <r>
          <rPr>
            <b/>
            <sz val="9"/>
            <color indexed="81"/>
            <rFont val="Tahoma"/>
            <family val="2"/>
          </rPr>
          <t>Jeremy Andreas:</t>
        </r>
        <r>
          <rPr>
            <sz val="9"/>
            <color indexed="81"/>
            <rFont val="Tahoma"/>
            <family val="2"/>
          </rPr>
          <t xml:space="preserve">
diisi YES/NO/YES PARTIAL</t>
        </r>
      </text>
    </comment>
    <comment authorId="1" ref="A20" shapeId="0">
      <text>
        <r>
          <rPr>
            <b/>
            <sz val="9"/>
            <color indexed="81"/>
            <rFont val="Tahoma"/>
            <family val="2"/>
          </rPr>
          <t>Jeremy Andreas:</t>
        </r>
        <r>
          <rPr>
            <sz val="9"/>
            <color indexed="81"/>
            <rFont val="Tahoma"/>
            <family val="2"/>
          </rPr>
          <t xml:space="preserve">
diisi YES/NO</t>
        </r>
      </text>
    </comment>
    <comment authorId="1" ref="A21"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authorId="1" ref="A23" shapeId="0">
      <text>
        <r>
          <rPr>
            <b/>
            <sz val="9"/>
            <color indexed="81"/>
            <rFont val="Tahoma"/>
            <family val="2"/>
          </rPr>
          <t>Jeremy Andreas:</t>
        </r>
        <r>
          <rPr>
            <sz val="9"/>
            <color indexed="81"/>
            <rFont val="Tahoma"/>
            <family val="2"/>
          </rPr>
          <t xml:space="preserve">
diisi dengan numeric</t>
        </r>
      </text>
    </comment>
  </commentList>
</comments>
</file>

<file path=xl/comments11.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Mandatory Jika TabInsuranceData field Discount lebih dari 0</t>
        </r>
      </text>
    </comment>
    <comment authorId="1" ref="A13" shapeId="0">
      <text>
        <r>
          <rPr>
            <b/>
            <sz val="9"/>
            <color indexed="81"/>
            <rFont val="Tahoma"/>
            <family val="2"/>
          </rPr>
          <t>Jeremy Andreas:</t>
        </r>
        <r>
          <rPr>
            <sz val="9"/>
            <color indexed="81"/>
            <rFont val="Tahoma"/>
            <family val="2"/>
          </rPr>
          <t xml:space="preserve">
Mandatory Jika TabInsuranceData field Discount lebih dari 0</t>
        </r>
      </text>
    </comment>
    <comment authorId="1" ref="A14" shapeId="0">
      <text>
        <r>
          <rPr>
            <b/>
            <sz val="9"/>
            <color indexed="81"/>
            <rFont val="Tahoma"/>
            <family val="2"/>
          </rPr>
          <t>Jeremy Andreas:</t>
        </r>
        <r>
          <rPr>
            <sz val="9"/>
            <color indexed="81"/>
            <rFont val="Tahoma"/>
            <family val="2"/>
          </rPr>
          <t xml:space="preserve">
Mandatory Jika TabInsuranceData field Discount lebih dari 0</t>
        </r>
      </text>
    </comment>
    <comment authorId="1" ref="A15" shapeId="0">
      <text>
        <r>
          <rPr>
            <b/>
            <sz val="9"/>
            <color indexed="81"/>
            <rFont val="Tahoma"/>
            <family val="2"/>
          </rPr>
          <t>Jeremy Andreas:</t>
        </r>
        <r>
          <rPr>
            <sz val="9"/>
            <color indexed="81"/>
            <rFont val="Tahoma"/>
            <family val="2"/>
          </rPr>
          <t xml:space="preserve">
Mandatory Jika TabInsuranceData field Discount lebih dari 0</t>
        </r>
      </text>
    </comment>
    <comment authorId="1" ref="A16" shapeId="0">
      <text>
        <r>
          <rPr>
            <b/>
            <sz val="9"/>
            <color indexed="81"/>
            <rFont val="Tahoma"/>
            <family val="2"/>
          </rPr>
          <t>Jeremy Andreas:</t>
        </r>
        <r>
          <rPr>
            <sz val="9"/>
            <color indexed="81"/>
            <rFont val="Tahoma"/>
            <family val="2"/>
          </rPr>
          <t xml:space="preserve">
Mandatory Jika TabInsuranceData field Discount lebih dari 0</t>
        </r>
      </text>
    </comment>
    <comment authorId="1" ref="A17" shapeId="0">
      <text>
        <r>
          <rPr>
            <b/>
            <sz val="9"/>
            <color indexed="81"/>
            <rFont val="Tahoma"/>
            <family val="2"/>
          </rPr>
          <t>Jeremy Andreas:</t>
        </r>
        <r>
          <rPr>
            <sz val="9"/>
            <color indexed="81"/>
            <rFont val="Tahoma"/>
            <family val="2"/>
          </rPr>
          <t xml:space="preserve">
Mandatory Jika TabInsuranceData field Discount lebih dari 0</t>
        </r>
      </text>
    </comment>
    <comment authorId="1" ref="A18" shapeId="0">
      <text>
        <r>
          <rPr>
            <b/>
            <sz val="9"/>
            <color indexed="81"/>
            <rFont val="Tahoma"/>
            <family val="2"/>
          </rPr>
          <t>Jeremy Andreas:</t>
        </r>
        <r>
          <rPr>
            <sz val="9"/>
            <color indexed="81"/>
            <rFont val="Tahoma"/>
            <family val="2"/>
          </rPr>
          <t xml:space="preserve">
Mandatory Jika TabInsuranceData field Discount lebih dari 0</t>
        </r>
      </text>
    </comment>
    <comment authorId="1" ref="A47" shapeId="0">
      <text>
        <r>
          <rPr>
            <b/>
            <sz val="9"/>
            <color indexed="81"/>
            <rFont val="Tahoma"/>
            <family val="2"/>
          </rPr>
          <t>Jeremy Andreas:</t>
        </r>
        <r>
          <rPr>
            <sz val="9"/>
            <color indexed="81"/>
            <rFont val="Tahoma"/>
            <family val="2"/>
          </rPr>
          <t xml:space="preserve">
hanye berlaku jika Installment Type Arrear</t>
        </r>
      </text>
    </comment>
    <comment authorId="1" ref="A48" shapeId="0">
      <text>
        <r>
          <rPr>
            <b/>
            <sz val="9"/>
            <color indexed="81"/>
            <rFont val="Tahoma"/>
            <family val="2"/>
          </rPr>
          <t>Jeremy Andreas:</t>
        </r>
        <r>
          <rPr>
            <sz val="9"/>
            <color indexed="81"/>
            <rFont val="Tahoma"/>
            <family val="2"/>
          </rPr>
          <t xml:space="preserve">
hanye berlaku jika Installment Type Arrear</t>
        </r>
      </text>
    </comment>
    <comment authorId="1" ref="A5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authorId="1" ref="A53"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2.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default required yes check, jika ingin uncheck required yes perlu diisi</t>
        </r>
      </text>
    </comment>
    <comment authorId="1" ref="A13"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authorId="1" ref="A14" shapeId="0">
      <text>
        <r>
          <rPr>
            <b/>
            <sz val="9"/>
            <color indexed="81"/>
            <rFont val="Tahoma"/>
            <family val="2"/>
          </rPr>
          <t>Jeremy Andreas:</t>
        </r>
        <r>
          <rPr>
            <sz val="9"/>
            <color indexed="81"/>
            <rFont val="Tahoma"/>
            <family val="2"/>
          </rPr>
          <t xml:space="preserve">
default required no uncheck, jika ingin required no check perlu diisi</t>
        </r>
      </text>
    </comment>
    <comment authorId="1" ref="A15" shapeId="0">
      <text>
        <r>
          <rPr>
            <b/>
            <sz val="9"/>
            <color indexed="81"/>
            <rFont val="Tahoma"/>
            <family val="2"/>
          </rPr>
          <t>Jeremy Andreas:</t>
        </r>
        <r>
          <rPr>
            <sz val="9"/>
            <color indexed="81"/>
            <rFont val="Tahoma"/>
            <family val="2"/>
          </rPr>
          <t xml:space="preserve">
hanya dokumen yang kolom checknya tercentang yang dapat diisi expired date</t>
        </r>
      </text>
    </comment>
    <comment authorId="1" ref="A16"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authorId="1" ref="A17"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3.xml><?xml version="1.0" encoding="utf-8"?>
<comments xmlns="http://schemas.openxmlformats.org/spreadsheetml/2006/main">
  <authors>
    <author>Fendy Tio</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14.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28" shapeId="0">
      <text>
        <r>
          <rPr>
            <b/>
            <sz val="9"/>
            <color indexed="81"/>
            <rFont val="Tahoma"/>
            <family val="2"/>
          </rPr>
          <t>Jeremy Andreas:</t>
        </r>
        <r>
          <rPr>
            <sz val="9"/>
            <color indexed="81"/>
            <rFont val="Tahoma"/>
            <family val="2"/>
          </rPr>
          <t xml:space="preserve">
posisi dibuat sejajar dengan supplier employee name yang ingin didelete</t>
        </r>
      </text>
    </comment>
    <comment authorId="1" ref="A54" shapeId="0">
      <text>
        <r>
          <rPr>
            <b/>
            <sz val="9"/>
            <color indexed="81"/>
            <rFont val="Tahoma"/>
            <family val="2"/>
          </rPr>
          <t>Jeremy Andreas:</t>
        </r>
        <r>
          <rPr>
            <sz val="9"/>
            <color indexed="81"/>
            <rFont val="Tahoma"/>
            <family val="2"/>
          </rPr>
          <t xml:space="preserve">
jika yes, lakukan return handling dan tidak akan input data commission.
Jika no atau bernilai kosong atau Done lakukan input commission seperti biasa
Done menandakan return handling telah dilakukan</t>
        </r>
      </text>
    </comment>
  </commentList>
</comments>
</file>

<file path=xl/comments15.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numeric. jika tidak mau input promo, harus diisi dengan nol. </t>
        </r>
      </text>
    </comment>
    <comment authorId="1" ref="A13" shapeId="0">
      <text>
        <r>
          <rPr>
            <b/>
            <sz val="9"/>
            <color indexed="81"/>
            <rFont val="Tahoma"/>
            <family val="2"/>
          </rPr>
          <t>Jeremy Andreas:</t>
        </r>
        <r>
          <rPr>
            <sz val="9"/>
            <color indexed="81"/>
            <rFont val="Tahoma"/>
            <family val="2"/>
          </rPr>
          <t xml:space="preserve">
numeric. jika tidak mau input promo, harus diisi dengan nol. </t>
        </r>
      </text>
    </comment>
    <comment authorId="1" ref="A14" shapeId="0">
      <text>
        <r>
          <rPr>
            <b/>
            <sz val="9"/>
            <color indexed="81"/>
            <rFont val="Tahoma"/>
            <family val="2"/>
          </rPr>
          <t>Jeremy Andreas:</t>
        </r>
        <r>
          <rPr>
            <sz val="9"/>
            <color indexed="81"/>
            <rFont val="Tahoma"/>
            <family val="2"/>
          </rPr>
          <t xml:space="preserve">
numeric. jika tidak mau input promo, harus diisi dengan nol. </t>
        </r>
      </text>
    </comment>
    <comment authorId="1" ref="A15" shapeId="0">
      <text>
        <r>
          <rPr>
            <b/>
            <sz val="9"/>
            <color indexed="81"/>
            <rFont val="Tahoma"/>
            <family val="2"/>
          </rPr>
          <t>Jeremy Andreas:</t>
        </r>
        <r>
          <rPr>
            <sz val="9"/>
            <color indexed="81"/>
            <rFont val="Tahoma"/>
            <family val="2"/>
          </rPr>
          <t xml:space="preserve">
numeric. jika tidak mau input promo, harus diisi dengan nol. </t>
        </r>
      </text>
    </comment>
    <comment authorId="1" ref="A16" shapeId="0">
      <text>
        <r>
          <rPr>
            <b/>
            <sz val="9"/>
            <color indexed="81"/>
            <rFont val="Tahoma"/>
            <family val="2"/>
          </rPr>
          <t>Jeremy Andreas:</t>
        </r>
        <r>
          <rPr>
            <sz val="9"/>
            <color indexed="81"/>
            <rFont val="Tahoma"/>
            <family val="2"/>
          </rPr>
          <t xml:space="preserve">
numeric. jika tidak mau input promo, harus diisi dengan nol. </t>
        </r>
      </text>
    </comment>
    <comment authorId="1" ref="A19" shapeId="0">
      <text>
        <r>
          <rPr>
            <b/>
            <sz val="9"/>
            <color indexed="81"/>
            <rFont val="Tahoma"/>
            <family val="2"/>
          </rPr>
          <t>Jeremy Andreas:</t>
        </r>
        <r>
          <rPr>
            <sz val="9"/>
            <color indexed="81"/>
            <rFont val="Tahoma"/>
            <family val="2"/>
          </rPr>
          <t xml:space="preserve">
jika yes, lakukan return handling dan tidak akan input data reserved fund.
Jika no atau bernilai kosong atau done lakukan input reserved fund seperti biasa
Done menandakan return handling telah dilakukan</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<sst xmlns="http://schemas.openxmlformats.org/spreadsheetml/2006/main" count="4951" uniqueCount="3653">
  <si>
    <t>Count</t>
  </si>
  <si>
    <t>CountofReferantor</t>
  </si>
  <si>
    <t>CountofAccessories</t>
  </si>
  <si>
    <t>CountUploadDocument</t>
  </si>
  <si>
    <t>Status</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</si>
  <si>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</si>
  <si>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</si>
  <si>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</si>
  <si>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</si>
  <si>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</si>
  <si>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</si>
  <si>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</si>
  <si>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</si>
  <si>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</si>
  <si>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</si>
  <si>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</si>
  <si>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</si>
  <si>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</si>
  <si>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</si>
  <si>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</si>
  <si>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</si>
  <si>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</si>
  <si>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</si>
  <si>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</si>
  <si>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</si>
  <si>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</si>
  <si>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</si>
  <si>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</si>
  <si>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</si>
  <si>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</si>
  <si>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</si>
  <si>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</si>
  <si>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</si>
  <si>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</si>
  <si>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</si>
  <si>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</si>
  <si>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</si>
  <si>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</si>
  <si>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</si>
  <si>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</si>
  <si>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</si>
  <si>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</si>
  <si>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</si>
  <si>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</si>
  <si>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</si>
  <si>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</si>
  <si>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</si>
  <si>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</si>
  <si>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</si>
  <si>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</si>
  <si>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</si>
  <si>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</si>
  <si>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</si>
  <si>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</si>
  <si>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</si>
  <si>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</si>
  <si>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</si>
  <si>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</si>
  <si>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</si>
  <si>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</si>
  <si>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</si>
  <si>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</si>
  <si>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</si>
  <si>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</si>
  <si>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</si>
  <si>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</si>
  <si>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</si>
  <si>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</si>
  <si>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</si>
  <si>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</si>
  <si>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</si>
  <si>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</si>
  <si>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</si>
  <si>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</si>
  <si>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</si>
  <si>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</si>
  <si>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</si>
  <si>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</si>
  <si>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</si>
  <si>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</si>
  <si>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</si>
  <si>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</si>
  <si>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</si>
  <si>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</si>
  <si>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</si>
  <si>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</si>
  <si>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</si>
  <si>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</si>
  <si>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</si>
  <si>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</si>
  <si>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</si>
  <si>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</si>
  <si>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</si>
  <si>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</si>
  <si>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</si>
  <si>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</si>
  <si>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</si>
  <si>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</si>
  <si>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</si>
  <si>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</si>
  <si>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</si>
  <si>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</si>
  <si>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</si>
  <si>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</si>
  <si>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</si>
  <si>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</si>
  <si>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</si>
  <si>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</si>
  <si>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</si>
  <si>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</si>
  <si>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</si>
  <si>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</si>
  <si>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</si>
  <si>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</si>
  <si>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</si>
  <si>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</si>
  <si>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</si>
  <si>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</si>
  <si>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</si>
  <si>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</si>
  <si>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</si>
  <si>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</si>
  <si>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</si>
  <si>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</si>
  <si>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</si>
  <si>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</si>
  <si>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</si>
  <si>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</si>
  <si>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</si>
  <si>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</si>
  <si>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</si>
  <si>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</si>
  <si>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</si>
  <si>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</si>
  <si>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</si>
  <si>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</si>
  <si>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</si>
  <si>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</si>
  <si>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</si>
  <si>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</si>
  <si>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</si>
  <si>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</si>
  <si>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</si>
  <si>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</si>
  <si>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</si>
  <si>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</si>
  <si>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</si>
  <si>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</si>
  <si>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</si>
  <si>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</si>
  <si>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</si>
  <si>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</si>
  <si>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</si>
  <si>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</si>
  <si>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</si>
  <si>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</si>
  <si>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</si>
  <si>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</si>
  <si>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</si>
  <si>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</si>
  <si>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</si>
  <si>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</si>
  <si>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</si>
  <si>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</si>
  <si>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</si>
  <si>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</si>
  <si>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</si>
  <si>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</si>
  <si>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</si>
  <si>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</si>
  <si>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</si>
  <si>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</si>
  <si>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</si>
  <si>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</si>
  <si>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</si>
  <si>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</si>
  <si>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</si>
  <si>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</si>
  <si>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</si>
  <si>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</si>
  <si>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</si>
  <si>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</si>
  <si>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</si>
  <si>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</si>
  <si>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</si>
  <si>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</si>
  <si>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</si>
  <si>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</si>
  <si>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</si>
  <si>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</si>
  <si>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</si>
  <si>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</si>
  <si>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</si>
  <si>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</si>
  <si>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</si>
  <si>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</si>
  <si>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</si>
  <si>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</si>
  <si>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</si>
  <si>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</si>
  <si>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</si>
  <si>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</si>
  <si>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</si>
  <si>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</si>
  <si>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</si>
  <si>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</si>
  <si>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</si>
  <si>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</si>
  <si>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</si>
  <si>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</si>
  <si>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</si>
  <si>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</si>
  <si>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</si>
  <si>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</si>
  <si>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</si>
  <si>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</si>
  <si>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</si>
  <si>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</si>
  <si>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</si>
  <si>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</si>
  <si>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</si>
  <si>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</si>
  <si>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</si>
  <si>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</si>
  <si>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</si>
  <si>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</si>
  <si>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</si>
  <si>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</si>
  <si>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</si>
  <si>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</si>
  <si>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</si>
  <si>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</si>
  <si>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</si>
  <si>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</si>
  <si>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</si>
  <si>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</si>
  <si>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</si>
  <si>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</si>
  <si>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</si>
  <si>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</si>
  <si>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</si>
  <si>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</si>
  <si>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</si>
  <si>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</si>
  <si>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</si>
  <si>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</si>
  <si>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</si>
  <si>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</si>
  <si>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</si>
  <si>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</si>
  <si>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</si>
  <si>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</si>
  <si>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</si>
  <si>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</si>
  <si>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</si>
  <si>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</si>
  <si>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</si>
  <si>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</si>
  <si>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</si>
  <si>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</si>
  <si>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</si>
  <si>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</si>
  <si>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</si>
  <si>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</si>
  <si>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</si>
  <si>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</si>
  <si>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</si>
  <si>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</si>
  <si>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</si>
  <si>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</si>
  <si>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</si>
  <si>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</si>
  <si>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</si>
  <si>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</si>
  <si>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</si>
  <si>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</si>
  <si>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</si>
  <si>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</si>
  <si>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</si>
  <si>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</si>
  <si>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</si>
  <si>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</si>
  <si>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</si>
  <si>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</si>
  <si>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</si>
  <si>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</si>
  <si>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</si>
  <si>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</si>
  <si>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</si>
  <si>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</si>
  <si>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</si>
  <si>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</si>
  <si>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</si>
  <si>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</si>
  <si>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</si>
  <si>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</si>
  <si>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</si>
  <si>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</si>
  <si>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</si>
  <si>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</si>
  <si>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</si>
  <si>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</si>
  <si>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</si>
  <si>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</si>
  <si>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</si>
  <si>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</si>
  <si>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</si>
  <si>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</si>
  <si>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</si>
  <si>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</si>
  <si>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</si>
  <si>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</si>
  <si>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</si>
  <si>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</si>
  <si>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</si>
  <si>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</si>
  <si>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</si>
  <si>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</si>
  <si>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</si>
  <si>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</si>
  <si>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</si>
  <si>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</si>
  <si>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</si>
  <si>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</si>
  <si>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</si>
  <si>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</si>
  <si>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</si>
  <si>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</si>
  <si>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</si>
  <si>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</si>
  <si>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</si>
  <si>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</si>
  <si>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</si>
  <si>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</si>
  <si>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</si>
  <si>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</si>
  <si>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</si>
  <si>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</si>
  <si>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</si>
  <si>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</si>
  <si>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</si>
  <si>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</si>
  <si>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</si>
  <si>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</si>
  <si>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</si>
  <si>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</si>
  <si>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</si>
  <si>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</si>
  <si>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</si>
  <si>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</si>
  <si>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</si>
  <si>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</si>
  <si>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</si>
  <si>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</si>
  <si>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</si>
  <si>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</si>
  <si>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</si>
  <si>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</si>
  <si>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</si>
  <si>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</si>
  <si>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</si>
  <si>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</si>
  <si>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</si>
  <si>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</si>
  <si>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</si>
  <si>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</si>
  <si>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</si>
  <si>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</si>
  <si>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</si>
  <si>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</si>
  <si>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</si>
  <si>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</si>
  <si>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</si>
  <si>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</si>
  <si>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</si>
  <si>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</si>
  <si>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</si>
  <si>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</si>
  <si>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</si>
  <si>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</si>
  <si>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</si>
  <si>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</si>
  <si>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</si>
  <si>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</si>
  <si>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</si>
  <si>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</si>
  <si>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</si>
  <si>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</si>
  <si>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</si>
  <si>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</si>
  <si>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</si>
  <si>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</si>
  <si>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</si>
  <si>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</si>
  <si>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</si>
  <si>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</si>
  <si>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</si>
  <si>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</si>
  <si>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</si>
  <si>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</si>
  <si>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</si>
  <si>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</si>
  <si>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</si>
  <si>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</si>
  <si>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</si>
  <si>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</si>
  <si>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</si>
  <si>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</si>
  <si>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</si>
  <si>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</si>
  <si>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</si>
  <si>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</si>
  <si>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</si>
  <si>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</si>
  <si>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</si>
  <si>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</si>
  <si>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</si>
  <si>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</si>
  <si>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</si>
  <si>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</si>
  <si>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</si>
  <si>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</si>
  <si>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</si>
  <si>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</si>
  <si>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</si>
  <si>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</si>
  <si>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</si>
  <si>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</si>
  <si>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</si>
  <si>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</si>
  <si>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</si>
  <si>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</si>
  <si>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</si>
  <si>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</si>
  <si>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</si>
  <si>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</si>
  <si>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</si>
  <si>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</si>
  <si>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</si>
  <si>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</si>
  <si>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</si>
  <si>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</si>
  <si>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</si>
  <si>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</si>
  <si>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</si>
  <si>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</si>
  <si>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</si>
  <si>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</si>
  <si>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</si>
  <si>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</si>
  <si>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</si>
  <si>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</si>
  <si>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</si>
  <si>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</si>
  <si>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</si>
  <si>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</si>
  <si>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</si>
  <si>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</si>
  <si>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</si>
  <si>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</si>
  <si>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</si>
  <si>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</si>
  <si>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</si>
  <si>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</si>
  <si>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</si>
  <si>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</si>
  <si>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</si>
  <si>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</si>
  <si>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</si>
  <si>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</si>
  <si>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</si>
  <si>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</si>
  <si>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</si>
  <si>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</si>
  <si>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</si>
  <si>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</si>
  <si>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</si>
  <si>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</si>
  <si>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</si>
  <si>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</si>
  <si>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</si>
  <si>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</si>
  <si>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</si>
  <si>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</si>
  <si>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</si>
  <si>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</si>
  <si>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</si>
  <si>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</si>
  <si>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</si>
  <si>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</si>
  <si>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</si>
  <si>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</si>
  <si>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</si>
  <si>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</si>
  <si>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</si>
  <si>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</si>
  <si>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</si>
  <si>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</si>
  <si>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</si>
  <si>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</si>
  <si>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</si>
  <si>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</si>
  <si>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</si>
  <si>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</si>
  <si>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</si>
  <si>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</si>
  <si>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</si>
  <si>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</si>
  <si>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</si>
  <si>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</si>
  <si>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</si>
  <si>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</si>
  <si>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</si>
  <si>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</si>
  <si>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</si>
  <si>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</si>
  <si>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</si>
  <si>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</si>
  <si>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</si>
  <si>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</si>
  <si>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</si>
  <si>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</si>
  <si>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</si>
  <si>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</si>
  <si>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</si>
  <si>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</si>
  <si>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</si>
  <si>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</si>
  <si>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</si>
  <si>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</si>
  <si>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</si>
  <si>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</si>
  <si>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</si>
  <si>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</si>
  <si>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</si>
  <si>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</si>
  <si>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</si>
  <si>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</si>
  <si>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</si>
  <si>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</si>
  <si>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</si>
  <si>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</si>
  <si>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</si>
  <si>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</si>
  <si>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</si>
  <si>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</si>
  <si>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</si>
  <si>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</si>
  <si>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</si>
  <si>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</si>
  <si>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</si>
  <si>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</si>
  <si>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</si>
  <si>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</si>
  <si>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</si>
  <si>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</si>
  <si>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</si>
  <si>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</si>
  <si>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</si>
  <si>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</si>
  <si>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</si>
  <si>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</si>
  <si>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</si>
  <si>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</si>
  <si>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</si>
  <si>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</si>
  <si>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</si>
  <si>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</si>
  <si>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</si>
  <si>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</si>
  <si>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</si>
  <si>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</si>
  <si>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</si>
  <si>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</si>
  <si>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</si>
  <si>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</si>
  <si>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</si>
  <si>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</si>
  <si>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</si>
  <si>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</si>
  <si>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</si>
  <si>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</si>
  <si>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</si>
  <si>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</si>
  <si>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</si>
  <si>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</si>
  <si>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</si>
  <si>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</si>
  <si>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</si>
  <si>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</si>
  <si>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</si>
  <si>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</si>
  <si>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</si>
  <si>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</si>
  <si>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</si>
  <si>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</si>
  <si>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</si>
  <si>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</si>
  <si>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</si>
  <si>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</si>
  <si>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</si>
  <si>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</si>
  <si>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</si>
  <si>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</si>
  <si>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</si>
  <si>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</si>
  <si>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</si>
  <si>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</si>
  <si>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</si>
  <si>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</si>
  <si>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</si>
  <si>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</si>
  <si>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</si>
  <si>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</si>
  <si>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</si>
  <si>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</si>
  <si>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</si>
  <si>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</si>
  <si>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</si>
  <si>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</si>
  <si>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</si>
  <si>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</si>
  <si>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</si>
  <si>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</si>
  <si>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</si>
  <si>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</si>
  <si>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</si>
  <si>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</si>
  <si>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</si>
  <si>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</si>
  <si>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</si>
  <si>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</si>
  <si>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</si>
  <si>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</si>
  <si>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</si>
  <si>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</si>
  <si>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</si>
  <si>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</si>
  <si>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</si>
  <si>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</si>
  <si>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</si>
  <si>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</si>
  <si>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</si>
  <si>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</si>
  <si>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</si>
  <si>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</si>
  <si>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</si>
  <si>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</si>
  <si>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</si>
  <si>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</si>
  <si>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</si>
  <si>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</si>
  <si>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</si>
  <si>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</si>
  <si>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</si>
  <si>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</si>
  <si>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</si>
  <si>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</si>
  <si>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</si>
  <si>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</si>
  <si>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</si>
  <si>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</si>
  <si>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</si>
  <si>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</si>
  <si>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</si>
  <si>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</si>
  <si>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</si>
  <si>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</si>
  <si>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</si>
  <si>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</si>
  <si>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</si>
  <si>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</si>
  <si>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</si>
  <si>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</si>
  <si>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</si>
  <si>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</si>
  <si>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</si>
  <si>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</si>
  <si>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</si>
  <si>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</si>
  <si>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</si>
  <si>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</si>
  <si>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</si>
  <si>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</si>
  <si>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</si>
  <si>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</si>
  <si>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</si>
  <si>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</si>
  <si>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</si>
  <si>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</si>
  <si>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</si>
  <si>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</si>
  <si>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</si>
  <si>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</si>
  <si>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</si>
  <si>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</si>
  <si>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</si>
  <si>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</si>
  <si>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</si>
  <si>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</si>
  <si>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</si>
  <si>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</si>
  <si>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</si>
  <si>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</si>
  <si>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</si>
  <si>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</si>
  <si>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</si>
  <si>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</si>
  <si>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</si>
  <si>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</si>
  <si>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</si>
  <si>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</si>
  <si>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</si>
  <si>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</si>
  <si>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</si>
  <si>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</si>
  <si>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</si>
  <si>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</si>
  <si>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</si>
  <si>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</si>
  <si>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</si>
  <si>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</si>
  <si>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</si>
  <si>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</si>
  <si>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</si>
  <si>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</si>
  <si>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</si>
  <si>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</si>
  <si>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</si>
  <si>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</si>
  <si>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</si>
  <si>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</si>
  <si>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</si>
  <si>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</si>
  <si>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</si>
  <si>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</si>
  <si>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</si>
  <si>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</si>
  <si>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</si>
  <si>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</si>
  <si>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</si>
  <si>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</si>
  <si>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</si>
  <si>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</si>
  <si>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</si>
  <si>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</si>
  <si>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</si>
  <si>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</si>
  <si>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</si>
  <si>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</si>
  <si>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</si>
  <si>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</si>
  <si>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</si>
  <si>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</si>
  <si>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</si>
  <si>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</si>
  <si>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</si>
  <si>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</si>
  <si>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</si>
  <si>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</si>
  <si>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</si>
  <si>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</si>
  <si>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</si>
  <si>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</si>
  <si>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</si>
  <si>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</si>
  <si>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</si>
  <si>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</si>
  <si>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</si>
  <si>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</si>
  <si>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</si>
  <si>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</si>
  <si>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</si>
  <si>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</si>
  <si>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</si>
  <si>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</si>
  <si>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</si>
  <si>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</si>
  <si>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</si>
  <si>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</si>
  <si>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</si>
  <si>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</si>
  <si>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</si>
  <si>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</si>
  <si>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</si>
  <si>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</si>
  <si>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</si>
  <si>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</si>
  <si>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</si>
  <si>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</si>
  <si>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</si>
  <si>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</si>
  <si>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</si>
  <si>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</si>
  <si>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</si>
  <si>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</si>
  <si>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</si>
  <si>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</si>
  <si>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</si>
  <si>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</si>
  <si>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</si>
  <si>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</si>
  <si>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</si>
  <si>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</si>
  <si>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</si>
  <si>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</si>
  <si>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</si>
  <si>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</si>
  <si>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</si>
  <si>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</si>
  <si>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</si>
  <si>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</si>
  <si>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</si>
  <si>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</si>
  <si>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</si>
  <si>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</si>
  <si>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</si>
  <si>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</si>
  <si>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</si>
  <si>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</si>
  <si>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</si>
  <si>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</si>
  <si>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</si>
  <si>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</si>
  <si>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</si>
  <si>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</si>
  <si>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</si>
  <si>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</si>
  <si>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</si>
  <si>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</si>
  <si>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</si>
  <si>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</si>
  <si>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</si>
  <si>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</si>
  <si>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</si>
  <si>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</si>
  <si>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</si>
  <si>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</si>
  <si>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</si>
  <si>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</si>
  <si>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</si>
  <si>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</si>
  <si>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</si>
  <si>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</si>
  <si>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</si>
  <si>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</si>
  <si>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</si>
  <si>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</si>
  <si>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</si>
  <si>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</si>
  <si>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</si>
  <si>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</si>
  <si>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</si>
  <si>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</si>
  <si>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</si>
  <si>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</si>
  <si>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</si>
  <si>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</si>
  <si>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</si>
  <si>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</si>
  <si>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</si>
  <si>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</si>
  <si>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</si>
  <si>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</si>
  <si>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</si>
  <si>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</si>
  <si>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</si>
  <si>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</si>
  <si>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</si>
  <si>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</si>
  <si>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</si>
  <si>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</si>
  <si>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</si>
  <si>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</si>
  <si>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</si>
  <si>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</si>
  <si>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</si>
  <si>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</si>
  <si>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</si>
  <si>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</si>
  <si>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</si>
  <si>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</si>
  <si>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</si>
  <si>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</si>
  <si>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</si>
  <si>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</si>
  <si>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</si>
  <si>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</si>
  <si>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</si>
  <si>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</si>
  <si>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</si>
  <si>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</si>
  <si>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</si>
  <si>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</si>
  <si>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</si>
  <si>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</si>
  <si>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</si>
  <si>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</si>
  <si>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</si>
  <si>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</si>
  <si>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</si>
  <si>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</si>
  <si>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</si>
  <si>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</si>
  <si>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</si>
  <si>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</si>
  <si>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</si>
  <si>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</si>
  <si>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</si>
  <si>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</si>
  <si>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</si>
  <si>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</si>
  <si>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</si>
  <si>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</si>
  <si>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</si>
  <si>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</si>
  <si>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</si>
  <si>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</si>
  <si>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</si>
  <si>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</si>
  <si>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</si>
  <si>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</si>
  <si>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</si>
  <si>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</si>
  <si>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</si>
  <si>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</si>
  <si>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</si>
  <si>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</si>
  <si>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</si>
  <si>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</si>
  <si>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</si>
  <si>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</si>
  <si>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</si>
  <si>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</si>
  <si>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</si>
  <si>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</si>
  <si>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</si>
  <si>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</si>
  <si>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</si>
  <si>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</si>
  <si>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</si>
  <si>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</si>
  <si>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</si>
  <si>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</si>
  <si>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</si>
  <si>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</si>
  <si>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</si>
  <si>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</si>
  <si>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</si>
  <si>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</si>
  <si>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</si>
  <si>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</si>
  <si>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</si>
  <si>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</si>
  <si>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</si>
  <si>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</si>
  <si>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</si>
  <si>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</si>
  <si>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</si>
  <si>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</si>
  <si>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</si>
  <si>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</si>
  <si>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</si>
  <si>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</si>
  <si>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</si>
  <si>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</si>
  <si>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</si>
  <si>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</si>
  <si>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</si>
  <si>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</si>
  <si>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</si>
  <si>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</si>
  <si>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</si>
  <si>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</si>
  <si>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</si>
  <si>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</si>
  <si>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</si>
  <si>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</si>
  <si>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</si>
  <si>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</si>
  <si>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</si>
  <si>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</si>
  <si>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</si>
  <si>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</si>
  <si>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</si>
  <si>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</si>
  <si>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</si>
  <si>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</si>
  <si>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</si>
  <si>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</si>
  <si>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</si>
  <si>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</si>
  <si>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</si>
  <si>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</si>
  <si>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</si>
  <si>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</si>
  <si>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</si>
  <si>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</si>
  <si>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</si>
  <si>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</si>
  <si>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</si>
  <si>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</si>
  <si>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</si>
  <si>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</si>
  <si>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</si>
  <si>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</si>
  <si>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</si>
  <si>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</si>
  <si>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</si>
  <si>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</si>
  <si>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</si>
  <si>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</si>
  <si>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</si>
  <si>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</si>
  <si>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</si>
  <si>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</si>
  <si>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</si>
  <si>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</si>
  <si>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</si>
  <si>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</si>
  <si>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</si>
  <si>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</si>
  <si>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</si>
  <si>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</si>
  <si>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</si>
  <si>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</si>
  <si>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</si>
  <si>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</si>
  <si>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</si>
  <si>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</si>
  <si>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</si>
  <si>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</si>
  <si>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</si>
  <si>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</si>
  <si>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</si>
  <si>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</si>
  <si>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</si>
  <si>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</si>
  <si>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</si>
  <si>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</si>
  <si>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</si>
  <si>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</si>
  <si>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</si>
  <si>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</si>
  <si>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</si>
  <si>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</si>
  <si>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</si>
  <si>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</si>
  <si>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</si>
  <si>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</si>
  <si>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</si>
  <si>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</si>
  <si>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</si>
  <si>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</si>
  <si>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</si>
  <si>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</si>
  <si>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</si>
  <si>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</si>
  <si>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</si>
  <si>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</si>
  <si>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</si>
  <si>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</si>
  <si>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</si>
  <si>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</si>
  <si>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</si>
  <si>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</si>
  <si>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</si>
  <si>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</si>
  <si>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</si>
  <si>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</si>
  <si>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</si>
  <si>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</si>
  <si>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</si>
  <si>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</si>
  <si>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</si>
  <si>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</si>
  <si>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</si>
  <si>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</si>
  <si>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</si>
  <si>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</si>
  <si>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</si>
  <si>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</si>
  <si>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</si>
  <si>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</si>
  <si>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</si>
  <si>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</si>
  <si>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</si>
  <si>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</si>
  <si>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</si>
  <si>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</si>
  <si>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</si>
  <si>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</si>
  <si>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</si>
  <si>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</si>
  <si>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</si>
  <si>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</si>
  <si>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</si>
  <si>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</si>
  <si>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</si>
  <si>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</si>
  <si>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</si>
  <si>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</si>
  <si>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</si>
  <si>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</si>
  <si>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</si>
  <si>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</si>
  <si>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</si>
  <si>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</si>
  <si>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</si>
  <si>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</si>
  <si>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</si>
  <si>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</si>
  <si>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</si>
  <si>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</si>
  <si>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</si>
  <si>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</si>
  <si>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</si>
  <si>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</si>
  <si>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</si>
  <si>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</si>
  <si>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</si>
  <si>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</si>
  <si>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</si>
  <si>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</si>
  <si>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</si>
  <si>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</si>
  <si>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</si>
  <si>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</si>
  <si>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</si>
  <si>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</si>
  <si>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</si>
  <si>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</si>
  <si>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</si>
  <si>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</si>
  <si>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</si>
  <si>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</si>
  <si>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</si>
  <si>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</si>
  <si>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</si>
  <si>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</si>
  <si>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</si>
  <si>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</si>
  <si>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</si>
  <si>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</si>
  <si>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</si>
  <si>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</si>
  <si>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</si>
  <si>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</si>
  <si>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</si>
  <si>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</si>
  <si>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</si>
  <si>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</si>
  <si>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</si>
  <si>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</si>
  <si>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</si>
  <si>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</si>
  <si>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</si>
  <si>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</si>
  <si>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</si>
  <si>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</si>
  <si>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</si>
  <si>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</si>
  <si>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</si>
  <si>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</si>
  <si>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</si>
  <si>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</si>
  <si>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</si>
  <si>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</si>
  <si>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</si>
  <si>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</si>
  <si>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</si>
  <si>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</si>
  <si>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</si>
  <si>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</si>
  <si>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</si>
  <si>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</si>
  <si>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</si>
  <si>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</si>
  <si>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</si>
  <si>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</si>
  <si>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</si>
  <si>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</si>
  <si>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</si>
  <si>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</si>
  <si>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</si>
  <si>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</si>
  <si>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</si>
  <si>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</si>
  <si>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</si>
  <si>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</si>
  <si>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</si>
  <si>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</si>
  <si>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</si>
  <si>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</si>
  <si>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</si>
  <si>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</si>
  <si>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</si>
  <si>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</si>
  <si>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</si>
  <si>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</si>
  <si>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</si>
  <si>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</si>
  <si>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</si>
  <si>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</si>
  <si>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</si>
  <si>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</si>
  <si>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</si>
  <si>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</si>
  <si>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</si>
  <si>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</si>
  <si>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</si>
  <si>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</si>
  <si>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</si>
  <si>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</si>
  <si>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</si>
  <si>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</si>
  <si>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</si>
  <si>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</si>
  <si>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</si>
  <si>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</si>
  <si>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</si>
  <si>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</si>
  <si>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</si>
  <si>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</si>
  <si>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</si>
  <si>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</si>
  <si>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</si>
  <si>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</si>
  <si>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</si>
  <si>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</si>
  <si>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</si>
  <si>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</si>
  <si>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</si>
  <si>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</si>
  <si>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</si>
  <si>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</si>
  <si>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</si>
  <si>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</si>
  <si>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</si>
  <si>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</si>
  <si>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</si>
  <si>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</si>
  <si>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</si>
  <si>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</si>
  <si>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</si>
  <si>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</si>
  <si>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</si>
  <si>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</si>
  <si>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</si>
  <si>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</si>
  <si>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</si>
  <si>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</si>
  <si>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</si>
  <si>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</si>
  <si>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</si>
  <si>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</si>
  <si>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</si>
  <si>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</si>
  <si>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</si>
  <si>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</si>
  <si>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</si>
  <si>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</si>
  <si>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</si>
  <si>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</si>
  <si>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</si>
  <si>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</si>
  <si>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</si>
  <si>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</si>
  <si>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</si>
  <si>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</si>
  <si>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</si>
  <si>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</si>
  <si>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</si>
  <si>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</si>
  <si>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</si>
  <si>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</si>
  <si>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</si>
  <si>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</si>
  <si>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</si>
  <si>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</si>
  <si>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</si>
  <si>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</si>
  <si>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</si>
  <si>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</si>
  <si>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</si>
  <si>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</si>
  <si>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</si>
  <si>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</si>
  <si>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</si>
  <si>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</si>
  <si>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</si>
  <si>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</si>
  <si>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</si>
  <si>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</si>
  <si>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</si>
  <si>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</si>
  <si>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</si>
  <si>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</si>
  <si>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</si>
  <si>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</si>
  <si>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</si>
  <si>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</si>
  <si>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</si>
  <si>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</si>
  <si>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</si>
  <si>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</si>
  <si>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</si>
  <si>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</si>
  <si>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</si>
  <si>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</si>
  <si>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</si>
  <si>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</si>
  <si>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</si>
  <si>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</si>
  <si>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</si>
  <si>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</si>
  <si>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</si>
  <si>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</si>
  <si>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</si>
  <si>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</si>
  <si>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</si>
  <si>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</si>
  <si>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</si>
  <si>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</si>
  <si>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</si>
  <si>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</si>
  <si>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</si>
  <si>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</si>
  <si>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</si>
  <si>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</si>
  <si>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</si>
  <si>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</si>
  <si>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</si>
  <si>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</si>
  <si>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</si>
  <si>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</si>
  <si>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</si>
  <si>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</si>
  <si>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</si>
  <si>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</si>
  <si>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</si>
  <si>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</si>
  <si>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</si>
  <si>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</si>
  <si>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</si>
  <si>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</si>
  <si>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</si>
  <si>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</si>
  <si>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</si>
  <si>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</si>
  <si>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</si>
  <si>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</si>
  <si>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</si>
  <si>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</si>
  <si>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</si>
  <si>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</si>
  <si>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</si>
  <si>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</si>
  <si>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</si>
  <si>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</si>
  <si>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</si>
  <si>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</si>
  <si>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</si>
  <si>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</si>
  <si>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</si>
  <si>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</si>
  <si>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</si>
  <si>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</si>
  <si>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</si>
  <si>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</si>
  <si>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</si>
  <si>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</si>
  <si>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</si>
  <si>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</si>
  <si>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</si>
  <si>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</si>
  <si>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</si>
  <si>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</si>
  <si>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</si>
  <si>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</si>
  <si>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</si>
  <si>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</si>
  <si>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</si>
  <si>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</si>
  <si>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</si>
  <si>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</si>
  <si>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</si>
  <si>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</si>
  <si>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</si>
  <si>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</si>
  <si>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</si>
  <si>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</si>
  <si>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</si>
  <si>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</si>
  <si>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</si>
  <si>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</si>
  <si>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</si>
  <si>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</si>
  <si>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</si>
  <si>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</si>
  <si>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</si>
  <si>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</si>
  <si>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</si>
  <si>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</si>
  <si>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</si>
  <si>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</si>
  <si>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</si>
  <si>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</si>
  <si>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</si>
  <si>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</si>
  <si>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</si>
  <si>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</si>
  <si>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</si>
  <si>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</si>
  <si>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</si>
  <si>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</si>
  <si>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</si>
  <si>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</si>
  <si>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</si>
  <si>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</si>
  <si>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</si>
  <si>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</si>
  <si>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</si>
  <si>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</si>
  <si>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</si>
  <si>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</si>
  <si>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</si>
  <si>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</si>
  <si>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</si>
  <si>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</si>
  <si>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</si>
  <si>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</si>
  <si>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</si>
  <si>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</si>
  <si>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</si>
  <si>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</si>
  <si>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</si>
  <si>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</si>
  <si>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</si>
  <si>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</si>
  <si>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</si>
  <si>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</si>
  <si>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</si>
  <si>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</si>
  <si>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</si>
  <si>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</si>
  <si>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</si>
  <si>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</si>
  <si>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</si>
  <si>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</si>
  <si>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</si>
  <si>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</si>
  <si>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</si>
  <si>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</si>
  <si>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</si>
  <si>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</si>
  <si>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</si>
  <si>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</si>
  <si>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</si>
  <si>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</si>
  <si>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</si>
  <si>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</si>
  <si>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</si>
  <si>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</si>
  <si>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</si>
  <si>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</si>
  <si>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</si>
  <si>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</si>
  <si>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</si>
  <si>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</si>
  <si>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</si>
  <si>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</si>
  <si>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</si>
  <si>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</si>
  <si>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</si>
  <si>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</si>
  <si>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</si>
  <si>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</si>
  <si>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</si>
  <si>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</si>
  <si>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</si>
  <si>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</si>
  <si>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</si>
  <si>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</si>
  <si>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</si>
  <si>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</si>
  <si>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</si>
  <si>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</si>
  <si>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</si>
  <si>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</si>
  <si>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</si>
  <si>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</si>
  <si>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</si>
  <si>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</si>
  <si>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</si>
  <si>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</si>
  <si>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</si>
  <si>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</si>
  <si>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</si>
  <si>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</si>
  <si>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</si>
  <si>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</si>
  <si>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</si>
  <si>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</si>
  <si>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</si>
  <si>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</si>
  <si>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</si>
  <si>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</si>
  <si>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</si>
  <si>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</si>
  <si>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</si>
  <si>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</si>
  <si>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</si>
  <si>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</si>
  <si>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</si>
  <si>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</si>
  <si>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</si>
  <si>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</si>
  <si>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</si>
  <si>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</si>
  <si>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</si>
  <si>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</si>
  <si>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</si>
  <si>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</si>
  <si>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</si>
  <si>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</si>
  <si>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</si>
  <si>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</si>
  <si>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</si>
  <si>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</si>
  <si>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</si>
  <si>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</si>
  <si>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</si>
  <si>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</si>
  <si>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</si>
  <si>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</si>
  <si>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</si>
  <si>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</si>
  <si>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</si>
  <si>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</si>
  <si>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</si>
  <si>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</si>
  <si>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</si>
  <si>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</si>
  <si>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</si>
  <si>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</si>
  <si>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</si>
  <si>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</si>
  <si>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</si>
  <si>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</si>
  <si>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</si>
  <si>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</si>
  <si>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</si>
  <si>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</si>
  <si>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</si>
  <si>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</si>
  <si>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</si>
  <si>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</si>
  <si>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</si>
  <si>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</si>
  <si>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</si>
  <si>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</si>
  <si>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</si>
  <si>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</si>
  <si>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</si>
  <si>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</si>
  <si>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</si>
  <si>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</si>
  <si>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</si>
  <si>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</si>
  <si>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</si>
  <si>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</si>
  <si>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</si>
  <si>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</si>
  <si>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</si>
  <si>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</si>
  <si>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</si>
  <si>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</si>
  <si>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</si>
  <si>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</si>
  <si>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</si>
  <si>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</si>
  <si>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</si>
  <si>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</si>
  <si>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</si>
  <si>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</si>
  <si>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</si>
  <si>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</si>
  <si>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</si>
  <si>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</si>
  <si>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</si>
  <si>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</si>
  <si>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</si>
  <si>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</si>
  <si>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</si>
  <si>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</si>
  <si>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</si>
  <si>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</si>
  <si>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</si>
  <si>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</si>
  <si>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</si>
  <si>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</si>
  <si>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</si>
  <si>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</si>
  <si>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</si>
  <si>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</si>
  <si>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</si>
  <si>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</si>
  <si>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</si>
  <si>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</si>
  <si>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</si>
  <si>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</si>
  <si>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</si>
  <si>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</si>
  <si>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</si>
  <si>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</si>
  <si>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</si>
  <si>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</si>
  <si>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</si>
  <si>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</si>
  <si>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</si>
  <si>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</si>
  <si>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</si>
  <si>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</si>
  <si>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</si>
  <si>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</si>
  <si>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</si>
  <si>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</si>
  <si>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</si>
  <si>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</si>
  <si>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</si>
  <si>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</si>
  <si>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</si>
  <si>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</si>
  <si>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</si>
  <si>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</si>
  <si>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</si>
  <si>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</si>
  <si>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</si>
  <si>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</si>
  <si>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</si>
  <si>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</si>
  <si>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</si>
  <si>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</si>
  <si>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</si>
  <si>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</si>
  <si>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</si>
  <si>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</si>
  <si>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</si>
  <si>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</si>
  <si>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</si>
  <si>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</si>
  <si>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</si>
  <si>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</si>
  <si>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</si>
  <si>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</si>
  <si>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</si>
  <si>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</si>
  <si>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</si>
  <si>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</si>
  <si>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</si>
  <si>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</si>
  <si>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</si>
  <si>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</si>
  <si>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</si>
  <si>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</si>
  <si>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</si>
  <si>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</si>
  <si>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</si>
  <si>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</si>
  <si>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</si>
  <si>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</si>
  <si>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</si>
  <si>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</si>
  <si>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</si>
  <si>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</si>
  <si>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</si>
  <si>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</si>
  <si>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</si>
  <si>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</si>
  <si>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</si>
  <si>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</si>
  <si>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</si>
  <si>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</si>
  <si>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</si>
  <si>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</si>
  <si>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</si>
  <si>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</si>
  <si>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</si>
  <si>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</si>
  <si>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</si>
  <si>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</si>
  <si>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</si>
  <si>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</si>
  <si>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</si>
  <si>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</si>
  <si>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</si>
  <si>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</si>
  <si>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</si>
  <si>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</si>
  <si>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</si>
  <si>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</si>
  <si>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</si>
  <si>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</si>
  <si>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</si>
  <si>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</si>
  <si>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</si>
  <si>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</si>
  <si>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</si>
  <si>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</si>
  <si>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</si>
  <si>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</si>
  <si>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</si>
  <si>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</si>
  <si>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</si>
  <si>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</si>
  <si>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</si>
  <si>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</si>
  <si>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</si>
  <si>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</si>
  <si>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</si>
  <si>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</si>
  <si>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</si>
  <si>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</si>
  <si>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</si>
  <si>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</si>
  <si>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</si>
  <si>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</si>
  <si>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</si>
  <si>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</si>
  <si>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</si>
  <si>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</si>
  <si>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</si>
  <si>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</si>
  <si>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</si>
  <si>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</si>
  <si>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</si>
  <si>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</si>
  <si>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</si>
  <si>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</si>
  <si>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</si>
  <si>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</si>
  <si>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</si>
  <si>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</si>
  <si>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</si>
  <si>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</si>
  <si>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</si>
  <si>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</si>
  <si>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</si>
  <si>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</si>
  <si>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</si>
  <si>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</si>
  <si>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</si>
  <si>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</si>
  <si>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</si>
  <si>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</si>
  <si>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</si>
  <si>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</si>
  <si>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</si>
  <si>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</si>
  <si>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</si>
  <si>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</si>
  <si>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</si>
  <si>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</si>
  <si>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</si>
  <si>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</si>
  <si>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</si>
  <si>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</si>
  <si>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</si>
  <si>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</si>
  <si>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</si>
  <si>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</si>
  <si>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</si>
  <si>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</si>
  <si>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</si>
  <si>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</si>
  <si>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</si>
  <si>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</si>
  <si>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</si>
  <si>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</si>
  <si>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</si>
  <si>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</si>
  <si>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</si>
  <si>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</si>
  <si>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</si>
  <si>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</si>
  <si>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</si>
  <si>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</si>
  <si>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</si>
  <si>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</si>
  <si>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</si>
  <si>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</si>
  <si>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</si>
  <si>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</si>
  <si>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</si>
  <si>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</si>
  <si>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</si>
  <si>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</si>
  <si>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</si>
  <si>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</si>
  <si>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</si>
  <si>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</si>
  <si>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</si>
  <si>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</si>
  <si>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</si>
  <si>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</si>
  <si>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</si>
  <si>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</si>
  <si>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</si>
  <si>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</si>
  <si>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</si>
  <si>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</si>
  <si>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</si>
  <si>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</si>
  <si>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</si>
  <si>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</si>
  <si>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</si>
  <si>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</si>
  <si>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</si>
  <si>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</si>
  <si>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</si>
  <si>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</si>
  <si>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</si>
  <si>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</si>
  <si>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</si>
  <si>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</si>
  <si>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</si>
  <si>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</si>
  <si>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</si>
  <si>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</si>
  <si>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</si>
  <si>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</si>
  <si>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</si>
  <si>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</si>
  <si>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</si>
  <si>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</si>
  <si>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</si>
  <si>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</si>
  <si>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</si>
  <si>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</si>
  <si>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</si>
  <si>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</si>
  <si>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</si>
  <si>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</si>
  <si>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</si>
  <si>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</si>
  <si>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</si>
  <si>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</si>
  <si>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</si>
  <si>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</si>
  <si>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</si>
  <si>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</si>
  <si>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</si>
  <si>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</si>
  <si>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</si>
  <si>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</si>
  <si>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</si>
  <si>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</si>
  <si>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</si>
  <si>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</si>
  <si>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</si>
  <si>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</si>
  <si>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</si>
  <si>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</si>
  <si>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</si>
  <si>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</si>
  <si>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</si>
  <si>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</si>
  <si>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</si>
  <si>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</si>
  <si>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</si>
  <si>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</si>
  <si>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</si>
  <si>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</si>
  <si>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</si>
  <si>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</si>
  <si>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</si>
  <si>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</si>
  <si>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</si>
  <si>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</si>
  <si>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</si>
  <si>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</si>
  <si>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</si>
  <si>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</si>
  <si>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</si>
  <si>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</si>
  <si>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</si>
  <si>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</si>
  <si>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</si>
  <si>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</si>
  <si>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</si>
  <si>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</si>
  <si>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</si>
  <si>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</si>
  <si>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</si>
  <si>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</si>
  <si>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</si>
  <si>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</si>
  <si>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</si>
  <si>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</si>
  <si>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</si>
  <si>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</si>
  <si>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</si>
  <si>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</si>
  <si>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</si>
  <si>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</si>
  <si>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</si>
  <si>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</si>
  <si>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</si>
  <si>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</si>
  <si>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</si>
  <si>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</si>
  <si>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</si>
  <si>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</si>
  <si>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</si>
  <si>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</si>
  <si>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</si>
  <si>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</si>
  <si>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</si>
  <si>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</si>
  <si>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</si>
  <si>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</si>
  <si>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</si>
  <si>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</si>
  <si>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</si>
  <si>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</si>
  <si>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</si>
  <si>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</si>
  <si>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</si>
  <si>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</si>
  <si>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</si>
  <si>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</si>
  <si>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</si>
  <si>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</si>
  <si>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</si>
  <si>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</si>
  <si>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</si>
  <si>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</si>
  <si>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</si>
  <si>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</si>
  <si>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</si>
  <si>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</si>
  <si>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</si>
  <si>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</si>
  <si>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</si>
  <si>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</si>
  <si>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</si>
  <si>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</si>
  <si>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</si>
  <si>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</si>
  <si>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</si>
  <si>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</si>
  <si>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</si>
  <si>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</si>
  <si>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</si>
  <si>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</si>
  <si>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</si>
  <si>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</si>
  <si>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</si>
  <si>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</si>
  <si>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</si>
  <si>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</si>
  <si>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</si>
  <si>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</si>
  <si>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</si>
  <si>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</si>
  <si>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</si>
  <si>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</si>
  <si>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</si>
  <si>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</si>
  <si>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</si>
  <si>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</si>
  <si>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</si>
  <si>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</si>
  <si>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</si>
  <si>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</si>
  <si>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</si>
  <si>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</si>
  <si>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</si>
  <si>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</si>
  <si>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</si>
  <si>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</si>
  <si>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</si>
  <si>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</si>
  <si>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</si>
  <si>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</si>
  <si>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</si>
  <si>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</si>
  <si>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</si>
  <si>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</si>
  <si>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</si>
  <si>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</si>
  <si>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</si>
  <si>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</si>
  <si>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</si>
  <si>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</si>
  <si>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</si>
  <si>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</si>
  <si>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</si>
  <si>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</si>
  <si>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</si>
  <si>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</si>
  <si>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</si>
  <si>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</si>
  <si>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</si>
  <si>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</si>
  <si>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</si>
  <si>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</si>
  <si>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</si>
  <si>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</si>
  <si>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</si>
  <si>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</si>
  <si>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</si>
  <si>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</si>
  <si>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</si>
  <si>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</si>
  <si>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</si>
  <si>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</si>
  <si>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</si>
  <si>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</si>
  <si>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</si>
  <si>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</si>
  <si>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</si>
  <si>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</si>
  <si>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</si>
  <si>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</si>
  <si>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</si>
  <si>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</si>
  <si>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</si>
  <si>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</si>
  <si>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</si>
  <si>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</si>
  <si>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</si>
  <si>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</si>
  <si>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</si>
  <si>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</si>
  <si>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</si>
  <si>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</si>
  <si>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</si>
  <si>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</si>
  <si>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</si>
  <si>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</si>
  <si>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</si>
  <si>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</si>
  <si>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</si>
  <si>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</si>
  <si>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</si>
  <si>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</si>
  <si>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</si>
  <si>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</si>
  <si>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</si>
  <si>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</si>
  <si>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</si>
  <si>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</si>
  <si>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</si>
  <si>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</si>
  <si>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</si>
  <si>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</si>
  <si>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</si>
  <si>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</si>
  <si>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</si>
  <si>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</si>
  <si>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</si>
  <si>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</si>
  <si>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</si>
  <si>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</si>
  <si>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</si>
  <si>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</si>
  <si>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</si>
  <si>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</si>
  <si>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</si>
  <si>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</si>
  <si>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</si>
  <si>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</si>
  <si>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</si>
  <si>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</si>
  <si>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</si>
  <si>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</si>
  <si>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</si>
  <si>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</si>
  <si>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</si>
  <si>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</si>
  <si>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</si>
  <si>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</si>
  <si>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</si>
  <si>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</si>
  <si>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</si>
  <si>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</si>
  <si>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</si>
  <si>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</si>
  <si>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</si>
  <si>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</si>
  <si>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</si>
  <si>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</si>
  <si>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</si>
  <si>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</si>
  <si>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</si>
  <si>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</si>
  <si>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</si>
  <si>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</si>
  <si>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</si>
  <si>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</si>
  <si>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</si>
  <si>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</si>
  <si>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</si>
  <si>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</si>
  <si>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</si>
  <si>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</si>
  <si>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</si>
  <si>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</si>
  <si>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</si>
  <si>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</si>
  <si>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</si>
  <si>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</si>
  <si>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</si>
  <si>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</si>
  <si>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</si>
  <si>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</si>
  <si>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</si>
  <si>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</si>
  <si>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</si>
  <si>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</si>
  <si>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</si>
  <si>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</si>
  <si>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</si>
  <si>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</si>
  <si>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</si>
  <si>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</si>
  <si>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</si>
  <si>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</si>
  <si>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</si>
  <si>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</si>
  <si>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</si>
  <si>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</si>
  <si>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</si>
  <si>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</si>
  <si>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</si>
  <si>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</si>
  <si>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</si>
  <si>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</si>
  <si>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</si>
  <si>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</si>
  <si>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</si>
  <si>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</si>
  <si>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</si>
  <si>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</si>
  <si>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</si>
  <si>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</si>
  <si>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</si>
  <si>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</si>
  <si>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</si>
  <si>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</si>
  <si>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</si>
  <si>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</si>
  <si>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</si>
  <si>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</si>
  <si>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</si>
  <si>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</si>
  <si>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</si>
  <si>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</si>
  <si>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</si>
  <si>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</si>
  <si>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</si>
  <si>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</si>
  <si>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</si>
  <si>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</si>
  <si>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</si>
  <si>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</si>
  <si>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</si>
  <si>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</si>
  <si>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</si>
  <si>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</si>
  <si>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</si>
  <si>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</si>
  <si>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</si>
  <si>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</si>
  <si>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</si>
  <si>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</si>
  <si>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</si>
  <si>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</si>
  <si>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</si>
  <si>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</si>
  <si>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</si>
  <si>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</si>
  <si>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</si>
  <si>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</si>
  <si>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</si>
  <si>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</si>
  <si>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</si>
  <si>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</si>
  <si>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</si>
  <si>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</si>
  <si>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</si>
  <si>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</si>
  <si>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</si>
  <si>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</si>
  <si>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</si>
  <si>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</si>
  <si>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</si>
  <si>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</si>
  <si>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</si>
  <si>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</si>
  <si>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</si>
  <si>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</si>
  <si>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</si>
  <si>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</si>
  <si>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</si>
  <si>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</si>
  <si>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</si>
  <si>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</si>
  <si>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</si>
  <si>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</si>
  <si>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</si>
  <si>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</si>
  <si>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</si>
  <si>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</si>
  <si>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</si>
  <si>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</si>
  <si>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</si>
  <si>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</si>
  <si>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</si>
  <si>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</si>
  <si>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</si>
  <si>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</si>
  <si>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</si>
  <si>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</si>
  <si>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</si>
  <si>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</si>
  <si>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</si>
  <si>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</si>
  <si>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</si>
  <si>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</si>
  <si>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</si>
  <si>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</si>
  <si>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</si>
  <si>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</si>
  <si>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</si>
  <si>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</si>
  <si>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</si>
  <si>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</si>
  <si>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</si>
  <si>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</si>
  <si>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</si>
  <si>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</si>
  <si>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</si>
  <si>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</si>
  <si>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</si>
  <si>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</si>
  <si>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</si>
  <si>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</si>
  <si>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</si>
  <si>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</si>
  <si>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</si>
  <si>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</si>
  <si>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</si>
  <si>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</si>
  <si>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</si>
  <si>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</si>
  <si>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</si>
  <si>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</si>
  <si>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</si>
  <si>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</si>
  <si>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</si>
  <si>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</si>
  <si>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</si>
  <si>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</si>
  <si>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</si>
  <si>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</si>
  <si>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</si>
  <si>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</si>
  <si>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</si>
  <si>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</si>
  <si>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</si>
  <si>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</si>
  <si>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</si>
  <si>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</si>
  <si>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</si>
  <si>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</si>
  <si>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</si>
  <si>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</si>
  <si>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</si>
  <si>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</si>
  <si>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</si>
  <si>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</si>
  <si>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</si>
  <si>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</si>
  <si>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</si>
  <si>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</si>
  <si>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</si>
  <si>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</si>
  <si>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</si>
  <si>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</si>
  <si>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</si>
  <si>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</si>
  <si>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</si>
  <si>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</si>
  <si>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</si>
  <si>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</si>
  <si>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</si>
  <si>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</si>
  <si>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</si>
  <si>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</si>
  <si>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</si>
  <si>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</si>
  <si>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</si>
  <si>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</si>
  <si>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</si>
  <si>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</si>
  <si>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</si>
  <si>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</si>
  <si>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</si>
  <si>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</si>
  <si>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</si>
  <si>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</si>
  <si>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</si>
  <si>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</si>
  <si>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</si>
  <si>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</si>
  <si>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</si>
  <si>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</si>
  <si>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</si>
  <si>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</si>
  <si>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</si>
  <si>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</si>
  <si>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</si>
  <si>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</si>
  <si>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</si>
  <si>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</si>
  <si>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</si>
  <si>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</si>
  <si>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</si>
  <si>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</si>
  <si>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</si>
  <si>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</si>
  <si>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</si>
  <si>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</si>
  <si>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</si>
  <si>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</si>
  <si>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</si>
  <si>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</si>
  <si>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</si>
  <si>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</si>
  <si>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</si>
  <si>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</si>
  <si>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</si>
  <si>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</si>
  <si>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</si>
  <si>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</si>
  <si>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</si>
  <si>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</si>
  <si>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</si>
  <si>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</si>
  <si>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</si>
  <si>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</si>
  <si>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</si>
  <si>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</si>
  <si>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</si>
  <si>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</si>
  <si>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</si>
  <si>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</si>
  <si>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</si>
  <si>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</si>
  <si>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</si>
  <si>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</si>
  <si>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</si>
  <si>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</si>
  <si>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</si>
  <si>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</si>
  <si>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</si>
  <si>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</si>
  <si>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</si>
  <si>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</si>
  <si>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</si>
  <si>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</si>
  <si>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</si>
  <si>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</si>
  <si>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</si>
  <si>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</si>
  <si>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</si>
  <si>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</si>
  <si>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</si>
  <si>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</si>
  <si>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</si>
  <si>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</si>
  <si>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</si>
  <si>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</si>
  <si>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</si>
  <si>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</si>
  <si>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</si>
  <si>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</si>
  <si>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</si>
  <si>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</si>
  <si>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</si>
  <si>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</si>
  <si>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</si>
  <si>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</si>
  <si>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</si>
  <si>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</si>
  <si>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</si>
  <si>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</si>
  <si>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</si>
  <si>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</si>
  <si>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</si>
  <si>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</si>
  <si>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</si>
  <si>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</si>
  <si>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</si>
  <si>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</si>
  <si>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</si>
  <si>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</si>
  <si>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</si>
  <si>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</si>
  <si>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</si>
  <si>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</si>
  <si>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</si>
  <si>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</si>
  <si>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</si>
  <si>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</si>
  <si>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</si>
  <si>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</si>
  <si>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</si>
  <si>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</si>
  <si>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</si>
  <si>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</si>
  <si>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</si>
  <si>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</si>
  <si>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</si>
  <si>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</si>
  <si>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</si>
  <si>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</si>
  <si>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</si>
  <si>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</si>
  <si>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</si>
  <si>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</si>
  <si>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</si>
  <si>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</si>
  <si>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</si>
  <si>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</si>
  <si>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</si>
  <si>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</si>
  <si>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</si>
  <si>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</si>
  <si>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</si>
  <si>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</si>
  <si>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</si>
  <si>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</si>
  <si>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</si>
  <si>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</si>
  <si>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</si>
  <si>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</si>
  <si>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</si>
  <si>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</si>
  <si>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</si>
  <si>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</si>
  <si>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</si>
  <si>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</si>
  <si>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</si>
  <si>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</si>
  <si>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</si>
  <si>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</si>
  <si>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</si>
  <si>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</si>
  <si>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</si>
  <si>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</si>
  <si>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</si>
  <si>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</si>
  <si>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</si>
  <si>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</si>
  <si>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</si>
  <si>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</si>
  <si>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</si>
  <si>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</si>
  <si>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</si>
  <si>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</si>
  <si>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</si>
  <si>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</si>
  <si>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</si>
  <si>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</si>
  <si>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</si>
  <si>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</si>
  <si>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</si>
  <si>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</si>
  <si>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</si>
  <si>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</si>
  <si>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</si>
  <si>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</si>
  <si>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</si>
  <si>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</si>
  <si>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</si>
  <si>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</si>
  <si>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</si>
  <si>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</si>
  <si>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</si>
  <si>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</si>
  <si>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</si>
  <si>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</si>
  <si>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</si>
  <si>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</si>
  <si>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</si>
  <si>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</si>
  <si>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</si>
  <si>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</si>
  <si>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</si>
  <si>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</si>
  <si>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</si>
  <si>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</si>
  <si>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</si>
  <si>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</si>
  <si>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</si>
  <si>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</si>
  <si>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</si>
  <si>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</si>
  <si>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</si>
  <si>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</si>
  <si>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</si>
  <si>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</si>
  <si>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</si>
  <si>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</si>
  <si>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</si>
  <si>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</si>
  <si>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</si>
  <si>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</si>
  <si>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</si>
  <si>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</si>
  <si>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</si>
  <si>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</si>
  <si>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</si>
  <si>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</si>
  <si>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</si>
  <si>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</si>
  <si>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</si>
  <si>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</si>
  <si>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</si>
  <si>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</si>
  <si>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</si>
  <si>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</si>
  <si>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</si>
  <si>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</si>
  <si>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</si>
  <si>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</si>
  <si>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</si>
  <si>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</si>
  <si>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</si>
  <si>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</si>
  <si>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</si>
  <si>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</si>
  <si>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</si>
  <si>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</si>
  <si>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</si>
  <si>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</si>
  <si>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</si>
  <si>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</si>
  <si>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</si>
  <si>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</si>
  <si>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</si>
  <si>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</si>
  <si>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</si>
  <si>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</si>
  <si>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</si>
  <si>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</si>
  <si>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</si>
  <si>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</si>
  <si>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</si>
  <si>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</si>
  <si>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</si>
  <si>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</si>
  <si>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</si>
  <si>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</si>
  <si>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</si>
  <si>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</si>
  <si>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</si>
  <si>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</si>
  <si>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</si>
  <si>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</si>
  <si>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</si>
  <si>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</si>
  <si>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</si>
  <si>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</si>
  <si>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</si>
  <si>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</si>
  <si>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</si>
  <si>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</si>
  <si>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</si>
  <si>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</si>
  <si>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</si>
  <si>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</si>
  <si>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</si>
  <si>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</si>
  <si>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</si>
  <si>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</si>
  <si>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</si>
  <si>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</si>
  <si>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</si>
  <si>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</si>
  <si>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</si>
  <si>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</si>
  <si>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</si>
  <si>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</si>
  <si>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</si>
  <si>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</si>
  <si>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</si>
  <si>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</si>
  <si>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</si>
  <si>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</si>
  <si>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</si>
  <si>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</si>
  <si>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</si>
  <si>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</si>
  <si>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</si>
  <si>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</si>
  <si>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</si>
  <si>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</si>
  <si>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</si>
  <si>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</si>
  <si>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</si>
  <si>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</si>
  <si>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</si>
  <si>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</si>
  <si>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</si>
  <si>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</si>
  <si>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</si>
  <si>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</si>
  <si>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</si>
  <si>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</si>
  <si>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</si>
  <si>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</si>
  <si>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</si>
  <si>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</si>
  <si>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</si>
  <si>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</si>
  <si>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</si>
  <si>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</si>
  <si>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</si>
  <si>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</si>
  <si>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</si>
  <si>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</si>
  <si>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</si>
  <si>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</si>
  <si>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</si>
  <si>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</si>
  <si>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</si>
  <si>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</si>
  <si>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</si>
  <si>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</si>
  <si>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</si>
  <si>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</si>
  <si>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</si>
  <si>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</si>
  <si>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</si>
  <si>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</si>
  <si>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</si>
  <si>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</si>
  <si>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</si>
  <si>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</si>
  <si>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</si>
  <si>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</si>
  <si>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</si>
  <si>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</si>
  <si>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</si>
  <si>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</si>
  <si>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</si>
  <si>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</si>
  <si>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</si>
  <si>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</si>
  <si>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</si>
  <si>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</si>
  <si>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</si>
  <si>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</si>
  <si>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</si>
  <si>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</si>
  <si>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</si>
  <si>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</si>
  <si>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</si>
  <si>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</si>
  <si>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</si>
  <si>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</si>
  <si>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</si>
  <si>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</si>
  <si>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</si>
  <si>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</si>
  <si>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</si>
  <si>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</si>
  <si>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</si>
  <si>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</si>
  <si>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</si>
  <si>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</si>
  <si>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</si>
  <si>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</si>
  <si>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</si>
  <si>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</si>
  <si>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</si>
  <si>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</si>
  <si>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</si>
  <si>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</si>
  <si>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</si>
  <si>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</si>
  <si>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</si>
  <si>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</si>
  <si>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</si>
  <si>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</si>
  <si>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</si>
  <si>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</si>
  <si>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</si>
  <si>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</si>
  <si>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</si>
  <si>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</si>
  <si>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</si>
  <si>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</si>
  <si>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</si>
  <si>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</si>
  <si>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</si>
  <si>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</si>
  <si>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</si>
  <si>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</si>
  <si>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</si>
  <si>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</si>
  <si>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</si>
  <si>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</si>
  <si>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</si>
  <si>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</si>
  <si>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</si>
  <si>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</si>
  <si>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</si>
  <si>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</si>
  <si>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</si>
  <si>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</si>
  <si>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</si>
  <si>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</si>
  <si>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</si>
  <si>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</si>
  <si>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</si>
  <si>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</si>
  <si>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</si>
  <si>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</si>
  <si>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</si>
  <si>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</si>
  <si>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</si>
  <si>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</si>
  <si>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</si>
  <si>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</si>
  <si>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</si>
  <si>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</si>
  <si>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</si>
  <si>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</si>
  <si>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</si>
  <si>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</si>
  <si>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</si>
  <si>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</si>
  <si>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</si>
  <si>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</si>
  <si>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</si>
  <si>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</si>
  <si>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</si>
  <si>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</si>
  <si>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</si>
  <si>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</si>
  <si>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</si>
  <si>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</si>
  <si>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</si>
  <si>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</si>
  <si>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</si>
  <si>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</si>
  <si>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</si>
  <si>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</si>
  <si>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</si>
  <si>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</si>
  <si>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</si>
  <si>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</si>
  <si>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</si>
  <si>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</si>
  <si>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</si>
  <si>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</si>
  <si>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</si>
  <si>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</si>
  <si>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</si>
  <si>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</si>
  <si>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</si>
  <si>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</si>
  <si>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</si>
  <si>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</si>
  <si>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</si>
  <si>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</si>
  <si>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</si>
  <si>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</si>
  <si>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</si>
  <si>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</si>
  <si>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</si>
  <si>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</si>
  <si>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</si>
  <si>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</si>
  <si>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</si>
  <si>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</si>
  <si>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</si>
  <si>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</si>
  <si>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</si>
  <si>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</si>
  <si>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</si>
  <si>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</si>
  <si>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</si>
  <si>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</si>
  <si>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</si>
  <si>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</si>
  <si>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</si>
  <si>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</si>
  <si>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</si>
  <si>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</si>
  <si>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</si>
  <si>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</si>
  <si>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</si>
  <si>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</si>
  <si>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</si>
  <si>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</si>
  <si>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</si>
  <si>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</si>
  <si>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</si>
  <si>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</si>
  <si>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</si>
  <si>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</si>
  <si>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</si>
  <si>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</si>
  <si>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</si>
  <si>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</si>
  <si>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</si>
  <si>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</si>
  <si>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</si>
  <si>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</si>
  <si>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</si>
  <si>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</si>
  <si>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</si>
  <si>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</si>
  <si>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</si>
  <si>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</si>
  <si>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</si>
  <si>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</si>
  <si>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</si>
  <si>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</si>
  <si>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</si>
  <si>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</si>
  <si>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</si>
  <si>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</si>
  <si>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</si>
  <si>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</si>
  <si>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</si>
  <si>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</si>
  <si>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</si>
  <si>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</si>
  <si>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</si>
  <si>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</si>
  <si>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</si>
  <si>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</si>
  <si>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</si>
  <si>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</si>
  <si>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</si>
  <si>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</si>
  <si>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</si>
  <si>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</si>
  <si>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</si>
  <si>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</si>
  <si>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</si>
  <si>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</si>
  <si>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</si>
  <si>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</si>
  <si>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</si>
  <si>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</si>
  <si>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</si>
  <si>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</si>
  <si>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</si>
  <si>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</si>
  <si>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</si>
  <si>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</si>
  <si>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</si>
  <si>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</si>
  <si>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</si>
  <si>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</si>
  <si>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</si>
  <si>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</si>
  <si>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</si>
  <si>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</si>
  <si>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</si>
  <si>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</si>
  <si>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</si>
  <si>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</si>
  <si>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</si>
  <si>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</si>
  <si>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</si>
  <si>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</si>
  <si>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</si>
  <si>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</si>
  <si>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</si>
  <si>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</si>
  <si>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</si>
  <si>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</si>
  <si>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</si>
  <si>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</si>
  <si>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</si>
  <si>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</si>
  <si>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</si>
  <si>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</si>
  <si>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</si>
  <si>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</si>
  <si>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</si>
  <si>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</si>
  <si>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</si>
  <si>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</si>
  <si>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</si>
  <si>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</si>
  <si>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</si>
  <si>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</si>
  <si>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</si>
  <si>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</si>
  <si>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</si>
  <si>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</si>
  <si>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</si>
  <si>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</si>
  <si>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</si>
  <si>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</si>
  <si>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</si>
  <si>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</si>
  <si>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</si>
  <si>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</si>
  <si>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</si>
  <si>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</si>
  <si>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</si>
  <si>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</si>
  <si>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</si>
  <si>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</si>
  <si>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</si>
  <si>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</si>
  <si>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</si>
  <si>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</si>
  <si>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</si>
  <si>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</si>
  <si>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</si>
  <si>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</si>
  <si>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</si>
  <si>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</si>
  <si>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</si>
  <si>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</si>
  <si>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</si>
  <si>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</si>
  <si>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</si>
  <si>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</si>
  <si>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</si>
  <si>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</si>
  <si>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</si>
  <si>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</si>
  <si>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</si>
  <si>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</si>
  <si>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</si>
  <si>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</si>
  <si>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</si>
  <si>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</si>
  <si>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</si>
  <si>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</si>
  <si>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</si>
  <si>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</si>
  <si>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</si>
  <si>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</si>
  <si>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</si>
  <si>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</si>
  <si>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</si>
  <si>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</si>
  <si>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</si>
  <si>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</si>
  <si>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</si>
  <si>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</si>
  <si>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</si>
  <si>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</si>
  <si>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</si>
  <si>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</si>
  <si>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</si>
  <si>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</si>
  <si>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</si>
  <si>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</si>
  <si>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</si>
  <si>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</si>
  <si>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</si>
  <si>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</si>
  <si>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</si>
  <si>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</si>
  <si>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</si>
  <si>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</si>
  <si>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</si>
  <si>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</si>
  <si>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</si>
  <si>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</si>
  <si>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</si>
  <si>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</si>
  <si>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</si>
  <si>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</si>
  <si>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</si>
  <si>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</si>
  <si>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</si>
  <si>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</si>
  <si>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</si>
  <si>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</si>
  <si>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</si>
  <si>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</si>
  <si>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</si>
  <si>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</si>
  <si>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</si>
  <si>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</si>
  <si>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</si>
  <si>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</si>
  <si>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</si>
  <si>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</si>
  <si>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</si>
  <si>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</si>
  <si>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</si>
  <si>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</si>
  <si>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</si>
  <si>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</si>
  <si>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</si>
  <si>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</si>
  <si>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</si>
  <si>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</si>
  <si>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</si>
  <si>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</si>
  <si>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</si>
  <si>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</si>
  <si>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</si>
  <si>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</si>
  <si>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</si>
  <si>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</si>
  <si>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</si>
  <si>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</si>
  <si>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</si>
  <si>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</si>
  <si>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</si>
  <si>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</si>
  <si>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</si>
  <si>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</si>
  <si>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</si>
  <si>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</si>
  <si>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</si>
  <si>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</si>
  <si>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</si>
  <si>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</si>
  <si>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</si>
  <si>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</si>
  <si>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</si>
  <si>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</si>
  <si>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</si>
  <si>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</si>
  <si>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</si>
  <si>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</si>
  <si>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</si>
  <si>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</si>
  <si>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</si>
  <si>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</si>
  <si>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</si>
  <si>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</si>
  <si>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</si>
  <si>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</si>
  <si>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</si>
  <si>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</si>
  <si>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</si>
  <si>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</si>
  <si>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</si>
  <si>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</si>
  <si>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</si>
  <si>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</si>
  <si>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</si>
  <si>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</si>
  <si>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08</t>
  </si>
  <si>
    <t>JL. Jakarta Barat No 20B</t>
  </si>
  <si>
    <t>JL. Kenangka No 88G</t>
  </si>
  <si>
    <t>WRY SATU NIKAH</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</si>
  <si>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</si>
  <si>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</si>
  <si>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</si>
  <si>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</si>
  <si>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</si>
  <si>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</si>
  <si>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</si>
  <si>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</si>
  <si>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</si>
  <si>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</si>
  <si>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</si>
  <si>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</si>
  <si>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</si>
  <si>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</si>
  <si>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</si>
  <si>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</si>
  <si>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</si>
  <si>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</si>
  <si>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</si>
  <si>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</si>
  <si>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</si>
  <si>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</si>
  <si>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</si>
  <si>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</si>
  <si>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</si>
  <si>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</si>
  <si>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</si>
  <si>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</si>
  <si>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</si>
  <si>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</si>
  <si>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</si>
  <si>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</si>
  <si>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</si>
  <si>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</si>
  <si>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</si>
  <si>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</si>
  <si>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</si>
  <si>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</si>
  <si>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</si>
  <si>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</si>
  <si>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</si>
  <si>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</si>
  <si>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</si>
  <si>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</si>
  <si>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</si>
  <si>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</si>
  <si>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</si>
  <si>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</si>
  <si>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</si>
  <si>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</si>
  <si>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</si>
  <si>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</si>
  <si>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</si>
  <si>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</si>
  <si>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</si>
  <si>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</si>
  <si>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</si>
  <si>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</si>
  <si>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</si>
  <si>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</si>
  <si>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</si>
  <si>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</si>
  <si>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</si>
  <si>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</si>
  <si>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</si>
  <si>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</si>
  <si>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</si>
  <si>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</si>
  <si>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</si>
  <si>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</si>
  <si>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</si>
  <si>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</si>
  <si>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</si>
  <si>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</si>
  <si>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</si>
  <si>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</si>
  <si>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</si>
  <si>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</si>
  <si>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</si>
  <si>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</si>
  <si>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</si>
  <si>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</si>
  <si>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1;1;1;1;1;1</t>
  </si>
  <si>
    <t>1.2;2;1;2;1;2</t>
  </si>
  <si>
    <t>1;1;3;1.5;4;6</t>
  </si>
  <si>
    <t>1;1;2;3;4;5</t>
  </si>
  <si>
    <t>2;1;3;1;2;3</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</si>
  <si>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</si>
  <si>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</si>
  <si>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</si>
  <si>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</si>
  <si>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</si>
  <si>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</si>
  <si>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</si>
  <si>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</si>
  <si>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</si>
  <si>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</si>
  <si>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</si>
  <si>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</si>
  <si>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</si>
  <si>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</si>
  <si>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</si>
  <si>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</si>
  <si>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</si>
  <si>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</si>
  <si>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</si>
  <si>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PAMERAN MOBIL MRA</t>
  </si>
  <si>
    <t>MOONVEIL</t>
  </si>
  <si>
    <t>PLANAR2</t>
  </si>
  <si>
    <t>IIMS 2023</t>
  </si>
  <si>
    <t>081293123702</t>
  </si>
  <si>
    <t>toni</t>
  </si>
  <si>
    <t>812479126472164</t>
  </si>
  <si>
    <t>mama toni</t>
  </si>
  <si>
    <t>toni@gmail.com</t>
  </si>
  <si>
    <t>CV sejahtera</t>
  </si>
  <si>
    <t>213817598636402</t>
  </si>
  <si>
    <t>1;1;0.5;2</t>
  </si>
  <si>
    <t>3;2;1;2.5</t>
  </si>
  <si>
    <t>6;3;0.85;3.33</t>
  </si>
  <si>
    <t>5;4;1.3;1.25</t>
  </si>
  <si>
    <t>MRA ASSET MOBIL.MOBIL 2.MOBIL 3</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</si>
  <si>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</si>
  <si>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</si>
  <si>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</si>
  <si>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</si>
  <si>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</si>
  <si>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</si>
  <si>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</si>
  <si>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</si>
  <si>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</si>
  <si>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</si>
  <si>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</si>
  <si>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Theft &amp; Robbery</t>
  </si>
  <si>
    <t>Sum Insured Amount Theft &amp; Robbery</t>
  </si>
  <si>
    <t>Loading</t>
  </si>
  <si>
    <t>Sum Insured Amount Loading</t>
  </si>
  <si>
    <t>kebon jeruk</t>
  </si>
  <si>
    <t>jakarta barat</t>
  </si>
  <si>
    <t>KENNEDY</t>
  </si>
  <si>
    <t>JONI</t>
  </si>
  <si>
    <t>TONI;CV SEJAHTERA</t>
  </si>
  <si>
    <t>Reason Failed</t>
  </si>
  <si>
    <t>Objective</t>
  </si>
  <si>
    <t>09/12/2003</t>
  </si>
  <si>
    <t>09/12/2004</t>
  </si>
  <si>
    <t>11533</t>
  </si>
  <si>
    <t>11534</t>
  </si>
  <si>
    <t>JL AKOLAS 2</t>
  </si>
  <si>
    <t>REGION2</t>
  </si>
  <si>
    <t>6478501</t>
  </si>
  <si>
    <t>MRA LIFE INSCO BRANCH 2</t>
  </si>
  <si>
    <t>Document 4</t>
  </si>
  <si>
    <t>Document 5</t>
  </si>
  <si>
    <t>MOU124</t>
  </si>
  <si>
    <t>MOU125</t>
  </si>
  <si>
    <t>Document 6</t>
  </si>
  <si>
    <t>MOU126</t>
  </si>
  <si>
    <t>1;1;1;1;1;3</t>
  </si>
  <si>
    <t>1;1;1;1;1;4</t>
  </si>
  <si>
    <t>1000;1000;1000;1000;1000;1001</t>
  </si>
  <si>
    <t>1000;1000;1000;1000;1000;1002</t>
  </si>
  <si>
    <t>1000;1000;1000;1000;1000;1003</t>
  </si>
  <si>
    <t>0.8;1.3;2;2;2;4</t>
  </si>
  <si>
    <t>0.8;1.3;2;2;2;5</t>
  </si>
  <si>
    <t>1.2;2;1;2;1;3</t>
  </si>
  <si>
    <t>1.2;2;1;2;1;4</t>
  </si>
  <si>
    <t>1.2;2;1;2;1;5</t>
  </si>
  <si>
    <t>1;1;3;1.5;4;7</t>
  </si>
  <si>
    <t>1;1;3;1.5;4;8</t>
  </si>
  <si>
    <t>1;1;3;1.5;4;9</t>
  </si>
  <si>
    <t>1;1;2;3;4;6</t>
  </si>
  <si>
    <t>1;1;2;3;4;7</t>
  </si>
  <si>
    <t>1;1;2;3;4;8</t>
  </si>
  <si>
    <t>2;1;3;1;2;4</t>
  </si>
  <si>
    <t>2;1;3;1;2;5</t>
  </si>
  <si>
    <t>2;1;3;1;2;6</t>
  </si>
  <si>
    <t>1;2;3;4;1;4</t>
  </si>
  <si>
    <t>1;2;3;4;1;5</t>
  </si>
  <si>
    <t>1;1;1;3</t>
  </si>
  <si>
    <t>1;1;1;4</t>
  </si>
  <si>
    <t>1;1;0.5;3</t>
  </si>
  <si>
    <t>1;1;0.5;4</t>
  </si>
  <si>
    <t>1;1;0.5;5</t>
  </si>
  <si>
    <t>3;2;1;2.6</t>
  </si>
  <si>
    <t>3;2;1;2.7</t>
  </si>
  <si>
    <t>3;2;1;2.8</t>
  </si>
  <si>
    <t>6;3;0.85;3.34</t>
  </si>
  <si>
    <t>6;3;0.85;3.35</t>
  </si>
  <si>
    <t>6;3;0.85;3.36</t>
  </si>
  <si>
    <t>5;4;1.3;1.26</t>
  </si>
  <si>
    <t>5;4;1.3;1.27</t>
  </si>
  <si>
    <t>5;4;1.3;1.28</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</si>
  <si>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</si>
  <si>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</si>
  <si>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</si>
  <si>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</si>
  <si>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</si>
  <si>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</si>
  <si>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</si>
  <si>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</si>
  <si>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</si>
  <si>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</si>
  <si>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</si>
  <si>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</si>
  <si>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</si>
  <si>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</si>
  <si>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</si>
  <si>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</si>
  <si>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</si>
  <si>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</si>
  <si>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</si>
  <si>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</si>
  <si>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</si>
  <si>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</si>
  <si>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</si>
  <si>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</si>
  <si>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</si>
  <si>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</si>
  <si>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</si>
  <si>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</si>
  <si>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</si>
  <si>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</si>
  <si>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</si>
  <si>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</si>
  <si>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</si>
  <si>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</si>
  <si>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</si>
  <si>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</si>
  <si>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</si>
  <si>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</si>
  <si>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</si>
  <si>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</si>
  <si>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</si>
  <si>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</si>
  <si>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</si>
  <si>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</si>
  <si>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</si>
  <si>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</si>
  <si>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</si>
  <si>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</si>
  <si>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</si>
  <si>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</si>
  <si>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</si>
  <si>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</si>
  <si>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</si>
  <si>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</si>
  <si>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</si>
  <si>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</si>
  <si>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</si>
  <si>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</si>
  <si>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</si>
  <si>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</si>
  <si>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</si>
  <si>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</si>
  <si>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</si>
  <si>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</si>
  <si>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</si>
  <si>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</si>
  <si>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</si>
  <si>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</si>
  <si>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</si>
  <si>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</si>
  <si>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</si>
  <si>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</si>
  <si>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</si>
  <si>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</si>
  <si>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</si>
  <si>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</si>
  <si>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</si>
  <si>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</si>
  <si>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</si>
  <si>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</si>
  <si>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</si>
  <si>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</si>
  <si>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</si>
  <si>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</si>
  <si>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</si>
  <si>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</si>
  <si>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</si>
  <si>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</si>
  <si>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</si>
  <si>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</si>
  <si>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</si>
  <si>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</si>
  <si>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</si>
  <si>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</si>
  <si>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</si>
  <si>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</si>
  <si>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</si>
  <si>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</si>
  <si>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</si>
  <si>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</si>
  <si>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</si>
  <si>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</si>
  <si>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</si>
  <si>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</si>
  <si>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</si>
  <si>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</si>
  <si>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</si>
  <si>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</si>
  <si>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</si>
  <si>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</si>
  <si>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</si>
  <si>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</si>
  <si>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</si>
  <si>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</si>
  <si>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</si>
  <si>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</si>
  <si>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</si>
  <si>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</si>
  <si>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</si>
  <si>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</si>
  <si>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</si>
  <si>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</si>
  <si>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</si>
  <si>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</si>
  <si>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</si>
  <si>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</si>
  <si>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</si>
  <si>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</si>
  <si>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</si>
  <si>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</si>
  <si>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</si>
  <si>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</si>
  <si>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</si>
  <si>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</si>
  <si>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</si>
  <si>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</si>
  <si>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</si>
  <si>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</si>
  <si>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</si>
  <si>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</si>
  <si>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</si>
  <si>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</si>
  <si>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</si>
  <si>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</si>
  <si>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</si>
  <si>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</si>
  <si>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</si>
  <si>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</si>
  <si>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</si>
  <si>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</si>
  <si>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USER5</t>
  </si>
  <si>
    <t>REYNARD</t>
  </si>
  <si>
    <t>0002SB20211103134</t>
  </si>
  <si>
    <t>MO Notes</t>
  </si>
  <si>
    <t>Capitalize if GS_Value Partial</t>
  </si>
  <si>
    <t>Full Capitalize Amount</t>
  </si>
  <si>
    <t>Capitalize Amount</t>
  </si>
  <si>
    <t>CountofFamily</t>
  </si>
  <si>
    <t>CountofGuarantorPersonal</t>
  </si>
  <si>
    <t>CountofGuarantorCompany</t>
  </si>
  <si>
    <t>Role</t>
  </si>
  <si>
    <t>Note</t>
  </si>
  <si>
    <t>$Reserve Fund 1</t>
  </si>
  <si>
    <t>$Reserve Fund 2</t>
  </si>
  <si>
    <t>$Reserve Fund 3</t>
  </si>
  <si>
    <t>$Reserve Fund 4</t>
  </si>
  <si>
    <t>$Reserve Fund 5</t>
  </si>
  <si>
    <t>Reserve Fund Amt</t>
  </si>
  <si>
    <t>Jika ada penambahan field, ditempatkan pada row sesuai dengan urutan pada rule file dengan nama field diawali dengan $</t>
  </si>
  <si>
    <t>Select ApplicationInProcess</t>
  </si>
  <si>
    <t>Negative Check</t>
  </si>
  <si>
    <t>$Copy App no</t>
  </si>
  <si>
    <t>Copy App</t>
  </si>
  <si>
    <t>$Product Offering Code</t>
  </si>
  <si>
    <t>3;2;1;3;2;1</t>
  </si>
  <si>
    <t>Agency Bintang COMPANY</t>
  </si>
  <si>
    <t>FT SUPPLIER BARU</t>
  </si>
  <si>
    <t>CAMERA PARKING</t>
  </si>
  <si>
    <t>JL KBN</t>
  </si>
  <si>
    <t>TEST BUILDING OWNERSHIP</t>
  </si>
  <si>
    <t>checksortpaging</t>
  </si>
  <si>
    <t>checkstoreDB</t>
  </si>
  <si>
    <t>06/27/2022</t>
  </si>
  <si>
    <t>checkRule</t>
  </si>
  <si>
    <t>Edit AppNo</t>
  </si>
  <si>
    <t>CopyApp</t>
  </si>
  <si>
    <t>C:\Users\jeremy.andreas\Pictures\Untitled</t>
  </si>
  <si>
    <t>checkAppView</t>
  </si>
  <si>
    <t>0821321839125</t>
  </si>
  <si>
    <t>213817598636400</t>
  </si>
  <si>
    <t>LookUp</t>
  </si>
  <si>
    <t>Edit</t>
  </si>
  <si>
    <t>1;1;1;1</t>
  </si>
  <si>
    <t>Supplier Rate</t>
  </si>
  <si>
    <t>Asset Document</t>
  </si>
  <si>
    <t>Received</t>
  </si>
  <si>
    <t>Document No</t>
  </si>
  <si>
    <t>Document Notes</t>
  </si>
  <si>
    <t>Total</t>
  </si>
  <si>
    <t>Total Calculation DP Percentage</t>
  </si>
  <si>
    <t>Total Calculation DP Amount</t>
  </si>
  <si>
    <t>Total Fee</t>
  </si>
  <si>
    <t>Total Asset Price</t>
  </si>
  <si>
    <t>Total Asset Price + Accessories Price</t>
  </si>
  <si>
    <t>0002CUST20211204000</t>
  </si>
  <si>
    <t>1234567890111222</t>
  </si>
  <si>
    <t>Calculate Fee Result</t>
  </si>
  <si>
    <t>Calculate DP Result</t>
  </si>
  <si>
    <t>Rounding</t>
  </si>
  <si>
    <t>Calculate Result</t>
  </si>
  <si>
    <t>Total Asset Price Incl Accessory</t>
  </si>
  <si>
    <t>Total Asset Accesory Price</t>
  </si>
  <si>
    <t>Total Fee Capitalized</t>
  </si>
  <si>
    <t>Total Insurance Capitalized</t>
  </si>
  <si>
    <t>DP Asset &amp; Accessory</t>
  </si>
  <si>
    <t>DP Nett</t>
  </si>
  <si>
    <t>Total Subsidy DP</t>
  </si>
  <si>
    <t>Calculation Provision Amount</t>
  </si>
  <si>
    <t>Calculation Result From Simulation File</t>
  </si>
  <si>
    <t xml:space="preserve">TDP </t>
  </si>
  <si>
    <t>NTF</t>
  </si>
  <si>
    <t>Installment Amount</t>
  </si>
  <si>
    <t>Total Interest</t>
  </si>
  <si>
    <t>Total AR</t>
  </si>
  <si>
    <t>Gross Yield</t>
  </si>
  <si>
    <t>Calculation Provision Percentage</t>
  </si>
  <si>
    <t>abc</t>
  </si>
  <si>
    <t>U0005</t>
  </si>
  <si>
    <t>MRA_BLACKBOX</t>
  </si>
  <si>
    <t>Cross Application / Agreement Information</t>
  </si>
  <si>
    <t>Agreement No</t>
  </si>
  <si>
    <t>Application No</t>
  </si>
  <si>
    <t>Customer Name</t>
  </si>
  <si>
    <t>0004AGR20211103603;0002AGR20211206782</t>
  </si>
  <si>
    <t>0004APP20211100002;0002APP20211205472</t>
  </si>
  <si>
    <t>MRA LIANA;SY FATUI</t>
  </si>
  <si>
    <t>Edit NAP Back to Step</t>
  </si>
  <si>
    <t>budi@gmail.com</t>
  </si>
  <si>
    <t>AVX</t>
  </si>
  <si>
    <t>Return Commission &amp; Reserved Fund</t>
  </si>
  <si>
    <t>Return To</t>
  </si>
  <si>
    <t>Return Reason</t>
  </si>
  <si>
    <t>Return Notes</t>
  </si>
  <si>
    <t>Return Flag</t>
  </si>
  <si>
    <t>Edit Application Data</t>
  </si>
  <si>
    <t>Data is incomplete</t>
  </si>
  <si>
    <t>Test Note</t>
  </si>
  <si>
    <t>Other Reason</t>
  </si>
  <si>
    <t>Tes Catatan</t>
  </si>
  <si>
    <t>Done</t>
  </si>
  <si>
    <t>Return Execution Notes</t>
  </si>
  <si>
    <t>def</t>
  </si>
  <si>
    <t>0812912471237</t>
  </si>
  <si>
    <t>01/19/2000</t>
  </si>
  <si>
    <t>JAKARTA</t>
  </si>
  <si>
    <t>JALAN JAYA NO 99</t>
  </si>
  <si>
    <t>081293871232</t>
  </si>
  <si>
    <t>081293123703</t>
  </si>
  <si>
    <t>081293123704</t>
  </si>
  <si>
    <t>PELANGI UTAMA</t>
  </si>
  <si>
    <t>0002CUST20200600138</t>
  </si>
  <si>
    <t>Multifinance Employee</t>
  </si>
  <si>
    <t>MARIA JANE</t>
  </si>
  <si>
    <t>Nett</t>
  </si>
  <si>
    <t>DRAGUN KANIA</t>
  </si>
  <si>
    <t>1231233451233431</t>
  </si>
  <si>
    <t>JL ASDAHA</t>
  </si>
  <si>
    <t>0002SB20211203142</t>
  </si>
  <si>
    <t>MRA_PARKING CAMERA</t>
  </si>
  <si>
    <t>yes;no;yes;yes;no</t>
  </si>
  <si>
    <t>100000;200000;300000;250000;150000</t>
  </si>
  <si>
    <t>3;5.2;1;2;2.1</t>
  </si>
  <si>
    <t>1;3;3.2;4;5</t>
  </si>
  <si>
    <t>50000;200000;100000;20000;10000</t>
  </si>
  <si>
    <t>5000;20000;10000;7500;15000</t>
  </si>
  <si>
    <t>7;10;2.33;8.8;5.5</t>
  </si>
  <si>
    <t>2;1;3.33;4;1</t>
  </si>
  <si>
    <t>95;90;80;75;70</t>
  </si>
  <si>
    <t>all risk;comprehensive;total loss only;all risk;all risk</t>
  </si>
  <si>
    <t>no;yes;yes;yes;no</t>
  </si>
  <si>
    <t>yes;no;no;yes;no</t>
  </si>
  <si>
    <t>no;yes;no;yes;yes</t>
  </si>
  <si>
    <t>yes;yes;no;yes;no</t>
  </si>
  <si>
    <t>no;yes;yes;no;yes</t>
  </si>
  <si>
    <t>no;yes;no;no;no</t>
  </si>
  <si>
    <t>yes;yes;no;yes;yes</t>
  </si>
  <si>
    <t>1;0;2;1;1</t>
  </si>
  <si>
    <t>2;1;0;1;1</t>
  </si>
  <si>
    <t>3;4;5;1;1</t>
  </si>
  <si>
    <t>1;2;0;1;1</t>
  </si>
  <si>
    <t>1;0;1;1;1</t>
  </si>
  <si>
    <t>0;1;0;1;1</t>
  </si>
  <si>
    <t>1;1;1;1;1</t>
  </si>
  <si>
    <t>1;1;0;0;0</t>
  </si>
  <si>
    <t>2.5;2;1.25;1;0.75</t>
  </si>
  <si>
    <t>Supplier;Supplier;Multifinance</t>
  </si>
  <si>
    <t>MRA SUPPLIER COMPANY;MRA SUPPLIER COMPANY;</t>
  </si>
  <si>
    <t>Subsidy DP;Discount Insurance;Discount Admin Fee</t>
  </si>
  <si>
    <t>AP Deduction;AP Deduction;Other Income</t>
  </si>
  <si>
    <t>Amount;Amount;Percentage</t>
  </si>
  <si>
    <t>0;;5</t>
  </si>
  <si>
    <t>Agency Bintang COMPANY;MARIA JANE;DRAGUN KANIA</t>
  </si>
  <si>
    <t>MAMA TONI</t>
  </si>
  <si>
    <t>CV LOPO</t>
  </si>
  <si>
    <t>09/12/2000</t>
  </si>
  <si>
    <t>02/15/2001</t>
  </si>
  <si>
    <t>IBU FT TIO</t>
  </si>
  <si>
    <t>Pelangi Utama</t>
  </si>
  <si>
    <t>000132354365456</t>
  </si>
  <si>
    <t>8219391231412</t>
  </si>
  <si>
    <t>1284769124848122</t>
  </si>
  <si>
    <t>IBU FT BUDI</t>
  </si>
  <si>
    <t>TONI</t>
  </si>
  <si>
    <t>Yasparov</t>
  </si>
  <si>
    <t>Moskow</t>
  </si>
  <si>
    <t>10/04/2000</t>
  </si>
  <si>
    <t>1234567890987650</t>
  </si>
  <si>
    <t>Irina Louzewski</t>
  </si>
  <si>
    <t>parov@gmail.com</t>
  </si>
  <si>
    <t>JL Sudirman 5</t>
  </si>
  <si>
    <t>002</t>
  </si>
  <si>
    <t>FT SANI</t>
  </si>
  <si>
    <t>3190923920380002</t>
  </si>
  <si>
    <t>0002CUST20211204062</t>
  </si>
  <si>
    <t>1233815719864873</t>
  </si>
  <si>
    <t>IBU MERY</t>
  </si>
  <si>
    <t>D10@gmail.com</t>
  </si>
  <si>
    <t>005</t>
  </si>
  <si>
    <t>02/01/1995</t>
  </si>
  <si>
    <t>8124791264721677</t>
  </si>
  <si>
    <t>BUDI@gmail.com</t>
  </si>
  <si>
    <t>JALAN ABADI NO 74</t>
  </si>
  <si>
    <t>003</t>
  </si>
  <si>
    <t>FT KENT</t>
  </si>
  <si>
    <t>2839287392833293</t>
  </si>
  <si>
    <t>0002CUST20211226042</t>
  </si>
  <si>
    <t>FT COMPANY</t>
  </si>
  <si>
    <t>0002CUST20211204070</t>
  </si>
  <si>
    <t>BUDI</t>
  </si>
  <si>
    <t>DIO</t>
  </si>
  <si>
    <t>Select ApplicationInProcess;</t>
  </si>
  <si>
    <t>No;No</t>
  </si>
  <si>
    <t>BUDI;FT COMPANY</t>
  </si>
  <si>
    <t>213721293203024</t>
  </si>
  <si>
    <t>No;Yes</t>
  </si>
  <si>
    <t>customer;customer;customer;customer;customer</t>
  </si>
  <si>
    <t>2.5;2.25;1.5;1;0.5</t>
  </si>
  <si>
    <t>3;2;1;3;2;2</t>
  </si>
  <si>
    <t>1000;1000;1000</t>
  </si>
  <si>
    <t>NOMOR POKOK WAJIB PAJAK (NPWP)</t>
  </si>
  <si>
    <t>KARTU TANDA PENDUDUK (KTP) PEMOHON</t>
  </si>
  <si>
    <t>REKENING TELEPHONE</t>
  </si>
  <si>
    <t>15000;20000;0</t>
  </si>
  <si>
    <t>YASPAROV</t>
  </si>
  <si>
    <t>FT BUDIAWAN;FT COMPANY</t>
  </si>
  <si>
    <t>FT BUDIAWAN</t>
  </si>
  <si>
    <t>DIO ANDRSON</t>
  </si>
  <si>
    <t>SUCCESS</t>
  </si>
  <si>
    <t>6786500</t>
  </si>
  <si>
    <t>222rgv21sdd</t>
  </si>
  <si>
    <t>sfhd4dra46h66</t>
  </si>
  <si>
    <t>21gjiev56st321</t>
  </si>
  <si>
    <t>k13a3Xg3gt4513</t>
  </si>
  <si>
    <t>ond2D1v3cx13</t>
  </si>
  <si>
    <t>21871000</t>
  </si>
  <si>
    <t>15000;6786500;0</t>
  </si>
  <si>
    <t>14.692175</t>
  </si>
  <si>
    <t>DP Nett Percentage</t>
  </si>
  <si>
    <t>Provision Fee Calculation</t>
  </si>
  <si>
    <t>Is Vat</t>
  </si>
  <si>
    <t>21455000</t>
  </si>
  <si>
    <t>Edit Additional Coverage</t>
  </si>
  <si>
    <t>FT FEND</t>
  </si>
  <si>
    <t>0821848216482</t>
  </si>
  <si>
    <t>12/12/2001</t>
  </si>
  <si>
    <t>8246283948273648</t>
  </si>
  <si>
    <t>MAMA FT FEND</t>
  </si>
  <si>
    <t>FTFEND@GMAIL.COM</t>
  </si>
  <si>
    <t>Jl KMG 22</t>
  </si>
  <si>
    <t>021</t>
  </si>
  <si>
    <t>022</t>
  </si>
  <si>
    <t>Kebon Jeruk</t>
  </si>
  <si>
    <t>Jakarta Barat</t>
  </si>
  <si>
    <t>Run DupCheck</t>
  </si>
  <si>
    <t>Testing</t>
  </si>
  <si>
    <t>0002APP20221206294</t>
  </si>
  <si>
    <t>FAILED</t>
  </si>
  <si>
    <t>0002APP20221206295</t>
  </si>
  <si>
    <t>FT FENDY</t>
  </si>
  <si>
    <t>FT BUDIAWAN;</t>
  </si>
  <si>
    <t>-;Failed Verify Data DDLDP Source PayType;Failed Verify Data DDLInstallment Source PayType</t>
  </si>
  <si>
    <t>Failed Verify Match / Equal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</si>
</sst>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3" formatCode="_(* #,##0.00_);_(* \(#,##0.00\);_(* &quot;-&quot;??_);_(@_)"/>
    <numFmt numFmtId="44" formatCode="_(&quot;$&quot;* #,##0.00_);_(&quot;$&quot;* \(#,##0.00\);_(&quot;$&quot;* &quot;-&quot;??_);_(@_)"/>
    <numFmt numFmtId="164" formatCode="mm/dd/yyyy;@"/>
    <numFmt numFmtId="165" formatCode="_(* #,##0_);_(* \(#,##0\);_(* &quot;-&quot;??_);_(@_)"/>
    <numFmt numFmtId="166" formatCode="#,##0.000000_);\(#,##0.000000\)"/>
    <numFmt numFmtId="167" formatCode="#,##0.000000"/>
    <numFmt numFmtId="168" formatCode="0.000000"/>
  </numFmts>
  <fonts count="17"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9"/>
      <color indexed="81"/>
      <name val="Tahoma"/>
      <charset val="1"/>
    </font>
    <font>
      <b/>
      <sz val="9"/>
      <color indexed="81"/>
      <name val="Tahoma"/>
      <charset val="1"/>
    </font>
    <font>
      <sz val="11"/>
      <name val="Segoe UI"/>
      <family val="2"/>
    </font>
  </fonts>
  <fills count="17">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
      <patternFill patternType="solid">
        <fgColor theme="2" tint="-0.749992370372631"/>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right/>
      <top/>
      <bottom style="thick">
        <color indexed="64"/>
      </bottom>
      <diagonal/>
    </border>
    <border>
      <left/>
      <right style="thin">
        <color indexed="64"/>
      </right>
      <top/>
      <bottom style="thick">
        <color indexed="64"/>
      </bottom>
      <diagonal/>
    </border>
  </borders>
  <cellStyleXfs count="4">
    <xf borderId="0" fillId="0" fontId="0" numFmtId="0"/>
    <xf applyAlignment="0" applyBorder="0" applyFill="0" applyNumberFormat="0" applyProtection="0" borderId="0" fillId="0" fontId="1" numFmtId="0"/>
    <xf applyAlignment="0" applyBorder="0" applyFill="0" applyFont="0" applyProtection="0" borderId="0" fillId="0" fontId="8" numFmtId="43"/>
    <xf applyAlignment="0" applyBorder="0" applyFill="0" applyFont="0" applyProtection="0" borderId="0" fillId="0" fontId="8" numFmtId="44"/>
  </cellStyleXfs>
  <cellXfs count="197">
    <xf borderId="0" fillId="0" fontId="0" numFmtId="0" xfId="0"/>
    <xf applyBorder="1" borderId="1" fillId="0" fontId="0" numFmtId="0" xfId="0"/>
    <xf applyBorder="1" borderId="1" fillId="0" fontId="0" numFmtId="0" quotePrefix="1" xfId="0"/>
    <xf applyBorder="1" borderId="1" fillId="0" fontId="1" numFmtId="0" xfId="1"/>
    <xf borderId="0" fillId="0" fontId="0" numFmtId="0" quotePrefix="1" xfId="0"/>
    <xf applyBorder="1" applyFill="1" borderId="0" fillId="0" fontId="1" numFmtId="0" xfId="1"/>
    <xf applyAlignment="1" borderId="0" fillId="0" fontId="0" numFmtId="0" xfId="0">
      <alignment horizontal="right"/>
    </xf>
    <xf applyAlignment="1" applyBorder="1" borderId="1" fillId="0" fontId="0" numFmtId="0" xfId="0">
      <alignment horizontal="right"/>
    </xf>
    <xf applyAlignment="1" applyBorder="1" applyFont="1" borderId="1" fillId="0" fontId="4" numFmtId="0" xfId="0">
      <alignment horizontal="right"/>
    </xf>
    <xf applyBorder="1" applyFont="1" borderId="1" fillId="0" fontId="4" numFmtId="0" xfId="0"/>
    <xf applyAlignment="1" applyBorder="1" borderId="1" fillId="0" fontId="0" numFmtId="0" quotePrefix="1" xfId="0">
      <alignment horizontal="right"/>
    </xf>
    <xf applyAlignment="1" applyBorder="1" borderId="1" fillId="0" fontId="0" numFmtId="0" xfId="0">
      <alignment vertical="center" wrapText="1"/>
    </xf>
    <xf applyBorder="1" borderId="3" fillId="0" fontId="0" numFmtId="0" xfId="0"/>
    <xf applyBorder="1" applyFill="1" borderId="1" fillId="0" fontId="0" numFmtId="0" xfId="0"/>
    <xf applyAlignment="1" applyBorder="1" borderId="1" fillId="0" fontId="0" numFmtId="0" xfId="0">
      <alignment wrapText="1"/>
    </xf>
    <xf applyAlignment="1" applyBorder="1" borderId="1" fillId="0" fontId="0" numFmtId="0" xfId="0"/>
    <xf applyAlignment="1" borderId="0" fillId="0" fontId="0" numFmtId="0" xfId="0"/>
    <xf borderId="0" fillId="0" fontId="0" numFmtId="0" xfId="0"/>
    <xf applyBorder="1" borderId="1" fillId="0" fontId="0" numFmtId="0" xfId="0"/>
    <xf applyBorder="1" borderId="0" fillId="0" fontId="0" numFmtId="0" xfId="0"/>
    <xf applyBorder="1" applyFill="1" applyFont="1" borderId="0" fillId="0" fontId="6" numFmtId="0" xfId="0"/>
    <xf applyAlignment="1" applyBorder="1" borderId="6" fillId="0" fontId="0" numFmtId="0" quotePrefix="1" xfId="0">
      <alignment vertical="top" wrapText="1"/>
    </xf>
    <xf applyAlignment="1" applyBorder="1" borderId="7" fillId="0" fontId="0" numFmtId="0" xfId="0">
      <alignment vertical="top"/>
    </xf>
    <xf applyAlignment="1" applyBorder="1" borderId="8" fillId="0" fontId="0" numFmtId="0" xfId="0">
      <alignment vertical="top" wrapText="1"/>
    </xf>
    <xf applyAlignment="1" applyBorder="1" applyFill="1" borderId="5" fillId="0" fontId="0" numFmtId="0" xfId="0">
      <alignment vertical="top" wrapText="1"/>
    </xf>
    <xf applyAlignment="1" borderId="0" fillId="0" fontId="0" numFmtId="0" xfId="0">
      <alignment wrapText="1"/>
    </xf>
    <xf applyAlignment="1" applyBorder="1" applyNumberFormat="1" borderId="1" fillId="0" fontId="0" numFmtId="0" xfId="0">
      <alignment wrapText="1"/>
    </xf>
    <xf applyBorder="1" applyNumberFormat="1" borderId="1" fillId="0" fontId="0" numFmtId="3" xfId="0"/>
    <xf applyBorder="1" applyFont="1" applyNumberFormat="1" borderId="1" fillId="0" fontId="0" numFmtId="3" quotePrefix="1" xfId="2"/>
    <xf applyNumberFormat="1" borderId="0" fillId="0" fontId="0" numFmtId="0" xfId="0"/>
    <xf applyBorder="1" borderId="10" fillId="0" fontId="0" numFmtId="0" xfId="0"/>
    <xf applyBorder="1" borderId="9" fillId="0" fontId="0" numFmtId="0" xfId="0"/>
    <xf applyFill="1" applyFont="1" borderId="0" fillId="2" fontId="9" numFmtId="0" xfId="0"/>
    <xf applyBorder="1" applyFont="1" borderId="1" fillId="0" fontId="6" numFmtId="0" xfId="0"/>
    <xf applyBorder="1" applyNumberFormat="1" borderId="1" fillId="0" fontId="0" numFmtId="14" quotePrefix="1" xfId="0"/>
    <xf applyBorder="1" applyFont="1" borderId="1" fillId="0" fontId="7" numFmtId="0" xfId="0"/>
    <xf applyBorder="1" applyFont="1" applyNumberFormat="1" borderId="1" fillId="0" fontId="7" numFmtId="3" xfId="0"/>
    <xf applyBorder="1" applyNumberFormat="1" borderId="1" fillId="0" fontId="0" numFmtId="9" quotePrefix="1" xfId="0"/>
    <xf applyBorder="1" applyFill="1" borderId="0" fillId="0" fontId="0" numFmtId="0" xfId="0"/>
    <xf applyBorder="1" applyNumberFormat="1" borderId="0" fillId="0" fontId="0" numFmtId="3" xfId="0"/>
    <xf applyBorder="1" applyFill="1" applyFont="1" borderId="11" fillId="0" fontId="6" numFmtId="0" xfId="0"/>
    <xf applyBorder="1" applyFont="1" applyNumberFormat="1" borderId="13" fillId="0" fontId="0" numFmtId="3" xfId="3"/>
    <xf applyBorder="1" borderId="13" fillId="0" fontId="0" numFmtId="0" xfId="0"/>
    <xf applyBorder="1" applyFont="1" applyNumberFormat="1" borderId="14" fillId="0" fontId="0" numFmtId="3" xfId="3"/>
    <xf applyBorder="1" borderId="14" fillId="0" fontId="0" numFmtId="0" xfId="0"/>
    <xf applyBorder="1" applyFill="1" applyFont="1" borderId="9" fillId="4" fontId="11" numFmtId="0" xfId="0"/>
    <xf applyBorder="1" applyFill="1" borderId="9" fillId="5" fontId="0" numFmtId="0" xfId="0"/>
    <xf applyBorder="1" borderId="16" fillId="0" fontId="0" numFmtId="0" xfId="0"/>
    <xf applyBorder="1" borderId="17" fillId="0" fontId="0" numFmtId="0" xfId="0"/>
    <xf applyBorder="1" applyFill="1" applyFont="1" borderId="17" fillId="5" fontId="9" numFmtId="0" xfId="0"/>
    <xf applyBorder="1" applyFill="1" borderId="17" fillId="0" fontId="0" numFmtId="0" xfId="0"/>
    <xf applyBorder="1" borderId="17" fillId="0" fontId="0" numFmtId="0" quotePrefix="1" xfId="0"/>
    <xf applyBorder="1" borderId="15" fillId="0" fontId="0" numFmtId="0" xfId="0"/>
    <xf applyFont="1" borderId="0" fillId="0" fontId="0" numFmtId="0" xfId="0"/>
    <xf applyBorder="1" applyFill="1" applyFont="1" borderId="1" fillId="5" fontId="9" numFmtId="0" xfId="0"/>
    <xf applyAlignment="1" applyBorder="1" applyFont="1" applyNumberFormat="1" borderId="1" fillId="0" fontId="0" numFmtId="3" xfId="2">
      <alignment horizontal="right"/>
    </xf>
    <xf applyBorder="1" applyFill="1" applyFont="1" borderId="9" fillId="6" fontId="9" numFmtId="0" xfId="0"/>
    <xf applyBorder="1" applyFill="1" borderId="1" fillId="7" fontId="0" numFmtId="0" xfId="0"/>
    <xf applyBorder="1" applyFill="1" borderId="1" fillId="8" fontId="0" numFmtId="0" xfId="0"/>
    <xf applyBorder="1" applyFill="1" borderId="1" fillId="9" fontId="0" numFmtId="0" xfId="0"/>
    <xf applyBorder="1" applyFill="1" borderId="1" fillId="10" fontId="0" numFmtId="0" xfId="0"/>
    <xf applyBorder="1" applyFill="1" borderId="1" fillId="6" fontId="0" numFmtId="0" xfId="0"/>
    <xf applyBorder="1" applyFill="1" borderId="17" fillId="7" fontId="0" numFmtId="0" xfId="0"/>
    <xf applyBorder="1" applyFill="1" borderId="17" fillId="9" fontId="0" numFmtId="0" xfId="0"/>
    <xf applyBorder="1" applyFill="1" applyFont="1" borderId="1" fillId="12" fontId="7" numFmtId="0" xfId="0"/>
    <xf applyAlignment="1" applyBorder="1" applyFill="1" applyFont="1" borderId="1" fillId="11" fontId="7" numFmtId="0" xfId="0"/>
    <xf applyAlignment="1" applyBorder="1" applyFill="1" borderId="1" fillId="9" fontId="0" numFmtId="0" xfId="0"/>
    <xf applyAlignment="1" applyBorder="1" applyFill="1" borderId="1" fillId="9" fontId="0" numFmtId="0" xfId="0">
      <alignment vertical="center" wrapText="1"/>
    </xf>
    <xf applyBorder="1" applyFill="1" borderId="13" fillId="8" fontId="0" numFmtId="0" xfId="0"/>
    <xf applyBorder="1" applyFill="1" borderId="14" fillId="8" fontId="0" numFmtId="0" xfId="0"/>
    <xf applyAlignment="1" applyBorder="1" applyFill="1" applyFont="1" borderId="1" fillId="13" fontId="12" numFmtId="0" xfId="0">
      <alignment vertical="center" wrapText="1"/>
    </xf>
    <xf applyBorder="1" applyNumberFormat="1" borderId="1" fillId="0" fontId="0" numFmtId="164" xfId="0"/>
    <xf applyBorder="1" applyNumberFormat="1" borderId="1" fillId="0" fontId="0" numFmtId="164" quotePrefix="1" xfId="0"/>
    <xf applyAlignment="1" applyBorder="1" applyNumberFormat="1" borderId="1" fillId="0" fontId="0" numFmtId="164" quotePrefix="1" xfId="0">
      <alignment horizontal="right"/>
    </xf>
    <xf applyBorder="1" applyFill="1" borderId="15" fillId="14" fontId="0" numFmtId="0" xfId="0"/>
    <xf applyBorder="1" applyFill="1" borderId="1" fillId="14" fontId="0" numFmtId="0" xfId="0"/>
    <xf applyAlignment="1" applyBorder="1" applyFill="1" applyFont="1" borderId="3" fillId="3" fontId="9" numFmtId="0" xfId="0"/>
    <xf applyBorder="1" applyFill="1" borderId="16" fillId="8" fontId="0" numFmtId="0" xfId="0"/>
    <xf applyAlignment="1" applyBorder="1" borderId="1" fillId="0" fontId="0" numFmtId="0" xfId="0">
      <alignment vertical="center"/>
    </xf>
    <xf applyAlignment="1" applyBorder="1" applyFont="1" borderId="1" fillId="0" fontId="4" numFmtId="0" xfId="0">
      <alignment wrapText="1"/>
    </xf>
    <xf applyAlignment="1" applyBorder="1" applyNumberFormat="1" borderId="1" fillId="0" fontId="0" numFmtId="14" xfId="0">
      <alignment wrapText="1"/>
    </xf>
    <xf borderId="0" fillId="0" fontId="1" numFmtId="0" xfId="1"/>
    <xf applyFont="1" applyNumberFormat="1" borderId="0" fillId="0" fontId="13" numFmtId="14" xfId="0"/>
    <xf applyAlignment="1" applyBorder="1" applyFill="1" borderId="1" fillId="8" fontId="0" numFmtId="0" xfId="0">
      <alignment horizontal="left" vertical="center"/>
    </xf>
    <xf applyAlignment="1" applyBorder="1" applyFont="1" borderId="1" fillId="0" fontId="0" numFmtId="0" xfId="0">
      <alignment horizontal="left" vertical="center" wrapText="1"/>
    </xf>
    <xf applyAlignment="1" applyBorder="1" borderId="1" fillId="0" fontId="0" numFmtId="0" xfId="0">
      <alignment horizontal="left"/>
    </xf>
    <xf applyBorder="1" borderId="4" fillId="0" fontId="0" numFmtId="0" xfId="0"/>
    <xf applyBorder="1" applyFill="1" borderId="4" fillId="0" fontId="0" numFmtId="0" xfId="0"/>
    <xf applyBorder="1" applyFill="1" borderId="12" fillId="0" fontId="0" numFmtId="0" xfId="0"/>
    <xf applyBorder="1" applyFill="1" applyNumberFormat="1" borderId="12" fillId="0" fontId="0" numFmtId="0" xfId="0"/>
    <xf applyBorder="1" applyFill="1" borderId="1" fillId="15" fontId="0" numFmtId="0" xfId="0"/>
    <xf applyBorder="1" applyNumberFormat="1" borderId="15" fillId="0" fontId="0" numFmtId="3" xfId="0"/>
    <xf applyBorder="1" borderId="20" fillId="0" fontId="0" numFmtId="0" xfId="0"/>
    <xf applyAlignment="1" applyBorder="1" borderId="4" fillId="0" fontId="0" numFmtId="0" xfId="0">
      <alignment wrapText="1"/>
    </xf>
    <xf applyAlignment="1" applyBorder="1" borderId="2" fillId="0" fontId="0" numFmtId="0" xfId="0">
      <alignment horizontal="center" vertical="center"/>
    </xf>
    <xf applyAlignment="1" applyBorder="1" applyFill="1" applyFont="1" borderId="1" fillId="0" fontId="5" numFmtId="0" xfId="0">
      <alignment horizontal="left" vertical="center"/>
    </xf>
    <xf applyBorder="1" applyFill="1" applyFont="1" borderId="1" fillId="0" fontId="5" numFmtId="0" xfId="0"/>
    <xf applyAlignment="1" applyBorder="1" applyFill="1" borderId="1" fillId="0" fontId="0" numFmtId="0" xfId="0">
      <alignment horizontal="left" vertical="center"/>
    </xf>
    <xf applyAlignment="1" applyBorder="1" applyFill="1" applyFont="1" borderId="1" fillId="0" fontId="5" numFmtId="0" xfId="0">
      <alignment horizontal="left" vertical="center"/>
    </xf>
    <xf applyBorder="1" borderId="12" fillId="0" fontId="0" numFmtId="0" xfId="0"/>
    <xf applyAlignment="1" applyBorder="1" applyFill="1" applyFont="1" borderId="1" fillId="0" fontId="5" numFmtId="0" xfId="0">
      <alignment horizontal="left" vertical="center"/>
    </xf>
    <xf applyBorder="1" applyFill="1" borderId="1" fillId="3" fontId="0" numFmtId="0" xfId="0"/>
    <xf applyFill="1" borderId="0" fillId="3" fontId="0" numFmtId="0" xfId="0"/>
    <xf applyBorder="1" applyFill="1" borderId="16" fillId="3" fontId="0" numFmtId="0" xfId="0"/>
    <xf applyBorder="1" applyFill="1" borderId="3" fillId="3" fontId="0" numFmtId="0" xfId="0"/>
    <xf applyAlignment="1" applyBorder="1" applyFill="1" borderId="16" fillId="3" fontId="0" numFmtId="0" xfId="0"/>
    <xf applyAlignment="1" applyBorder="1" applyFont="1" borderId="1" fillId="0" fontId="16" numFmtId="0" xfId="0">
      <alignment horizontal="center"/>
    </xf>
    <xf applyBorder="1" applyFill="1" borderId="0" fillId="8" fontId="0" numFmtId="0" xfId="0"/>
    <xf applyBorder="1" applyFill="1" borderId="4" fillId="9" fontId="0" numFmtId="0" xfId="0"/>
    <xf applyFill="1" applyFont="1" borderId="0" fillId="3" fontId="11" numFmtId="0" xfId="0"/>
    <xf applyAlignment="1" applyBorder="1" borderId="0" fillId="0" fontId="0" numFmtId="0" xfId="0">
      <alignment wrapText="1"/>
    </xf>
    <xf applyBorder="1" applyFill="1" applyFont="1" borderId="3" fillId="3" fontId="11" numFmtId="0" xfId="0"/>
    <xf applyFont="1" borderId="0" fillId="0" fontId="4" numFmtId="0" xfId="0"/>
    <xf applyBorder="1" applyFont="1" borderId="1" fillId="0" fontId="13" numFmtId="0" quotePrefix="1" xfId="0"/>
    <xf applyBorder="1" applyNumberFormat="1" borderId="3" fillId="0" fontId="0" numFmtId="3" xfId="0"/>
    <xf applyBorder="1" applyFill="1" borderId="3" fillId="8" fontId="0" numFmtId="0" xfId="0"/>
    <xf applyNumberFormat="1" borderId="0" fillId="0" fontId="0" numFmtId="3" xfId="0"/>
    <xf applyBorder="1" applyFill="1" borderId="3" fillId="0" fontId="0" numFmtId="0" xfId="0"/>
    <xf applyAlignment="1" applyFont="1" applyNumberFormat="1" borderId="0" fillId="0" fontId="0" numFmtId="165" xfId="2">
      <alignment horizontal="right"/>
    </xf>
    <xf applyBorder="1" applyFill="1" applyFont="1" borderId="1" fillId="3" fontId="9" numFmtId="0" xfId="0"/>
    <xf applyBorder="1" applyFill="1" applyFont="1" borderId="3" fillId="3" fontId="9" numFmtId="0" xfId="0"/>
    <xf borderId="0" fillId="0" fontId="0" numFmtId="0" xfId="0"/>
    <xf applyBorder="1" applyFill="1" borderId="11" fillId="0" fontId="0" numFmtId="0" xfId="0"/>
    <xf applyAlignment="1" applyBorder="1" applyFill="1" applyFont="1" borderId="1" fillId="0" fontId="6" numFmtId="0" xfId="0"/>
    <xf applyAlignment="1" applyBorder="1" applyFill="1" applyFont="1" borderId="1" fillId="0" fontId="9" numFmtId="0" xfId="0"/>
    <xf applyAlignment="1" applyBorder="1" applyFont="1" borderId="1" fillId="0" fontId="6" numFmtId="0" xfId="0">
      <alignment wrapText="1"/>
    </xf>
    <xf applyAlignment="1" applyBorder="1" borderId="16" fillId="0" fontId="0" numFmtId="0" xfId="0">
      <alignment vertical="center"/>
    </xf>
    <xf applyAlignment="1" applyBorder="1" borderId="16" fillId="0" fontId="0" numFmtId="0" xfId="0">
      <alignment vertical="center" wrapText="1"/>
    </xf>
    <xf applyAlignment="1" applyBorder="1" applyFont="1" borderId="1" fillId="0" fontId="13" numFmtId="0" quotePrefix="1" xfId="0"/>
    <xf borderId="0" fillId="0" fontId="0" numFmtId="0" xfId="0"/>
    <xf applyAlignment="1" applyBorder="1" applyFill="1" applyFont="1" borderId="1" fillId="3" fontId="9" numFmtId="0" xfId="0"/>
    <xf applyAlignment="1" applyBorder="1" applyFill="1" applyFont="1" borderId="4" fillId="3" fontId="9" numFmtId="0" xfId="0"/>
    <xf applyAlignment="1" applyBorder="1" applyFill="1" applyFont="1" borderId="12" fillId="3" fontId="9" numFmtId="0" xfId="0"/>
    <xf borderId="0" fillId="0" fontId="0" numFmtId="0" xfId="0"/>
    <xf applyAlignment="1" applyBorder="1" applyFill="1" applyFont="1" borderId="2" fillId="3" fontId="9" numFmtId="0" xfId="0"/>
    <xf applyAlignment="1" applyBorder="1" applyFill="1" applyFont="1" borderId="1" fillId="3" fontId="9" numFmtId="0" xfId="0"/>
    <xf applyNumberFormat="1" borderId="0" fillId="0" fontId="0" numFmtId="14" quotePrefix="1" xfId="0"/>
    <xf applyAlignment="1" applyBorder="1" applyFill="1" applyFont="1" borderId="4" fillId="3" fontId="9" numFmtId="0" xfId="0"/>
    <xf applyAlignment="1" applyBorder="1" applyFill="1" applyFont="1" borderId="12" fillId="3" fontId="9" numFmtId="0" xfId="0"/>
    <xf borderId="0" fillId="0" fontId="0" numFmtId="0" xfId="0"/>
    <xf applyBorder="1" applyNumberFormat="1" borderId="1" fillId="0" fontId="0" numFmtId="166" xfId="0"/>
    <xf applyBorder="1" applyFont="1" applyNumberFormat="1" borderId="1" fillId="0" fontId="0" numFmtId="37" xfId="2"/>
    <xf applyBorder="1" applyNumberFormat="1" borderId="1" fillId="0" fontId="0" numFmtId="2" xfId="0"/>
    <xf applyBorder="1" applyNumberFormat="1" borderId="1" fillId="0" fontId="0" numFmtId="4" xfId="0"/>
    <xf applyBorder="1" applyNumberFormat="1" borderId="1" fillId="0" fontId="0" numFmtId="167" xfId="0"/>
    <xf applyNumberFormat="1" borderId="0" fillId="0" fontId="0" numFmtId="4" xfId="0"/>
    <xf applyNumberFormat="1" borderId="0" fillId="0" fontId="0" numFmtId="168" xfId="0"/>
    <xf applyAlignment="1" applyBorder="1" applyNumberFormat="1" borderId="1" fillId="0" fontId="0" numFmtId="3" quotePrefix="1" xfId="0">
      <alignment horizontal="right"/>
    </xf>
    <xf applyAlignment="1" applyBorder="1" applyFill="1" applyFont="1" borderId="4" fillId="0" fontId="5" numFmtId="0" xfId="0">
      <alignment vertical="center"/>
    </xf>
    <xf applyAlignment="1" applyBorder="1" applyFill="1" applyFont="1" borderId="12" fillId="0" fontId="5" numFmtId="0" xfId="0">
      <alignment vertical="center"/>
    </xf>
    <xf applyAlignment="1" applyBorder="1" applyFill="1" applyFont="1" borderId="1" fillId="0" fontId="5" numFmtId="0" xfId="0">
      <alignment vertical="center"/>
    </xf>
    <xf applyAlignment="1" applyFill="1" borderId="0" fillId="3" fontId="0" numFmtId="0" xfId="0">
      <alignment horizontal="center"/>
    </xf>
    <xf applyAlignment="1" applyBorder="1" applyFill="1" applyFont="1" borderId="11" fillId="3" fontId="9" numFmtId="0" xfId="0"/>
    <xf applyAlignment="1" applyBorder="1" applyFill="1" applyFont="1" borderId="15" fillId="3" fontId="9" numFmtId="0" xfId="0"/>
    <xf applyAlignment="1" applyBorder="1" applyFont="1" borderId="4" fillId="0" fontId="5" numFmtId="0" xfId="0"/>
    <xf applyAlignment="1" applyBorder="1" applyFont="1" borderId="12" fillId="0" fontId="5" numFmtId="0" xfId="0"/>
    <xf applyAlignment="1" applyBorder="1" applyFill="1" borderId="0" fillId="0" fontId="0" numFmtId="0" xfId="0">
      <alignment wrapText="1"/>
    </xf>
    <xf applyBorder="1" applyFill="1" borderId="13" fillId="0" fontId="0" numFmtId="0" xfId="0"/>
    <xf applyBorder="1" borderId="21" fillId="0" fontId="0" numFmtId="0" xfId="0"/>
    <xf applyBorder="1" borderId="22" fillId="0" fontId="0" numFmtId="0" xfId="0"/>
    <xf applyAlignment="1" applyBorder="1" applyFill="1" borderId="1" fillId="16" fontId="0" numFmtId="0" xfId="0">
      <alignment horizontal="left" vertical="center"/>
    </xf>
    <xf applyBorder="1" applyFill="1" borderId="1" fillId="16" fontId="0" numFmtId="0" xfId="0"/>
    <xf applyAlignment="1" applyBorder="1" applyFill="1" applyFont="1" borderId="1" fillId="16" fontId="0" numFmtId="0" xfId="0">
      <alignment horizontal="left" vertical="center" wrapText="1"/>
    </xf>
    <xf applyBorder="1" applyFont="1" applyNumberFormat="1" borderId="1" fillId="0" fontId="6" numFmtId="1" xfId="0"/>
    <xf applyAlignment="1" applyBorder="1" borderId="15" fillId="0" fontId="0" numFmtId="0" xfId="0">
      <alignment horizontal="center" vertical="center" wrapText="1"/>
    </xf>
    <xf applyAlignment="1" applyBorder="1" borderId="16" fillId="0" fontId="0" numFmtId="0" xfId="0">
      <alignment horizontal="center" vertical="center" wrapText="1"/>
    </xf>
    <xf applyAlignment="1" applyBorder="1" borderId="1" fillId="0" fontId="0" numFmtId="0" xfId="0">
      <alignment horizontal="center" vertical="center" wrapText="1"/>
    </xf>
    <xf applyBorder="1" applyFill="1" applyFont="1" borderId="1" fillId="3" fontId="9" numFmtId="0" xfId="0"/>
    <xf applyBorder="1" applyFill="1" applyFont="1" borderId="11" fillId="3" fontId="9" numFmtId="0" xfId="0"/>
    <xf applyBorder="1" applyFill="1" applyFont="1" borderId="0" fillId="3" fontId="9" numFmtId="0" xfId="0"/>
    <xf applyBorder="1" applyFill="1" applyFont="1" borderId="15" fillId="3" fontId="9" numFmtId="0" xfId="0"/>
    <xf applyBorder="1" applyFill="1" applyFont="1" borderId="16" fillId="3" fontId="9" numFmtId="0" xfId="0"/>
    <xf applyAlignment="1" applyBorder="1" borderId="1" fillId="0" fontId="0" numFmtId="0" xfId="0">
      <alignment horizontal="left" vertical="center" wrapText="1"/>
    </xf>
    <xf applyAlignment="1" applyBorder="1" applyFont="1" borderId="4" fillId="0" fontId="5" numFmtId="0" xfId="0">
      <alignment horizontal="center" vertical="center"/>
    </xf>
    <xf applyAlignment="1" applyBorder="1" applyFont="1" borderId="2" fillId="0" fontId="5" numFmtId="0" xfId="0">
      <alignment horizontal="center" vertical="center"/>
    </xf>
    <xf applyAlignment="1" applyBorder="1" borderId="4" fillId="0" fontId="0" numFmtId="0" xfId="0">
      <alignment horizontal="left" vertical="center" wrapText="1"/>
    </xf>
    <xf applyAlignment="1" applyBorder="1" borderId="2" fillId="0" fontId="0" numFmtId="0" xfId="0">
      <alignment horizontal="left" vertical="center" wrapText="1"/>
    </xf>
    <xf applyBorder="1" applyFill="1" applyFont="1" borderId="4" fillId="3" fontId="9" numFmtId="0" xfId="0"/>
    <xf applyBorder="1" applyFill="1" applyFont="1" borderId="12" fillId="3" fontId="9" numFmtId="0" xfId="0"/>
    <xf applyBorder="1" applyFill="1" applyFont="1" borderId="2" fillId="3" fontId="9" numFmtId="0" xfId="0"/>
    <xf applyBorder="1" applyFont="1" borderId="4" fillId="0" fontId="5" numFmtId="0" xfId="0"/>
    <xf applyBorder="1" applyFont="1" borderId="12" fillId="0" fontId="5" numFmtId="0" xfId="0"/>
    <xf applyBorder="1" applyFont="1" borderId="2" fillId="0" fontId="5" numFmtId="0" xfId="0"/>
    <xf applyBorder="1" applyFont="1" borderId="1" fillId="0" fontId="5" numFmtId="0" xfId="0"/>
    <xf applyBorder="1" applyFill="1" applyFont="1" borderId="4" fillId="3" fontId="10" numFmtId="0" xfId="0"/>
    <xf applyBorder="1" applyFill="1" applyFont="1" borderId="12" fillId="3" fontId="10" numFmtId="0" xfId="0"/>
    <xf applyBorder="1" applyFill="1" applyFont="1" borderId="2" fillId="3" fontId="10" numFmtId="0" xfId="0"/>
    <xf applyBorder="1" applyFill="1" applyFont="1" borderId="1" fillId="3" fontId="10" numFmtId="0" xfId="0"/>
    <xf applyAlignment="1" applyBorder="1" applyFill="1" applyFont="1" borderId="4" fillId="3" fontId="9" numFmtId="0" xfId="0">
      <alignment horizontal="left" vertical="center"/>
    </xf>
    <xf applyAlignment="1" applyBorder="1" applyFill="1" applyFont="1" borderId="12" fillId="3" fontId="9" numFmtId="0" xfId="0">
      <alignment horizontal="left" vertical="center"/>
    </xf>
    <xf applyAlignment="1" applyBorder="1" borderId="1" fillId="0" fontId="0" numFmtId="0" quotePrefix="1" xfId="0">
      <alignment horizontal="left" vertical="top" wrapText="1"/>
    </xf>
    <xf applyAlignment="1" applyBorder="1" applyFill="1" applyFont="1" borderId="4" fillId="3" fontId="9" numFmtId="0" xfId="0"/>
    <xf applyAlignment="1" applyBorder="1" applyFill="1" applyFont="1" borderId="12" fillId="3" fontId="9" numFmtId="0" xfId="0"/>
    <xf applyAlignment="1" applyBorder="1" applyFill="1" applyFont="1" borderId="2" fillId="3" fontId="9" numFmtId="0" xfId="0"/>
    <xf applyAlignment="1" applyBorder="1" applyFill="1" applyFont="1" borderId="1" fillId="3" fontId="9" numFmtId="0" xfId="0"/>
    <xf applyAlignment="1" applyBorder="1" borderId="18" fillId="0" fontId="0" numFmtId="0" xfId="0">
      <alignment horizontal="center"/>
    </xf>
    <xf applyAlignment="1" applyBorder="1" borderId="19" fillId="0" fontId="0" numFmtId="0" xfId="0">
      <alignment horizontal="center"/>
    </xf>
  </cellXfs>
  <cellStyles count="4">
    <cellStyle builtinId="3" name="Comma" xfId="2"/>
    <cellStyle builtinId="4" name="Currency" xfId="3"/>
    <cellStyle builtinId="8" name="Hyperlink" xfId="1"/>
    <cellStyle builtinId="0" name="Normal" xfId="0"/>
  </cellStyles>
  <dxfs count="166">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externalLinks/externalLink1.xml" Type="http://schemas.openxmlformats.org/officeDocument/2006/relationships/externalLink"/><Relationship Id="rId22" Target="theme/theme1.xml" Type="http://schemas.openxmlformats.org/officeDocument/2006/relationships/theme"/><Relationship Id="rId23" Target="connections.xml" Type="http://schemas.openxmlformats.org/officeDocument/2006/relationships/connections"/><Relationship Id="rId24" Target="styles.xml" Type="http://schemas.openxmlformats.org/officeDocument/2006/relationships/styles"/><Relationship Id="rId25" Target="sharedStrings.xml" Type="http://schemas.openxmlformats.org/officeDocument/2006/relationships/sharedStrings"/><Relationship Id="rId26" Target="calcChain.xml" Type="http://schemas.openxmlformats.org/officeDocument/2006/relationships/calcChain"/><Relationship Id="rId27" Target="../customXml/item1.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externalLinks/_rels/externalLink1.xml.rels><?xml version="1.0" encoding="UTF-8" standalone="no"?><Relationships xmlns="http://schemas.openxmlformats.org/package/2006/relationships"><Relationship Id="rId1" Target="/Users/jeremy.andreas/Desktop/New%20folder%20(2)/2.1%20DataFile_NAP_CF4W%20j.xlsx"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1"/>
      <queryTableField id="2" name="JOB POSITION CODE" tableColumnId="2"/>
    </queryTableFields>
  </queryTableRefresh>
</queryTable>
</file>

<file path=xl/tables/_rels/table1.xml.rels><?xml version="1.0" encoding="UTF-8" standalone="no"?><Relationships xmlns="http://schemas.openxmlformats.org/package/2006/relationships"><Relationship Id="rId1" Target="../queryTables/queryTable1.xml" Type="http://schemas.openxmlformats.org/officeDocument/2006/relationships/queryTable"/></Relationships>
</file>

<file path=xl/tables/_rels/table2.xml.rels><?xml version="1.0" encoding="UTF-8" standalone="no"?><Relationships xmlns="http://schemas.openxmlformats.org/package/2006/relationships"><Relationship Id="rId1" Target="../queryTables/queryTable2.xml" Type="http://schemas.openxmlformats.org/officeDocument/2006/relationships/queryTable"/></Relationships>
</file>

<file path=xl/tables/_rels/table3.xml.rels><?xml version="1.0" encoding="UTF-8" standalone="no"?><Relationships xmlns="http://schemas.openxmlformats.org/package/2006/relationships"><Relationship Id="rId1" Target="../queryTables/queryTable3.xml" Type="http://schemas.openxmlformats.org/officeDocument/2006/relationships/queryTable"/></Relationships>
</file>

<file path=xl/tables/_rels/table4.xml.rels><?xml version="1.0" encoding="UTF-8" standalone="no"?><Relationships xmlns="http://schemas.openxmlformats.org/package/2006/relationships"><Relationship Id="rId1" Target="../queryTables/queryTable4.xml" Type="http://schemas.openxmlformats.org/officeDocument/2006/relationships/queryTable"/></Relationships>
</file>

<file path=xl/tables/_rels/table5.xml.rels><?xml version="1.0" encoding="UTF-8" standalone="no"?><Relationships xmlns="http://schemas.openxmlformats.org/package/2006/relationships"><Relationship Id="rId1" Target="../queryTables/queryTable5.xml" Type="http://schemas.openxmlformats.org/officeDocument/2006/relationships/queryTable"/></Relationships>
</file>

<file path=xl/tables/_rels/table6.xml.rels><?xml version="1.0" encoding="UTF-8" standalone="no"?><Relationships xmlns="http://schemas.openxmlformats.org/package/2006/relationships"><Relationship Id="rId1" Target="../queryTables/queryTable6.xml" Type="http://schemas.openxmlformats.org/officeDocument/2006/relationships/queryTable"/></Relationships>
</file>

<file path=xl/tables/_rels/table7.xml.rels><?xml version="1.0" encoding="UTF-8" standalone="no"?><Relationships xmlns="http://schemas.openxmlformats.org/package/2006/relationships"><Relationship Id="rId1" Target="../queryTables/queryTable7.xml" Type="http://schemas.openxmlformats.org/officeDocument/2006/relationships/queryTable"/></Relationships>
</file>

<file path=xl/tables/_rels/table8.xml.rels><?xml version="1.0" encoding="UTF-8" standalone="no"?><Relationships xmlns="http://schemas.openxmlformats.org/package/2006/relationships"><Relationship Id="rId1" Target="../queryTables/queryTable8.xml" Type="http://schemas.openxmlformats.org/officeDocument/2006/relationships/queryTable"/></Relationships>
</file>

<file path=xl/tables/_rels/table9.xml.rels><?xml version="1.0" encoding="UTF-8" standalone="no"?><Relationships xmlns="http://schemas.openxmlformats.org/package/2006/relationships"><Relationship Id="rId1" Target="../queryTables/queryTable9.xml" Type="http://schemas.openxmlformats.org/officeDocument/2006/relationships/queryTable"/></Relationships>
</file>

<file path=xl/tables/_rels/table10.xml.rels><?xml version="1.0" encoding="UTF-8" standalone="no"?><Relationships xmlns="http://schemas.openxmlformats.org/package/2006/relationships"><Relationship Id="rId1" Target="../queryTables/queryTable10.xml" Type="http://schemas.openxmlformats.org/officeDocument/2006/relationships/queryTable"/></Relationships>
</file>

<file path=xl/tables/_rels/table11.xml.rels><?xml version="1.0" encoding="UTF-8" standalone="no"?><Relationships xmlns="http://schemas.openxmlformats.org/package/2006/relationships"><Relationship Id="rId1" Target="../queryTables/queryTable11.xml" Type="http://schemas.openxmlformats.org/officeDocument/2006/relationships/queryTable"/></Relationships>
</file>

<file path=xl/tables/_rels/table12.xml.rels><?xml version="1.0" encoding="UTF-8" standalone="no"?><Relationships xmlns="http://schemas.openxmlformats.org/package/2006/relationships"><Relationship Id="rId1" Target="../queryTables/queryTable12.xml" Type="http://schemas.openxmlformats.org/officeDocument/2006/relationships/queryTable"/></Relationships>
</file>

<file path=xl/tables/_rels/table13.xml.rels><?xml version="1.0" encoding="UTF-8" standalone="no"?><Relationships xmlns="http://schemas.openxmlformats.org/package/2006/relationships"><Relationship Id="rId1" Target="../queryTables/queryTable13.xml" Type="http://schemas.openxmlformats.org/officeDocument/2006/relationships/queryTable"/></Relationships>
</file>

<file path=xl/tables/_rels/table14.xml.rels><?xml version="1.0" encoding="UTF-8" standalone="no"?><Relationships xmlns="http://schemas.openxmlformats.org/package/2006/relationships"><Relationship Id="rId1" Target="../queryTables/queryTable14.xml" Type="http://schemas.openxmlformats.org/officeDocument/2006/relationships/queryTable"/></Relationships>
</file>

<file path=xl/tables/_rels/table15.xml.rels><?xml version="1.0" encoding="UTF-8" standalone="no"?><Relationships xmlns="http://schemas.openxmlformats.org/package/2006/relationships"><Relationship Id="rId1" Target="../queryTables/queryTable15.xml" Type="http://schemas.openxmlformats.org/officeDocument/2006/relationships/queryTable"/></Relationships>
</file>

<file path=xl/tables/_rels/table16.xml.rels><?xml version="1.0" encoding="UTF-8" standalone="no"?><Relationships xmlns="http://schemas.openxmlformats.org/package/2006/relationships"><Relationship Id="rId1" Target="../queryTables/queryTable16.xml" Type="http://schemas.openxmlformats.org/officeDocument/2006/relationships/queryTable"/></Relationships>
</file>

<file path=xl/tables/_rels/table17.xml.rels><?xml version="1.0" encoding="UTF-8" standalone="no"?><Relationships xmlns="http://schemas.openxmlformats.org/package/2006/relationships"><Relationship Id="rId1" Target="../queryTables/queryTable17.xml" Type="http://schemas.openxmlformats.org/officeDocument/2006/relationships/queryTable"/></Relationships>
</file>

<file path=xl/tables/_rels/table18.xml.rels><?xml version="1.0" encoding="UTF-8" standalone="no"?><Relationships xmlns="http://schemas.openxmlformats.org/package/2006/relationships"><Relationship Id="rId1" Target="../queryTables/queryTable18.xml" Type="http://schemas.openxmlformats.org/officeDocument/2006/relationships/queryTable"/></Relationships>
</file>

<file path=xl/tables/_rels/table19.xml.rels><?xml version="1.0" encoding="UTF-8" standalone="no"?><Relationships xmlns="http://schemas.openxmlformats.org/package/2006/relationships"><Relationship Id="rId1" Target="../queryTables/queryTable19.xml" Type="http://schemas.openxmlformats.org/officeDocument/2006/relationships/queryTable"/></Relationships>
</file>

<file path=xl/tables/_rels/table20.xml.rels><?xml version="1.0" encoding="UTF-8" standalone="no"?><Relationships xmlns="http://schemas.openxmlformats.org/package/2006/relationships"><Relationship Id="rId1" Target="../queryTables/queryTable20.xml" Type="http://schemas.openxmlformats.org/officeDocument/2006/relationships/queryTable"/></Relationships>
</file>

<file path=xl/tables/_rels/table21.xml.rels><?xml version="1.0" encoding="UTF-8" standalone="no"?><Relationships xmlns="http://schemas.openxmlformats.org/package/2006/relationships"><Relationship Id="rId1" Target="../queryTables/queryTable21.xml" Type="http://schemas.openxmlformats.org/officeDocument/2006/relationships/queryTable"/></Relationships>
</file>

<file path=xl/tables/_rels/table22.xml.rels><?xml version="1.0" encoding="UTF-8" standalone="no"?><Relationships xmlns="http://schemas.openxmlformats.org/package/2006/relationships"><Relationship Id="rId1" Target="../queryTables/queryTable22.xml" Type="http://schemas.openxmlformats.org/officeDocument/2006/relationships/queryTable"/></Relationships>
</file>

<file path=xl/tables/_rels/table23.xml.rels><?xml version="1.0" encoding="UTF-8" standalone="no"?><Relationships xmlns="http://schemas.openxmlformats.org/package/2006/relationships"><Relationship Id="rId1" Target="../queryTables/queryTable23.xml" Type="http://schemas.openxmlformats.org/officeDocument/2006/relationships/queryTable"/></Relationships>
</file>

<file path=xl/tables/_rels/table24.xml.rels><?xml version="1.0" encoding="UTF-8" standalone="no"?><Relationships xmlns="http://schemas.openxmlformats.org/package/2006/relationships"><Relationship Id="rId1" Target="../queryTables/queryTable24.xml" Type="http://schemas.openxmlformats.org/officeDocument/2006/relationships/queryTable"/></Relationships>
</file>

<file path=xl/tables/_rels/table25.xml.rels><?xml version="1.0" encoding="UTF-8" standalone="no"?><Relationships xmlns="http://schemas.openxmlformats.org/package/2006/relationships"><Relationship Id="rId1" Target="../queryTables/queryTable25.xml" Type="http://schemas.openxmlformats.org/officeDocument/2006/relationships/queryTable"/></Relationships>
</file>

<file path=xl/tables/_rels/table26.xml.rels><?xml version="1.0" encoding="UTF-8" standalone="no"?><Relationships xmlns="http://schemas.openxmlformats.org/package/2006/relationships"><Relationship Id="rId1" Target="../queryTables/queryTable26.xml" Type="http://schemas.openxmlformats.org/officeDocument/2006/relationships/queryTable"/></Relationships>
</file>

<file path=xl/tables/_rels/table27.xml.rels><?xml version="1.0" encoding="UTF-8" standalone="no"?><Relationships xmlns="http://schemas.openxmlformats.org/package/2006/relationships"><Relationship Id="rId1" Target="../queryTables/queryTable27.xml" Type="http://schemas.openxmlformats.org/officeDocument/2006/relationships/queryTable"/></Relationships>
</file>

<file path=xl/tables/_rels/table28.xml.rels><?xml version="1.0" encoding="UTF-8" standalone="no"?><Relationships xmlns="http://schemas.openxmlformats.org/package/2006/relationships"><Relationship Id="rId1" Target="../queryTables/queryTable28.xml" Type="http://schemas.openxmlformats.org/officeDocument/2006/relationships/queryTable"/></Relationships>
</file>

<file path=xl/tables/_rels/table29.xml.rels><?xml version="1.0" encoding="UTF-8" standalone="no"?><Relationships xmlns="http://schemas.openxmlformats.org/package/2006/relationships"><Relationship Id="rId1" Target="../queryTables/queryTable29.xml" Type="http://schemas.openxmlformats.org/officeDocument/2006/relationships/queryTable"/></Relationships>
</file>

<file path=xl/tables/_rels/table30.xml.rels><?xml version="1.0" encoding="UTF-8" standalone="no"?><Relationships xmlns="http://schemas.openxmlformats.org/package/2006/relationships"><Relationship Id="rId1" Target="../queryTables/queryTable30.xml" Type="http://schemas.openxmlformats.org/officeDocument/2006/relationships/queryTable"/></Relationships>
</file>

<file path=xl/tables/_rels/table31.xml.rels><?xml version="1.0" encoding="UTF-8" standalone="no"?><Relationships xmlns="http://schemas.openxmlformats.org/package/2006/relationships"><Relationship Id="rId1" Target="../queryTables/queryTable31.xml" Type="http://schemas.openxmlformats.org/officeDocument/2006/relationships/queryTable"/></Relationships>
</file>

<file path=xl/tables/_rels/table32.xml.rels><?xml version="1.0" encoding="UTF-8" standalone="no"?><Relationships xmlns="http://schemas.openxmlformats.org/package/2006/relationships"><Relationship Id="rId1" Target="../queryTables/queryTable32.xml" Type="http://schemas.openxmlformats.org/officeDocument/2006/relationships/queryTable"/></Relationships>
</file>

<file path=xl/tables/_rels/table33.xml.rels><?xml version="1.0" encoding="UTF-8" standalone="no"?><Relationships xmlns="http://schemas.openxmlformats.org/package/2006/relationships"><Relationship Id="rId1" Target="../queryTables/queryTable33.xml" Type="http://schemas.openxmlformats.org/officeDocument/2006/relationships/queryTable"/></Relationships>
</file>

<file path=xl/tables/_rels/table34.xml.rels><?xml version="1.0" encoding="UTF-8" standalone="no"?><Relationships xmlns="http://schemas.openxmlformats.org/package/2006/relationships"><Relationship Id="rId1" Target="../queryTables/queryTable34.xml" Type="http://schemas.openxmlformats.org/officeDocument/2006/relationships/queryTable"/></Relationships>
</file>

<file path=xl/tables/_rels/table35.xml.rels><?xml version="1.0" encoding="UTF-8" standalone="no"?><Relationships xmlns="http://schemas.openxmlformats.org/package/2006/relationships"><Relationship Id="rId1" Target="../queryTables/queryTable35.xml" Type="http://schemas.openxmlformats.org/officeDocument/2006/relationships/queryTable"/></Relationships>
</file>

<file path=xl/tables/_rels/table36.xml.rels><?xml version="1.0" encoding="UTF-8" standalone="no"?><Relationships xmlns="http://schemas.openxmlformats.org/package/2006/relationships"><Relationship Id="rId1" Target="../queryTables/queryTable36.xml" Type="http://schemas.openxmlformats.org/officeDocument/2006/relationships/queryTable"/></Relationships>
</file>

<file path=xl/tables/_rels/table37.xml.rels><?xml version="1.0" encoding="UTF-8" standalone="no"?><Relationships xmlns="http://schemas.openxmlformats.org/package/2006/relationships"><Relationship Id="rId1" Target="../queryTables/queryTable37.xml" Type="http://schemas.openxmlformats.org/officeDocument/2006/relationships/queryTable"/></Relationships>
</file>

<file path=xl/tables/_rels/table38.xml.rels><?xml version="1.0" encoding="UTF-8" standalone="no"?><Relationships xmlns="http://schemas.openxmlformats.org/package/2006/relationships"><Relationship Id="rId1" Target="../queryTables/queryTable38.xml" Type="http://schemas.openxmlformats.org/officeDocument/2006/relationships/queryTable"/></Relationships>
</file>

<file path=xl/tables/_rels/table39.xml.rels><?xml version="1.0" encoding="UTF-8" standalone="no"?><Relationships xmlns="http://schemas.openxmlformats.org/package/2006/relationships"><Relationship Id="rId1" Target="../queryTables/queryTable39.xml" Type="http://schemas.openxmlformats.org/officeDocument/2006/relationships/queryTable"/></Relationships>
</file>

<file path=xl/tables/_rels/table40.xml.rels><?xml version="1.0" encoding="UTF-8" standalone="no"?><Relationships xmlns="http://schemas.openxmlformats.org/package/2006/relationships"><Relationship Id="rId1" Target="../queryTables/queryTable40.xml" Type="http://schemas.openxmlformats.org/officeDocument/2006/relationships/queryTable"/></Relationships>
</file>

<file path=xl/tables/_rels/table41.xml.rels><?xml version="1.0" encoding="UTF-8" standalone="no"?><Relationships xmlns="http://schemas.openxmlformats.org/package/2006/relationships"><Relationship Id="rId1" Target="../queryTables/queryTable41.xml" Type="http://schemas.openxmlformats.org/officeDocument/2006/relationships/queryTable"/></Relationships>
</file>

<file path=xl/tables/_rels/table42.xml.rels><?xml version="1.0" encoding="UTF-8" standalone="no"?><Relationships xmlns="http://schemas.openxmlformats.org/package/2006/relationships"><Relationship Id="rId1" Target="../queryTables/queryTable42.xml" Type="http://schemas.openxmlformats.org/officeDocument/2006/relationships/queryTable"/></Relationships>
</file>

<file path=xl/tables/_rels/table43.xml.rels><?xml version="1.0" encoding="UTF-8" standalone="no"?><Relationships xmlns="http://schemas.openxmlformats.org/package/2006/relationships"><Relationship Id="rId1" Target="../queryTables/queryTable43.xml" Type="http://schemas.openxmlformats.org/officeDocument/2006/relationships/queryTable"/></Relationships>
</file>

<file path=xl/tables/_rels/table44.xml.rels><?xml version="1.0" encoding="UTF-8" standalone="no"?><Relationships xmlns="http://schemas.openxmlformats.org/package/2006/relationships"><Relationship Id="rId1" Target="../queryTables/queryTable44.xml" Type="http://schemas.openxmlformats.org/officeDocument/2006/relationships/queryTable"/></Relationships>
</file>

<file path=xl/tables/_rels/table45.xml.rels><?xml version="1.0" encoding="UTF-8" standalone="no"?><Relationships xmlns="http://schemas.openxmlformats.org/package/2006/relationships"><Relationship Id="rId1" Target="../queryTables/queryTable45.xml" Type="http://schemas.openxmlformats.org/officeDocument/2006/relationships/queryTable"/></Relationships>
</file>

<file path=xl/tables/_rels/table46.xml.rels><?xml version="1.0" encoding="UTF-8" standalone="no"?><Relationships xmlns="http://schemas.openxmlformats.org/package/2006/relationships"><Relationship Id="rId1" Target="../queryTables/queryTable46.xml" Type="http://schemas.openxmlformats.org/officeDocument/2006/relationships/queryTable"/></Relationships>
</file>

<file path=xl/tables/_rels/table47.xml.rels><?xml version="1.0" encoding="UTF-8" standalone="no"?><Relationships xmlns="http://schemas.openxmlformats.org/package/2006/relationships"><Relationship Id="rId1" Target="../queryTables/queryTable47.xml" Type="http://schemas.openxmlformats.org/officeDocument/2006/relationships/queryTable"/></Relationships>
</file>

<file path=xl/tables/_rels/table48.xml.rels><?xml version="1.0" encoding="UTF-8" standalone="no"?><Relationships xmlns="http://schemas.openxmlformats.org/package/2006/relationships"><Relationship Id="rId1" Target="../queryTables/queryTable48.xml" Type="http://schemas.openxmlformats.org/officeDocument/2006/relationships/queryTable"/></Relationships>
</file>

<file path=xl/tables/_rels/table49.xml.rels><?xml version="1.0" encoding="UTF-8" standalone="no"?><Relationships xmlns="http://schemas.openxmlformats.org/package/2006/relationships"><Relationship Id="rId1" Target="../queryTables/queryTable49.xml" Type="http://schemas.openxmlformats.org/officeDocument/2006/relationships/queryTable"/></Relationships>
</file>

<file path=xl/tables/_rels/table50.xml.rels><?xml version="1.0" encoding="UTF-8" standalone="no"?><Relationships xmlns="http://schemas.openxmlformats.org/package/2006/relationships"><Relationship Id="rId1" Target="../queryTables/queryTable50.xml" Type="http://schemas.openxmlformats.org/officeDocument/2006/relationships/queryTable"/></Relationships>
</file>

<file path=xl/tables/_rels/table51.xml.rels><?xml version="1.0" encoding="UTF-8" standalone="no"?><Relationships xmlns="http://schemas.openxmlformats.org/package/2006/relationships"><Relationship Id="rId1" Target="../queryTables/queryTable51.xml" Type="http://schemas.openxmlformats.org/officeDocument/2006/relationships/queryTable"/></Relationships>
</file>

<file path=xl/tables/table1.xml><?xml version="1.0" encoding="utf-8"?>
<table xmlns="http://schemas.openxmlformats.org/spreadsheetml/2006/main" displayName="QueryJobProfessionEmployee" id="1" name="QueryJobProfessionEmployee" ref="A1:B43" tableType="queryTable" totalsRowShown="0">
  <autoFilter ref="A1:B43"/>
  <tableColumns count="2">
    <tableColumn dataDxfId="61" id="1" name="JOB PROFESSION EMP" queryTableFieldId="1" uniqueName="1"/>
    <tableColumn dataDxfId="60" id="2" name="JOB POSITION CODE" queryTableFieldId="2" uniqueName="2"/>
  </tableColumns>
  <tableStyleInfo name="TableStyleMedium7" showColumnStripes="0" showFirstColumn="0" showLastColumn="0" showRowStripes="1"/>
</table>
</file>

<file path=xl/tables/table2.xml><?xml version="1.0" encoding="utf-8"?>
<table xmlns="http://schemas.openxmlformats.org/spreadsheetml/2006/main" displayName="QueryCountry" id="2" name="QueryCountry" ref="E1:F242" tableType="queryTable" totalsRowShown="0">
  <autoFilter ref="E1:F242"/>
  <tableColumns count="2">
    <tableColumn dataDxfId="59" id="1" name="COUNTRY NAME" queryTableFieldId="1" uniqueName="1"/>
    <tableColumn dataDxfId="58" id="2" name="COUNTRY CODE" queryTableFieldId="2" uniqueName="2"/>
  </tableColumns>
  <tableStyleInfo name="TableStyleMedium7" showColumnStripes="0" showFirstColumn="0" showLastColumn="0" showRowStripes="1"/>
</table>
</file>

<file path=xl/tables/table3.xml><?xml version="1.0" encoding="utf-8"?>
<table xmlns="http://schemas.openxmlformats.org/spreadsheetml/2006/main" displayName="QueryJobPosition" id="3" name="QueryJobPosition" ref="I1:J30" tableType="queryTable" totalsRowShown="0">
  <autoFilter ref="I1:J30"/>
  <tableColumns count="2">
    <tableColumn dataDxfId="57" id="1" name="JOB POSITION NAME" queryTableFieldId="1" uniqueName="1"/>
    <tableColumn dataDxfId="56" id="2" name="JOB POSITION CODE" queryTableFieldId="2" uniqueName="2"/>
  </tableColumns>
  <tableStyleInfo name="TableStyleMedium7" showColumnStripes="0" showFirstColumn="0" showLastColumn="0" showRowStripes="1"/>
</table>
</file>

<file path=xl/tables/table4.xml><?xml version="1.0" encoding="utf-8"?>
<table xmlns="http://schemas.openxmlformats.org/spreadsheetml/2006/main" displayName="QueryDepartmentAML" id="4" name="QueryDepartmentAML" ref="M1:N492" tableType="queryTable" totalsRowShown="0">
  <autoFilter ref="M1:N492"/>
  <tableColumns count="2">
    <tableColumn dataDxfId="55" id="1" name="DEPARTMENT AML" queryTableFieldId="1" uniqueName="1"/>
    <tableColumn dataDxfId="54" id="2" name="DEPARTMENT AML CODE" queryTableFieldId="2" uniqueName="2"/>
  </tableColumns>
  <tableStyleInfo name="TableStyleMedium7" showColumnStripes="0" showFirstColumn="0" showLastColumn="0" showRowStripes="1"/>
</table>
</file>

<file path=xl/tables/table5.xml><?xml version="1.0" encoding="utf-8"?>
<table xmlns="http://schemas.openxmlformats.org/spreadsheetml/2006/main" displayName="QueryAuthorityAML" id="5" name="QueryAuthorityAML" ref="Q1:R9" tableType="queryTable" totalsRowShown="0">
  <autoFilter ref="Q1:R9"/>
  <tableColumns count="2">
    <tableColumn dataDxfId="53" id="1" name="AUTHORITY AML" queryTableFieldId="1" uniqueName="1"/>
    <tableColumn dataDxfId="52" id="2" name="AUTHORITY AML2" queryTableFieldId="2" uniqueName="2"/>
  </tableColumns>
  <tableStyleInfo name="TableStyleMedium7" showColumnStripes="0" showFirstColumn="0" showLastColumn="0" showRowStripes="1"/>
</table>
</file>

<file path=xl/tables/table6.xml><?xml version="1.0" encoding="utf-8"?>
<table xmlns="http://schemas.openxmlformats.org/spreadsheetml/2006/main" displayName="QueryIdType" id="6" name="QueryIdType" ref="T1:T15" tableType="queryTable" totalsRowShown="0">
  <autoFilter ref="T1:T15"/>
  <tableColumns count="1">
    <tableColumn dataDxfId="51" id="1" name="ID TYPE" queryTableFieldId="1" uniqueName="1"/>
  </tableColumns>
  <tableStyleInfo name="TableStyleMedium7" showColumnStripes="0" showFirstColumn="0" showLastColumn="0" showRowStripes="1"/>
</table>
</file>

<file path=xl/tables/table7.xml><?xml version="1.0" encoding="utf-8"?>
<table xmlns="http://schemas.openxmlformats.org/spreadsheetml/2006/main" displayName="QueryMaritalStatus" id="7" name="QueryMaritalStatus" ref="V1:V4" tableType="queryTable" totalsRowShown="0">
  <autoFilter ref="V1:V4"/>
  <tableColumns count="1">
    <tableColumn dataDxfId="50" id="1" name="MARITAL STATUS" queryTableFieldId="1" uniqueName="1"/>
  </tableColumns>
  <tableStyleInfo name="TableStyleMedium7" showColumnStripes="0" showFirstColumn="0" showLastColumn="0" showRowStripes="1"/>
</table>
</file>

<file path=xl/tables/table8.xml><?xml version="1.0" encoding="utf-8"?>
<table xmlns="http://schemas.openxmlformats.org/spreadsheetml/2006/main" displayName="QueryNationality" id="8" name="QueryNationality" ref="X1:X4" tableType="queryTable" totalsRowShown="0">
  <autoFilter ref="X1:X4"/>
  <tableColumns count="1">
    <tableColumn dataDxfId="49" id="1" name="NATIONALITY" queryTableFieldId="1" uniqueName="1"/>
  </tableColumns>
  <tableStyleInfo name="TableStyleMedium7" showColumnStripes="0" showFirstColumn="0" showLastColumn="0" showRowStripes="1"/>
</table>
</file>

<file path=xl/tables/table9.xml><?xml version="1.0" encoding="utf-8"?>
<table xmlns="http://schemas.openxmlformats.org/spreadsheetml/2006/main" displayName="QueryOwnership" id="9" name="QueryOwnership" ref="Z1:Z9" tableType="queryTable" totalsRowShown="0">
  <autoFilter ref="Z1:Z9"/>
  <tableColumns count="1">
    <tableColumn dataDxfId="48" id="1" name="OWNERSHIP" queryTableFieldId="1" uniqueName="1"/>
  </tableColumns>
  <tableStyleInfo name="TableStyleMedium7" showColumnStripes="0" showFirstColumn="0" showLastColumn="0" showRowStripes="1"/>
</table>
</file>

<file path=xl/tables/table10.xml><?xml version="1.0" encoding="utf-8"?>
<table xmlns="http://schemas.openxmlformats.org/spreadsheetml/2006/main" displayName="QueryGuarantorRelationshipPersonal" id="10" name="QueryGuarantorRelationshipPersonal" ref="AB1:AB14" tableType="queryTable" totalsRowShown="0">
  <autoFilter ref="AB1:AB14"/>
  <tableColumns count="1">
    <tableColumn dataDxfId="47" id="1" name="GUARANTOR_RELATIONSHIP_PERSONAL" queryTableFieldId="1" uniqueName="1"/>
  </tableColumns>
  <tableStyleInfo name="TableStyleMedium7" showColumnStripes="0" showFirstColumn="0" showLastColumn="0" showRowStripes="1"/>
</table>
</file>

<file path=xl/tables/table11.xml><?xml version="1.0" encoding="utf-8"?>
<table xmlns="http://schemas.openxmlformats.org/spreadsheetml/2006/main" displayName="QueryGender" id="11" name="QueryGender" ref="AD1:AD3" tableType="queryTable" totalsRowShown="0">
  <autoFilter ref="AD1:AD3"/>
  <tableColumns count="1">
    <tableColumn dataDxfId="46" id="1" name="GENDER" queryTableFieldId="1" uniqueName="1"/>
  </tableColumns>
  <tableStyleInfo name="TableStyleMedium7" showColumnStripes="0" showFirstColumn="0" showLastColumn="0" showRowStripes="1"/>
</table>
</file>

<file path=xl/tables/table12.xml><?xml version="1.0" encoding="utf-8"?>
<table xmlns="http://schemas.openxmlformats.org/spreadsheetml/2006/main" displayName="QueryCustomerModelPersonal" id="12" name="QueryCustomerModelPersonal" ref="AF1:AF5" tableType="queryTable" totalsRowShown="0">
  <autoFilter ref="AF1:AF5"/>
  <tableColumns count="1">
    <tableColumn dataDxfId="45" id="1" name="CUSTOMER MODEL PERSONAL" queryTableFieldId="1" uniqueName="1"/>
  </tableColumns>
  <tableStyleInfo name="TableStyleMedium7" showColumnStripes="0" showFirstColumn="0" showLastColumn="0" showRowStripes="1"/>
</table>
</file>

<file path=xl/tables/table13.xml><?xml version="1.0" encoding="utf-8"?>
<table xmlns="http://schemas.openxmlformats.org/spreadsheetml/2006/main" displayName="QueryGuarantorRelationshipCompany" id="13" name="QueryGuarantorRelationshipCompany" ref="AH1:AH7" tableType="queryTable" totalsRowShown="0">
  <autoFilter ref="AH1:AH7"/>
  <tableColumns count="1">
    <tableColumn dataDxfId="44" id="1" name="GUARANTOR_RELATIONSHIP_COMPANY" queryTableFieldId="1" uniqueName="1"/>
  </tableColumns>
  <tableStyleInfo name="TableStyleMedium7" showColumnStripes="0" showFirstColumn="0" showLastColumn="0" showRowStripes="1"/>
</table>
</file>

<file path=xl/tables/table14.xml><?xml version="1.0" encoding="utf-8"?>
<table xmlns="http://schemas.openxmlformats.org/spreadsheetml/2006/main" displayName="QueryCustomerModelCompany" id="14" name="QueryCustomerModelCompany" ref="AJ1:AJ3" tableType="queryTable" totalsRowShown="0">
  <autoFilter ref="AJ1:AJ3"/>
  <tableColumns count="1">
    <tableColumn dataDxfId="43" id="1" name="CUSTOMER MODEL COMPANY" queryTableFieldId="1" uniqueName="1"/>
  </tableColumns>
  <tableStyleInfo name="TableStyleMedium7" showColumnStripes="0" showFirstColumn="0" showLastColumn="0" showRowStripes="1"/>
</table>
</file>

<file path=xl/tables/table15.xml><?xml version="1.0" encoding="utf-8"?>
<table xmlns="http://schemas.openxmlformats.org/spreadsheetml/2006/main" displayName="QueryCompanyType" id="15" name="QueryCompanyType" ref="AL1:AL6" tableType="queryTable" totalsRowShown="0">
  <autoFilter ref="AL1:AL6"/>
  <tableColumns count="1">
    <tableColumn dataDxfId="42" id="1" name="COMPANY TYPE" queryTableFieldId="1" uniqueName="1"/>
  </tableColumns>
  <tableStyleInfo name="TableStyleMedium7" showColumnStripes="0" showFirstColumn="0" showLastColumn="0" showRowStripes="1"/>
</table>
</file>

<file path=xl/tables/table16.xml><?xml version="1.0" encoding="utf-8"?>
<table xmlns="http://schemas.openxmlformats.org/spreadsheetml/2006/main" displayName="QueryLifeInscoBranchName" id="16" name="QueryLifeInscoBranchName" ref="AN1:AN30" tableType="queryTable" totalsRowShown="0">
  <autoFilter ref="AN1:AN30"/>
  <tableColumns count="1">
    <tableColumn dataDxfId="41" id="1" name="LIFE INSCO BRANCH NAME" queryTableFieldId="1" uniqueName="1"/>
  </tableColumns>
  <tableStyleInfo name="TableStyleMedium7" showColumnStripes="0" showFirstColumn="0" showLastColumn="0" showRowStripes="1"/>
</table>
</file>

<file path=xl/tables/table17.xml><?xml version="1.0" encoding="utf-8"?>
<table xmlns="http://schemas.openxmlformats.org/spreadsheetml/2006/main" displayName="QueryPremiumPaymentMethod" id="17" name="QueryPremiumPaymentMethod" ref="AP1:AP4" tableType="queryTable" totalsRowShown="0">
  <autoFilter ref="AP1:AP4"/>
  <tableColumns count="1">
    <tableColumn dataDxfId="40" id="1" name="Premium Payment Method" queryTableFieldId="1" uniqueName="1"/>
  </tableColumns>
  <tableStyleInfo name="TableStyleMedium7" showColumnStripes="0" showFirstColumn="0" showLastColumn="0" showRowStripes="1"/>
</table>
</file>

<file path=xl/tables/table18.xml><?xml version="1.0" encoding="utf-8"?>
<table xmlns="http://schemas.openxmlformats.org/spreadsheetml/2006/main" displayName="QueryEconomicSectorSLIK" id="18" name="QueryEconomicSectorSLIK" ref="AR1:AS476" tableType="queryTable" totalsRowShown="0">
  <autoFilter ref="AR1:AS476"/>
  <tableColumns count="2">
    <tableColumn dataDxfId="39" id="1" name="ECONOMIC SECTOR NAME" queryTableFieldId="1" uniqueName="1"/>
    <tableColumn dataDxfId="38" id="2" name="ECONOMIC SECTOR CODE" queryTableFieldId="2" uniqueName="2"/>
  </tableColumns>
  <tableStyleInfo name="TableStyleMedium7" showColumnStripes="0" showFirstColumn="0" showLastColumn="0" showRowStripes="1"/>
</table>
</file>

<file path=xl/tables/table19.xml><?xml version="1.0" encoding="utf-8"?>
<table xmlns="http://schemas.openxmlformats.org/spreadsheetml/2006/main" displayName="Query_Ref_Master_App_Data" id="19" name="Query_Ref_Master_App_Data" ref="AU1:AV5" tableType="queryTable" totalsRowShown="0">
  <autoFilter ref="AU1:AV5"/>
  <tableColumns count="2">
    <tableColumn dataDxfId="37" id="1" name="REF MASTER APPDATA DESCRIPTION" queryTableFieldId="1" uniqueName="1"/>
    <tableColumn dataDxfId="36" id="2" name="REF MASTER APPDATA CODE" queryTableFieldId="2" uniqueName="2"/>
  </tableColumns>
  <tableStyleInfo name="TableStyleMedium7" showColumnStripes="0" showFirstColumn="0" showLastColumn="0" showRowStripes="1"/>
</table>
</file>

<file path=xl/tables/table20.xml><?xml version="1.0" encoding="utf-8"?>
<table xmlns="http://schemas.openxmlformats.org/spreadsheetml/2006/main" displayName="Query_Application_Source" id="20" name="Query_Application_Source" ref="AX1:AX16" tableType="queryTable" totalsRowShown="0">
  <autoFilter ref="AX1:AX16"/>
  <tableColumns count="1">
    <tableColumn dataDxfId="35" id="1" name="APPLICATION SOURCE" queryTableFieldId="1" uniqueName="1"/>
  </tableColumns>
  <tableStyleInfo name="TableStyleMedium7" showColumnStripes="0" showFirstColumn="0" showLastColumn="0" showRowStripes="1"/>
</table>
</file>

<file path=xl/tables/table21.xml><?xml version="1.0" encoding="utf-8"?>
<table xmlns="http://schemas.openxmlformats.org/spreadsheetml/2006/main" displayName="Query_First_Installment_Type" id="21" name="Query_First_Installment_Type" ref="AZ1:AZ3" tableType="queryTable" totalsRowShown="0">
  <autoFilter ref="AZ1:AZ3"/>
  <tableColumns count="1">
    <tableColumn dataDxfId="34" id="1" name="FIRST INSTALLMENT TYPE" queryTableFieldId="1" uniqueName="1"/>
  </tableColumns>
  <tableStyleInfo name="TableStyleMedium7" showColumnStripes="0" showFirstColumn="0" showLastColumn="0" showRowStripes="1"/>
</table>
</file>

<file path=xl/tables/table22.xml><?xml version="1.0" encoding="utf-8"?>
<table xmlns="http://schemas.openxmlformats.org/spreadsheetml/2006/main" displayName="Query_Payment_Frequency" id="22" name="Query_Payment_Frequency" ref="BB1:BB17" tableType="queryTable" totalsRowShown="0">
  <autoFilter ref="BB1:BB17"/>
  <tableColumns count="1">
    <tableColumn dataDxfId="33" id="1" name="PAYMENT FREQUENCY" queryTableFieldId="1" uniqueName="1"/>
  </tableColumns>
  <tableStyleInfo name="TableStyleMedium7" showColumnStripes="0" showFirstColumn="0" showLastColumn="0" showRowStripes="1"/>
</table>
</file>

<file path=xl/tables/table23.xml><?xml version="1.0" encoding="utf-8"?>
<table xmlns="http://schemas.openxmlformats.org/spreadsheetml/2006/main" displayName="Query_DP_Source_Payment_Type" id="23" name="Query_DP_Source_Payment_Type" ref="BD1:BD10" tableType="queryTable" totalsRowShown="0">
  <autoFilter ref="BD1:BD10"/>
  <tableColumns count="1">
    <tableColumn dataDxfId="32" id="1" name="DP SOURCE PAYMENT TYPE" queryTableFieldId="1" uniqueName="1"/>
  </tableColumns>
  <tableStyleInfo name="TableStyleMedium7" showColumnStripes="0" showFirstColumn="0" showLastColumn="0" showRowStripes="1"/>
</table>
</file>

<file path=xl/tables/table24.xml><?xml version="1.0" encoding="utf-8"?>
<table xmlns="http://schemas.openxmlformats.org/spreadsheetml/2006/main" displayName="Query_Interest_Type" id="24" name="Query_Interest_Type" ref="BF1:BF3" tableType="queryTable" totalsRowShown="0">
  <autoFilter ref="BF1:BF3"/>
  <tableColumns count="1">
    <tableColumn dataDxfId="31" id="1" name="Interest Type" queryTableFieldId="1" uniqueName="1"/>
  </tableColumns>
  <tableStyleInfo name="TableStyleMedium7" showColumnStripes="0" showFirstColumn="0" showLastColumn="0" showRowStripes="1"/>
</table>
</file>

<file path=xl/tables/table25.xml><?xml version="1.0" encoding="utf-8"?>
<table xmlns="http://schemas.openxmlformats.org/spreadsheetml/2006/main" displayName="Query_Installment_Scheme" id="25" name="Query_Installment_Scheme" ref="BH1:BH8" tableType="queryTable" totalsRowShown="0">
  <autoFilter ref="BH1:BH8"/>
  <tableColumns count="1">
    <tableColumn dataDxfId="30" id="1" name="INSTALLMENT SCHEME" queryTableFieldId="1" uniqueName="1"/>
  </tableColumns>
  <tableStyleInfo name="TableStyleMedium7" showColumnStripes="0" showFirstColumn="0" showLastColumn="0" showRowStripes="1"/>
</table>
</file>

<file path=xl/tables/table26.xml><?xml version="1.0" encoding="utf-8"?>
<table xmlns="http://schemas.openxmlformats.org/spreadsheetml/2006/main" displayName="Query_Floating_Period" id="26" name="Query_Floating_Period" ref="BJ1:BJ17" tableType="queryTable" totalsRowShown="0">
  <autoFilter ref="BJ1:BJ17"/>
  <tableColumns count="1">
    <tableColumn dataDxfId="29" id="1" name="FLOATING PERIOD" queryTableFieldId="1" uniqueName="1"/>
  </tableColumns>
  <tableStyleInfo name="TableStyleMedium7" showColumnStripes="0" showFirstColumn="0" showLastColumn="0" showRowStripes="1"/>
</table>
</file>

<file path=xl/tables/table27.xml><?xml version="1.0" encoding="utf-8"?>
<table xmlns="http://schemas.openxmlformats.org/spreadsheetml/2006/main" displayName="Query_WOP" id="27" name="Query_WOP" ref="BL1:BL6" tableType="queryTable" totalsRowShown="0">
  <autoFilter ref="BL1:BL6"/>
  <tableColumns count="1">
    <tableColumn dataDxfId="28" id="1" name="WOP" queryTableFieldId="1" uniqueName="1"/>
  </tableColumns>
  <tableStyleInfo name="TableStyleMedium7" showColumnStripes="0" showFirstColumn="0" showLastColumn="0" showRowStripes="1"/>
</table>
</file>

<file path=xl/tables/table28.xml><?xml version="1.0" encoding="utf-8"?>
<table xmlns="http://schemas.openxmlformats.org/spreadsheetml/2006/main" displayName="Query_Customer_Notification" id="28" name="Query_Customer_Notification" ref="BN1:BN4" tableType="queryTable" totalsRowShown="0">
  <autoFilter ref="BN1:BN4"/>
  <tableColumns count="1">
    <tableColumn dataDxfId="27" id="1" name="CUSTOMER NOTIFICATION BY" queryTableFieldId="1" uniqueName="1"/>
  </tableColumns>
  <tableStyleInfo name="TableStyleMedium7" showColumnStripes="0" showFirstColumn="0" showLastColumn="0" showRowStripes="1"/>
</table>
</file>

<file path=xl/tables/table29.xml><?xml version="1.0" encoding="utf-8"?>
<table xmlns="http://schemas.openxmlformats.org/spreadsheetml/2006/main" displayName="Query_Installment_Source_Payment_Type" id="29" name="Query_Installment_Source_Payment_Type" ref="BP1:BP10" tableType="queryTable" totalsRowShown="0">
  <autoFilter ref="BP1:BP10"/>
  <tableColumns count="1">
    <tableColumn dataDxfId="26" id="1" name="INSTALLMENT SOURCE PAYMENT TYPE" queryTableFieldId="1" uniqueName="1"/>
  </tableColumns>
  <tableStyleInfo name="TableStyleMedium7" showColumnStripes="0" showFirstColumn="0" showLastColumn="0" showRowStripes="1"/>
</table>
</file>

<file path=xl/tables/table30.xml><?xml version="1.0" encoding="utf-8"?>
<table xmlns="http://schemas.openxmlformats.org/spreadsheetml/2006/main" displayName="Query_Copy_Address_From_App_Data_Personal" headerRowCount="0" id="31" name="Query_Copy_Address_From_App_Data_Personal" ref="BR3:BR11" tableType="queryTable" totalsRowShown="0">
  <tableColumns count="1">
    <tableColumn dataDxfId="25" id="1" name="descr" queryTableFieldId="1" uniqueName="1"/>
  </tableColumns>
  <tableStyleInfo name="TableStyleMedium7" showColumnStripes="0" showFirstColumn="0" showLastColumn="0" showRowStripes="1"/>
</table>
</file>

<file path=xl/tables/table31.xml><?xml version="1.0" encoding="utf-8"?>
<table xmlns="http://schemas.openxmlformats.org/spreadsheetml/2006/main" displayName="Query_Characteristic_Of_Credit" id="32" name="Query_Characteristic_Of_Credit" ref="BT1:BT3" tableType="queryTable" totalsRowShown="0">
  <autoFilter ref="BT1:BT3"/>
  <tableColumns count="1">
    <tableColumn dataDxfId="24" id="1" name="CHARACTERISTIC OF CREDIT" queryTableFieldId="1" uniqueName="1"/>
  </tableColumns>
  <tableStyleInfo name="TableStyleMedium7" showColumnStripes="0" showFirstColumn="0" showLastColumn="0" showRowStripes="1"/>
</table>
</file>

<file path=xl/tables/table32.xml><?xml version="1.0" encoding="utf-8"?>
<table xmlns="http://schemas.openxmlformats.org/spreadsheetml/2006/main" displayName="Query_Way_Of_Restructure" id="33" name="Query_Way_Of_Restructure" ref="BV1:BV4" tableType="queryTable" totalsRowShown="0">
  <autoFilter ref="BV1:BV4"/>
  <tableColumns count="1">
    <tableColumn dataDxfId="23" id="1" name="WAY OF RESTRUCTURE" queryTableFieldId="1" uniqueName="1"/>
  </tableColumns>
  <tableStyleInfo name="TableStyleMedium7" showColumnStripes="0" showFirstColumn="0" showLastColumn="0" showRowStripes="1"/>
</table>
</file>

<file path=xl/tables/table33.xml><?xml version="1.0" encoding="utf-8"?>
<table xmlns="http://schemas.openxmlformats.org/spreadsheetml/2006/main" displayName="Query_Copy_Address_From_Asset_Data_Personal" headerRowCount="0" id="34" name="Query_Copy_Address_From_Asset_Data_Personal" ref="BX2:BX10" tableType="queryTable" totalsRowShown="0">
  <tableColumns count="1">
    <tableColumn dataDxfId="22" id="1" name="master_code" queryTableFieldId="1" uniqueName="1"/>
  </tableColumns>
  <tableStyleInfo name="TableStyleMedium7" showColumnStripes="0" showFirstColumn="0" showLastColumn="0" showRowStripes="1"/>
</table>
</file>

<file path=xl/tables/table34.xml><?xml version="1.0" encoding="utf-8"?>
<table xmlns="http://schemas.openxmlformats.org/spreadsheetml/2006/main" displayName="Query_Insured_By" id="35" name="Query_Insured_By" ref="BZ1:BZ5" tableType="queryTable" totalsRowShown="0">
  <autoFilter ref="BZ1:BZ5"/>
  <tableColumns count="1">
    <tableColumn dataDxfId="21" id="1" name="INSURED BY" queryTableFieldId="1" uniqueName="1"/>
  </tableColumns>
  <tableStyleInfo name="TableStyleMedium7" showColumnStripes="0" showFirstColumn="0" showLastColumn="0" showRowStripes="1"/>
</table>
</file>

<file path=xl/tables/table35.xml><?xml version="1.0" encoding="utf-8"?>
<table xmlns="http://schemas.openxmlformats.org/spreadsheetml/2006/main" displayName="Query_Asset_Region" id="36" name="Query_Asset_Region" ref="CB1:CB5" tableType="queryTable" totalsRowShown="0">
  <autoFilter ref="CB1:CB5"/>
  <tableColumns count="1">
    <tableColumn dataDxfId="20" id="1" name="ASSET REGION" queryTableFieldId="1" uniqueName="1"/>
  </tableColumns>
  <tableStyleInfo name="TableStyleMedium7" showColumnStripes="0" showFirstColumn="0" showLastColumn="0" showRowStripes="1"/>
</table>
</file>

<file path=xl/tables/table36.xml><?xml version="1.0" encoding="utf-8"?>
<table xmlns="http://schemas.openxmlformats.org/spreadsheetml/2006/main" displayName="Query_Cover_Period" id="37" name="Query_Cover_Period" ref="CD1:CD5" tableType="queryTable" totalsRowShown="0">
  <autoFilter ref="CD1:CD5"/>
  <tableColumns count="1">
    <tableColumn dataDxfId="19" id="1" name="COVER PERIOD" queryTableFieldId="1" uniqueName="1"/>
  </tableColumns>
  <tableStyleInfo name="TableStyleMedium7" showColumnStripes="0" showFirstColumn="0" showLastColumn="0" showRowStripes="1"/>
</table>
</file>

<file path=xl/tables/table37.xml><?xml version="1.0" encoding="utf-8"?>
<table xmlns="http://schemas.openxmlformats.org/spreadsheetml/2006/main" displayName="Query_Payment_Type" id="38" name="Query_Payment_Type" ref="CF1:CF3" tableType="queryTable" totalsRowShown="0">
  <autoFilter ref="CF1:CF3"/>
  <tableColumns count="1">
    <tableColumn dataDxfId="18" id="1" name="PAYMENT TYPE" queryTableFieldId="1" uniqueName="1"/>
  </tableColumns>
  <tableStyleInfo name="TableStyleMedium7" showColumnStripes="0" showFirstColumn="0" showLastColumn="0" showRowStripes="1"/>
</table>
</file>

<file path=xl/tables/table38.xml><?xml version="1.0" encoding="utf-8"?>
<table xmlns="http://schemas.openxmlformats.org/spreadsheetml/2006/main" displayName="Query_Asset_Insco_Branch_Name" id="39" name="Query_Asset_Insco_Branch_Name" ref="CH1:CH30" tableType="queryTable" totalsRowShown="0">
  <autoFilter ref="CH1:CH30"/>
  <tableColumns count="1">
    <tableColumn dataDxfId="17" id="1" name="INSCO BRANCH NAME" queryTableFieldId="1" uniqueName="1"/>
  </tableColumns>
  <tableStyleInfo name="TableStyleMedium7" showColumnStripes="0" showFirstColumn="0" showLastColumn="0" showRowStripes="1"/>
</table>
</file>

<file path=xl/tables/table39.xml><?xml version="1.0" encoding="utf-8"?>
<table xmlns="http://schemas.openxmlformats.org/spreadsheetml/2006/main" displayName="Query_Insurance_Main_Coverage" id="40" name="Query_Insurance_Main_Coverage" ref="CJ1:CJ4" tableType="queryTable" totalsRowShown="0">
  <autoFilter ref="CJ1:CJ4"/>
  <tableColumns count="1">
    <tableColumn dataDxfId="16" id="1" name="INSURANCE MAIN COVERAGE" queryTableFieldId="1" uniqueName="1"/>
  </tableColumns>
  <tableStyleInfo name="TableStyleMedium7" showColumnStripes="0" showFirstColumn="0" showLastColumn="0" showRowStripes="1"/>
</table>
</file>

<file path=xl/tables/table40.xml><?xml version="1.0" encoding="utf-8"?>
<table xmlns="http://schemas.openxmlformats.org/spreadsheetml/2006/main" displayName="Query_Asset_User_Relationship_Personal" id="41" name="Query_Asset_User_Relationship_Personal" ref="CO1:CO14" tableType="queryTable" totalsRowShown="0">
  <autoFilter ref="CO1:CO14"/>
  <tableColumns count="1">
    <tableColumn dataDxfId="15" id="1" name="Customer Relationship" queryTableFieldId="1" uniqueName="1"/>
  </tableColumns>
  <tableStyleInfo name="TableStyleMedium7" showColumnStripes="0" showFirstColumn="0" showLastColumn="0" showRowStripes="1"/>
</table>
</file>

<file path=xl/tables/table41.xml><?xml version="1.0" encoding="utf-8"?>
<table xmlns="http://schemas.openxmlformats.org/spreadsheetml/2006/main" displayName="Query_Ownership_Code" id="30" name="Query_Ownership_Code" ref="CQ1:CQ9" tableType="queryTable" totalsRowShown="0">
  <autoFilter ref="CQ1:CQ9"/>
  <tableColumns count="1">
    <tableColumn dataDxfId="14" id="1" name="OWNERSHIP CODE" queryTableFieldId="1" uniqueName="1"/>
  </tableColumns>
  <tableStyleInfo name="TableStyleMedium7" showColumnStripes="0" showFirstColumn="0" showLastColumn="0" showRowStripes="1"/>
</table>
</file>

<file path=xl/tables/table42.xml><?xml version="1.0" encoding="utf-8"?>
<table xmlns="http://schemas.openxmlformats.org/spreadsheetml/2006/main" displayName="Query_Owner_Type" id="42" name="Query_Owner_Type" ref="CS1:CS3" tableType="queryTable" totalsRowShown="0">
  <autoFilter ref="CS1:CS3"/>
  <tableColumns count="1">
    <tableColumn dataDxfId="13" id="1" name="Owner Type" queryTableFieldId="1" uniqueName="1"/>
  </tableColumns>
  <tableStyleInfo name="TableStyleMedium7" showColumnStripes="0" showFirstColumn="0" showLastColumn="0" showRowStripes="1"/>
</table>
</file>

<file path=xl/tables/table43.xml><?xml version="1.0" encoding="utf-8"?>
<table xmlns="http://schemas.openxmlformats.org/spreadsheetml/2006/main" displayName="Query_Subsidy_From_Type" id="43" name="Query_Subsidy_From_Type" ref="CU1:CU6" tableType="queryTable" totalsRowShown="0">
  <autoFilter ref="CU1:CU6"/>
  <tableColumns count="1">
    <tableColumn dataDxfId="12" id="1" name="Subsidy From Type" queryTableFieldId="1" uniqueName="1"/>
  </tableColumns>
  <tableStyleInfo name="TableStyleMedium7" showColumnStripes="0" showFirstColumn="0" showLastColumn="0" showRowStripes="1"/>
</table>
</file>

<file path=xl/tables/table44.xml><?xml version="1.0" encoding="utf-8"?>
<table xmlns="http://schemas.openxmlformats.org/spreadsheetml/2006/main" displayName="Query_Subsidy_Allocation" id="44" name="Query_Subsidy_Allocation" ref="CW1:CW6" tableType="queryTable" totalsRowShown="0">
  <autoFilter ref="CW1:CW6"/>
  <tableColumns count="1">
    <tableColumn dataDxfId="11" id="1" name="Subsidy Allocation" queryTableFieldId="1" uniqueName="1"/>
  </tableColumns>
  <tableStyleInfo name="TableStyleMedium7" showColumnStripes="0" showFirstColumn="0" showLastColumn="0" showRowStripes="1"/>
</table>
</file>

<file path=xl/tables/table45.xml><?xml version="1.0" encoding="utf-8"?>
<table xmlns="http://schemas.openxmlformats.org/spreadsheetml/2006/main" displayName="Query_Subsidy_Source" id="45" name="Query_Subsidy_Source" ref="CY1:CY8" tableType="queryTable" totalsRowShown="0">
  <autoFilter ref="CY1:CY8"/>
  <tableColumns count="1">
    <tableColumn dataDxfId="10" id="1" name="Subsidy Source" queryTableFieldId="1" uniqueName="1"/>
  </tableColumns>
  <tableStyleInfo name="TableStyleMedium7" showColumnStripes="0" showFirstColumn="0" showLastColumn="0" showRowStripes="1"/>
</table>
</file>

<file path=xl/tables/table46.xml><?xml version="1.0" encoding="utf-8"?>
<table xmlns="http://schemas.openxmlformats.org/spreadsheetml/2006/main" displayName="Query_Provision_Calculation_Base" id="46" name="Query_Provision_Calculation_Base" ref="DA1:DA3" tableType="queryTable" totalsRowShown="0">
  <autoFilter ref="DA1:DA3"/>
  <tableColumns count="1">
    <tableColumn dataDxfId="9" id="1" name="Provision Calculation Base" queryTableFieldId="1" uniqueName="1"/>
  </tableColumns>
  <tableStyleInfo name="TableStyleMedium7" showColumnStripes="0" showFirstColumn="0" showLastColumn="0" showRowStripes="1"/>
</table>
</file>

<file path=xl/tables/table47.xml><?xml version="1.0" encoding="utf-8"?>
<table xmlns="http://schemas.openxmlformats.org/spreadsheetml/2006/main" displayName="Query_Grace_Period_Type" id="47" name="Query_Grace_Period_Type" ref="DC1:DC3" tableType="queryTable" totalsRowShown="0">
  <autoFilter ref="DC1:DC3"/>
  <tableColumns count="1">
    <tableColumn dataDxfId="8" id="1" name="Grace Period Type" queryTableFieldId="1" uniqueName="1"/>
  </tableColumns>
  <tableStyleInfo name="TableStyleMedium7" showColumnStripes="0" showFirstColumn="0" showLastColumn="0" showRowStripes="1"/>
</table>
</file>

<file path=xl/tables/table48.xml><?xml version="1.0" encoding="utf-8"?>
<table xmlns="http://schemas.openxmlformats.org/spreadsheetml/2006/main" displayName="Query_JobProfessionProfessional" id="56" name="Query_JobProfessionProfessional" ref="DG1:DH33" tableType="queryTable" totalsRowShown="0">
  <autoFilter ref="DG1:DH33"/>
  <tableColumns count="2">
    <tableColumn dataDxfId="7" id="1" name="JOB PROFESSION PROF" queryTableFieldId="1" uniqueName="1"/>
    <tableColumn dataDxfId="6" id="2" name="JOB POSITION CODE" queryTableFieldId="2" uniqueName="2"/>
  </tableColumns>
  <tableStyleInfo name="TableStyleMedium7" showColumnStripes="0" showFirstColumn="0" showLastColumn="0" showRowStripes="1"/>
</table>
</file>

<file path=xl/tables/table49.xml><?xml version="1.0" encoding="utf-8"?>
<table xmlns="http://schemas.openxmlformats.org/spreadsheetml/2006/main" displayName="Query_JobProfessionNonProfessional" id="57" name="Query_JobProfessionNonProfessional" ref="DJ1:DK6" tableType="queryTable" totalsRowShown="0">
  <autoFilter ref="DJ1:DK6"/>
  <tableColumns count="2">
    <tableColumn dataDxfId="5" id="1" name="JOB PROFESSION NONPROF" queryTableFieldId="1" uniqueName="1"/>
    <tableColumn dataDxfId="4" id="2" name="JOB POSITION CODE" queryTableFieldId="2" uniqueName="2"/>
  </tableColumns>
  <tableStyleInfo name="TableStyleMedium7" showColumnStripes="0" showFirstColumn="0" showLastColumn="0" showRowStripes="1"/>
</table>
</file>

<file path=xl/tables/table50.xml><?xml version="1.0" encoding="utf-8"?>
<table xmlns="http://schemas.openxmlformats.org/spreadsheetml/2006/main" displayName="Query_JobProfessionSME" id="58" name="Query_JobProfessionSME" ref="DM1:DN15" tableType="queryTable" totalsRowShown="0">
  <autoFilter ref="DM1:DN15"/>
  <tableColumns count="2">
    <tableColumn dataDxfId="3" id="1" name="JOB PROFESSION SME" queryTableFieldId="1" uniqueName="1"/>
    <tableColumn dataDxfId="2" id="2" name="JOB POSITION CODE" queryTableFieldId="2" uniqueName="2"/>
  </tableColumns>
  <tableStyleInfo name="TableStyleMedium7" showColumnStripes="0" showFirstColumn="0" showLastColumn="0" showRowStripes="1"/>
</table>
</file>

<file path=xl/tables/table51.xml><?xml version="1.0" encoding="utf-8"?>
<table xmlns="http://schemas.openxmlformats.org/spreadsheetml/2006/main" displayName="_r3db_server_ad_ins_com\r3__LOS" id="48" name="_r3db_server_ad_ins_com\r3__LOS" ref="DP1:DQ94" tableType="queryTable" totalsRowShown="0">
  <autoFilter ref="DP1:DQ94"/>
  <tableColumns count="2">
    <tableColumn dataDxfId="1" id="1" name="JOB PROFESSION" queryTableFieldId="1" uniqueName="1"/>
    <tableColumn dataDxfId="0" id="2" name="JOB POSITION CODE" queryTableFieldId="2" uniqueName="2"/>
  </tableColumns>
  <tableStyleInfo name="TableStyleMedium7" showColumnStripes="0" showFirstColumn="0" showLastColumn="0" showRowStripes="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no"?><Relationships xmlns="http://schemas.openxmlformats.org/package/2006/relationships"><Relationship Id="rId1" Target="mailto:parov@gmail.com" TargetMode="External" Type="http://schemas.openxmlformats.org/officeDocument/2006/relationships/hyperlink"/><Relationship Id="rId2" Target="mailto:FTFEND@GMAIL.COM" TargetMode="External" Type="http://schemas.openxmlformats.org/officeDocument/2006/relationships/hyperlink"/><Relationship Id="rId3" Target="../printerSettings/printerSettings1.bin" Type="http://schemas.openxmlformats.org/officeDocument/2006/relationships/printerSettings"/><Relationship Id="rId4" Target="../drawings/vmlDrawing1.vml" Type="http://schemas.openxmlformats.org/officeDocument/2006/relationships/vmlDrawing"/><Relationship Id="rId5"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mailto:doge@gmail.com" TargetMode="External" Type="http://schemas.openxmlformats.org/officeDocument/2006/relationships/hyperlink"/><Relationship Id="rId2" Target="mailto:D10@gmail.com" TargetMode="External" Type="http://schemas.openxmlformats.org/officeDocument/2006/relationships/hyperlink"/><Relationship Id="rId3" Target="../printerSettings/printerSettings2.bin" Type="http://schemas.openxmlformats.org/officeDocument/2006/relationships/printerSettings"/><Relationship Id="rId4" Target="../drawings/vmlDrawing2.vml" Type="http://schemas.openxmlformats.org/officeDocument/2006/relationships/vmlDrawing"/><Relationship Id="rId5" Target="../comments2.xml" Type="http://schemas.openxmlformats.org/officeDocument/2006/relationships/comments"/></Relationships>
</file>

<file path=xl/worksheets/_rels/sheet5.xml.rels><?xml version="1.0" encoding="UTF-8" standalone="no"?><Relationships xmlns="http://schemas.openxmlformats.org/package/2006/relationships"><Relationship Id="rId1" Target="mailto:BUDI@gmail.com" TargetMode="External" Type="http://schemas.openxmlformats.org/officeDocument/2006/relationships/hyperlink"/><Relationship Id="rId2" Target="mailto:budi@gmail.com" TargetMode="External" Type="http://schemas.openxmlformats.org/officeDocument/2006/relationships/hyperlink"/><Relationship Id="rId3" Target="mailto:toni@gmail.com" TargetMode="External" Type="http://schemas.openxmlformats.org/officeDocument/2006/relationships/hyperlink"/><Relationship Id="rId4" Target="mailto:toni@gmail.com" TargetMode="External" Type="http://schemas.openxmlformats.org/officeDocument/2006/relationships/hyperlink"/><Relationship Id="rId5" Target="../drawings/vmlDrawing3.vml" Type="http://schemas.openxmlformats.org/officeDocument/2006/relationships/vmlDrawing"/><Relationship Id="rId6" Target="../comments3.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8.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9.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_rels/sheet10.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8.vml" Type="http://schemas.openxmlformats.org/officeDocument/2006/relationships/vmlDrawing"/><Relationship Id="rId3" Target="../comments8.xml" Type="http://schemas.openxmlformats.org/officeDocument/2006/relationships/comments"/></Relationships>
</file>

<file path=xl/worksheets/_rels/sheet11.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9.bin" Type="http://schemas.openxmlformats.org/officeDocument/2006/relationships/printerSettings"/><Relationship Id="rId2" Target="../drawings/vmlDrawing9.vml" Type="http://schemas.openxmlformats.org/officeDocument/2006/relationships/vmlDrawing"/><Relationship Id="rId3" Target="../comments9.xml" Type="http://schemas.openxmlformats.org/officeDocument/2006/relationships/comments"/></Relationships>
</file>

<file path=xl/worksheets/_rels/sheet13.xml.rels><?xml version="1.0" encoding="UTF-8" standalone="no"?><Relationships xmlns="http://schemas.openxmlformats.org/package/2006/relationships"><Relationship Id="rId1" Target="../printerSettings/printerSettings10.bin" Type="http://schemas.openxmlformats.org/officeDocument/2006/relationships/printerSettings"/><Relationship Id="rId2" Target="../drawings/vmlDrawing10.vml" Type="http://schemas.openxmlformats.org/officeDocument/2006/relationships/vmlDrawing"/><Relationship Id="rId3" Target="../comments10.xml" Type="http://schemas.openxmlformats.org/officeDocument/2006/relationships/comments"/></Relationships>
</file>

<file path=xl/worksheets/_rels/sheet14.xml.rels><?xml version="1.0" encoding="UTF-8" standalone="no"?><Relationships xmlns="http://schemas.openxmlformats.org/package/2006/relationships"><Relationship Id="rId1" Target="../printerSettings/printerSettings11.bin" Type="http://schemas.openxmlformats.org/officeDocument/2006/relationships/printerSettings"/><Relationship Id="rId2" Target="../drawings/vmlDrawing11.vml" Type="http://schemas.openxmlformats.org/officeDocument/2006/relationships/vmlDrawing"/><Relationship Id="rId3" Target="../comments11.xml" Type="http://schemas.openxmlformats.org/officeDocument/2006/relationships/comments"/></Relationships>
</file>

<file path=xl/worksheets/_rels/sheet15.xml.rels><?xml version="1.0" encoding="UTF-8" standalone="no"?><Relationships xmlns="http://schemas.openxmlformats.org/package/2006/relationships"><Relationship Id="rId1" Target="../printerSettings/printerSettings12.bin" Type="http://schemas.openxmlformats.org/officeDocument/2006/relationships/printerSettings"/><Relationship Id="rId2" Target="../drawings/vmlDrawing12.vml" Type="http://schemas.openxmlformats.org/officeDocument/2006/relationships/vmlDrawing"/><Relationship Id="rId3" Target="../comments12.xml" Type="http://schemas.openxmlformats.org/officeDocument/2006/relationships/comments"/></Relationships>
</file>

<file path=xl/worksheets/_rels/sheet16.xml.rels><?xml version="1.0" encoding="UTF-8" standalone="no"?><Relationships xmlns="http://schemas.openxmlformats.org/package/2006/relationships"><Relationship Id="rId1" Target="../drawings/vmlDrawing13.vml" Type="http://schemas.openxmlformats.org/officeDocument/2006/relationships/vmlDrawing"/><Relationship Id="rId2" Target="../comments13.xml" Type="http://schemas.openxmlformats.org/officeDocument/2006/relationships/comments"/></Relationships>
</file>

<file path=xl/worksheets/_rels/sheet17.xml.rels><?xml version="1.0" encoding="UTF-8" standalone="no"?><Relationships xmlns="http://schemas.openxmlformats.org/package/2006/relationships"><Relationship Id="rId1" Target="../printerSettings/printerSettings13.bin" Type="http://schemas.openxmlformats.org/officeDocument/2006/relationships/printerSettings"/><Relationship Id="rId2" Target="../drawings/vmlDrawing14.vml" Type="http://schemas.openxmlformats.org/officeDocument/2006/relationships/vmlDrawing"/><Relationship Id="rId3" Target="../comments14.xml" Type="http://schemas.openxmlformats.org/officeDocument/2006/relationships/comments"/></Relationships>
</file>

<file path=xl/worksheets/_rels/sheet18.xml.rels><?xml version="1.0" encoding="UTF-8" standalone="no"?><Relationships xmlns="http://schemas.openxmlformats.org/package/2006/relationships"><Relationship Id="rId1" Target="../printerSettings/printerSettings14.bin" Type="http://schemas.openxmlformats.org/officeDocument/2006/relationships/printerSettings"/><Relationship Id="rId2" Target="../drawings/vmlDrawing15.vml" Type="http://schemas.openxmlformats.org/officeDocument/2006/relationships/vmlDrawing"/><Relationship Id="rId3" Target="../comments15.xml" Type="http://schemas.openxmlformats.org/officeDocument/2006/relationships/comments"/></Relationships>
</file>

<file path=xl/worksheets/_rels/sheet19.xml.rels><?xml version="1.0" encoding="UTF-8" standalone="no"?><Relationships xmlns="http://schemas.openxmlformats.org/package/2006/relationships"><Relationship Id="rId1" Target="../printerSettings/printerSettings15.bin" Type="http://schemas.openxmlformats.org/officeDocument/2006/relationships/printerSettings"/></Relationships>
</file>

<file path=xl/worksheets/_rels/sheet20.xml.rels><?xml version="1.0" encoding="UTF-8" standalone="no"?><Relationships xmlns="http://schemas.openxmlformats.org/package/2006/relationships"><Relationship Id="rId1" Target="../printerSettings/printerSettings16.bin" Type="http://schemas.openxmlformats.org/officeDocument/2006/relationships/printerSettings"/><Relationship Id="rId10" Target="../tables/table9.xml" Type="http://schemas.openxmlformats.org/officeDocument/2006/relationships/table"/><Relationship Id="rId11" Target="../tables/table10.xml" Type="http://schemas.openxmlformats.org/officeDocument/2006/relationships/table"/><Relationship Id="rId12" Target="../tables/table11.xml" Type="http://schemas.openxmlformats.org/officeDocument/2006/relationships/table"/><Relationship Id="rId13" Target="../tables/table12.xml" Type="http://schemas.openxmlformats.org/officeDocument/2006/relationships/table"/><Relationship Id="rId14" Target="../tables/table13.xml" Type="http://schemas.openxmlformats.org/officeDocument/2006/relationships/table"/><Relationship Id="rId15" Target="../tables/table14.xml" Type="http://schemas.openxmlformats.org/officeDocument/2006/relationships/table"/><Relationship Id="rId16" Target="../tables/table15.xml" Type="http://schemas.openxmlformats.org/officeDocument/2006/relationships/table"/><Relationship Id="rId17" Target="../tables/table16.xml" Type="http://schemas.openxmlformats.org/officeDocument/2006/relationships/table"/><Relationship Id="rId18" Target="../tables/table17.xml" Type="http://schemas.openxmlformats.org/officeDocument/2006/relationships/table"/><Relationship Id="rId19" Target="../tables/table18.xml" Type="http://schemas.openxmlformats.org/officeDocument/2006/relationships/table"/><Relationship Id="rId2" Target="../tables/table1.xml" Type="http://schemas.openxmlformats.org/officeDocument/2006/relationships/table"/><Relationship Id="rId20" Target="../tables/table19.xml" Type="http://schemas.openxmlformats.org/officeDocument/2006/relationships/table"/><Relationship Id="rId21" Target="../tables/table20.xml" Type="http://schemas.openxmlformats.org/officeDocument/2006/relationships/table"/><Relationship Id="rId22" Target="../tables/table21.xml" Type="http://schemas.openxmlformats.org/officeDocument/2006/relationships/table"/><Relationship Id="rId23" Target="../tables/table22.xml" Type="http://schemas.openxmlformats.org/officeDocument/2006/relationships/table"/><Relationship Id="rId24" Target="../tables/table23.xml" Type="http://schemas.openxmlformats.org/officeDocument/2006/relationships/table"/><Relationship Id="rId25" Target="../tables/table24.xml" Type="http://schemas.openxmlformats.org/officeDocument/2006/relationships/table"/><Relationship Id="rId26" Target="../tables/table25.xml" Type="http://schemas.openxmlformats.org/officeDocument/2006/relationships/table"/><Relationship Id="rId27" Target="../tables/table26.xml" Type="http://schemas.openxmlformats.org/officeDocument/2006/relationships/table"/><Relationship Id="rId28" Target="../tables/table27.xml" Type="http://schemas.openxmlformats.org/officeDocument/2006/relationships/table"/><Relationship Id="rId29" Target="../tables/table28.xml" Type="http://schemas.openxmlformats.org/officeDocument/2006/relationships/table"/><Relationship Id="rId3" Target="../tables/table2.xml" Type="http://schemas.openxmlformats.org/officeDocument/2006/relationships/table"/><Relationship Id="rId30" Target="../tables/table29.xml" Type="http://schemas.openxmlformats.org/officeDocument/2006/relationships/table"/><Relationship Id="rId31" Target="../tables/table30.xml" Type="http://schemas.openxmlformats.org/officeDocument/2006/relationships/table"/><Relationship Id="rId32" Target="../tables/table31.xml" Type="http://schemas.openxmlformats.org/officeDocument/2006/relationships/table"/><Relationship Id="rId33" Target="../tables/table32.xml" Type="http://schemas.openxmlformats.org/officeDocument/2006/relationships/table"/><Relationship Id="rId34" Target="../tables/table33.xml" Type="http://schemas.openxmlformats.org/officeDocument/2006/relationships/table"/><Relationship Id="rId35" Target="../tables/table34.xml" Type="http://schemas.openxmlformats.org/officeDocument/2006/relationships/table"/><Relationship Id="rId36" Target="../tables/table35.xml" Type="http://schemas.openxmlformats.org/officeDocument/2006/relationships/table"/><Relationship Id="rId37" Target="../tables/table36.xml" Type="http://schemas.openxmlformats.org/officeDocument/2006/relationships/table"/><Relationship Id="rId38" Target="../tables/table37.xml" Type="http://schemas.openxmlformats.org/officeDocument/2006/relationships/table"/><Relationship Id="rId39" Target="../tables/table38.xml" Type="http://schemas.openxmlformats.org/officeDocument/2006/relationships/table"/><Relationship Id="rId4" Target="../tables/table3.xml" Type="http://schemas.openxmlformats.org/officeDocument/2006/relationships/table"/><Relationship Id="rId40" Target="../tables/table39.xml" Type="http://schemas.openxmlformats.org/officeDocument/2006/relationships/table"/><Relationship Id="rId41" Target="../tables/table40.xml" Type="http://schemas.openxmlformats.org/officeDocument/2006/relationships/table"/><Relationship Id="rId42" Target="../tables/table41.xml" Type="http://schemas.openxmlformats.org/officeDocument/2006/relationships/table"/><Relationship Id="rId43" Target="../tables/table42.xml" Type="http://schemas.openxmlformats.org/officeDocument/2006/relationships/table"/><Relationship Id="rId44" Target="../tables/table43.xml" Type="http://schemas.openxmlformats.org/officeDocument/2006/relationships/table"/><Relationship Id="rId45" Target="../tables/table44.xml" Type="http://schemas.openxmlformats.org/officeDocument/2006/relationships/table"/><Relationship Id="rId46" Target="../tables/table45.xml" Type="http://schemas.openxmlformats.org/officeDocument/2006/relationships/table"/><Relationship Id="rId47" Target="../tables/table46.xml" Type="http://schemas.openxmlformats.org/officeDocument/2006/relationships/table"/><Relationship Id="rId48" Target="../tables/table47.xml" Type="http://schemas.openxmlformats.org/officeDocument/2006/relationships/table"/><Relationship Id="rId49" Target="../tables/table48.xml" Type="http://schemas.openxmlformats.org/officeDocument/2006/relationships/table"/><Relationship Id="rId5" Target="../tables/table4.xml" Type="http://schemas.openxmlformats.org/officeDocument/2006/relationships/table"/><Relationship Id="rId50" Target="../tables/table49.xml" Type="http://schemas.openxmlformats.org/officeDocument/2006/relationships/table"/><Relationship Id="rId51" Target="../tables/table50.xml" Type="http://schemas.openxmlformats.org/officeDocument/2006/relationships/table"/><Relationship Id="rId52" Target="../tables/table51.xml" Type="http://schemas.openxmlformats.org/officeDocument/2006/relationships/table"/><Relationship Id="rId6" Target="../tables/table5.xml" Type="http://schemas.openxmlformats.org/officeDocument/2006/relationships/table"/><Relationship Id="rId7" Target="../tables/table6.xml" Type="http://schemas.openxmlformats.org/officeDocument/2006/relationships/table"/><Relationship Id="rId8" Target="../tables/table7.xml" Type="http://schemas.openxmlformats.org/officeDocument/2006/relationships/table"/><Relationship Id="rId9" Target="../tables/table8.xml" Type="http://schemas.openxmlformats.org/officeDocument/2006/relationships/table"/></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
  <dimension ref="A1:H5"/>
  <sheetViews>
    <sheetView tabSelected="1" workbookViewId="0">
      <selection activeCell="A5" sqref="A5"/>
    </sheetView>
  </sheetViews>
  <sheetFormatPr defaultRowHeight="15" x14ac:dyDescent="0.25"/>
  <cols>
    <col min="2" max="2" bestFit="true" customWidth="true" width="14.140625" collapsed="true"/>
    <col min="3" max="3" bestFit="true" customWidth="true" width="25.140625" collapsed="true"/>
    <col min="4" max="4" bestFit="true" customWidth="true" width="25.85546875" collapsed="true"/>
    <col min="5" max="6" bestFit="true" customWidth="true" width="18.0" collapsed="true"/>
    <col min="7" max="7" bestFit="true" customWidth="true" width="22.140625" collapsed="true"/>
  </cols>
  <sheetData>
    <row r="1" spans="1:7" x14ac:dyDescent="0.25">
      <c r="A1" s="1" t="s">
        <v>0</v>
      </c>
      <c r="B1" s="18" t="s">
        <v>3418</v>
      </c>
      <c r="C1" s="18" t="s">
        <v>3419</v>
      </c>
      <c r="D1" s="18" t="s">
        <v>3420</v>
      </c>
      <c r="E1" s="1" t="s">
        <v>1</v>
      </c>
      <c r="F1" s="1" t="s">
        <v>2</v>
      </c>
      <c r="G1" s="12" t="s">
        <v>3</v>
      </c>
    </row>
    <row r="2" spans="1:7" x14ac:dyDescent="0.25">
      <c r="A2" s="1">
        <f>COUNTA('1.TabCustomerMainData'!$B$12:$XFD$12)</f>
        <v>2</v>
      </c>
      <c r="B2" s="18">
        <f>COUNTA('2.TabFamilyData'!$B$12:$XFD$12)</f>
        <v>2</v>
      </c>
      <c r="C2" s="18">
        <f>COUNTA('3a.TabGuarantorDataPersonal'!$B$12:$XFD$12)</f>
        <v>1</v>
      </c>
      <c r="D2" s="18">
        <f>COUNTA('3b.TabGuarantorDataCompany'!$B$12:$XFD$12)</f>
        <v>0</v>
      </c>
      <c r="E2" s="1">
        <f>COUNTA('5.TabReferantorData'!$B$12:$XFD$12)</f>
        <v>3</v>
      </c>
      <c r="F2" s="1">
        <f>COUNTA('7a.Accessories'!$B$12:$XFD$12)</f>
        <v>0</v>
      </c>
      <c r="G2" s="1">
        <f>COUNTA('12.TabUploadDocument'!$B$12:$XFD$12)</f>
        <v>2</v>
      </c>
    </row>
    <row r="4" spans="1:7" x14ac:dyDescent="0.25">
      <c r="A4" s="18" t="s">
        <v>3421</v>
      </c>
      <c r="B4" s="18" t="s">
        <v>3441</v>
      </c>
      <c r="C4" s="18" t="s">
        <v>3442</v>
      </c>
      <c r="D4" s="18" t="s">
        <v>3444</v>
      </c>
      <c r="E4" s="18" t="s">
        <v>3448</v>
      </c>
    </row>
    <row r="5" spans="1:7" x14ac:dyDescent="0.25">
      <c r="A5" s="18" t="s">
        <v>3645</v>
      </c>
      <c r="B5" s="18" t="s">
        <v>37</v>
      </c>
      <c r="C5" s="18" t="s">
        <v>46</v>
      </c>
      <c r="D5" s="18" t="s">
        <v>37</v>
      </c>
      <c r="E5" s="18" t="s">
        <v>37</v>
      </c>
    </row>
  </sheetData>
  <dataValidations count="1">
    <dataValidation showErrorMessage="1" showInputMessage="1" sqref="A5" type="list">
      <formula1>"Data Entry, Testing"</formula1>
    </dataValidation>
  </dataValidation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
  <dimension ref="A1:N60"/>
  <sheetViews>
    <sheetView workbookViewId="0">
      <pane activePane="topRight" state="frozen" topLeftCell="B1" xSplit="1"/>
      <selection activeCell="G20" sqref="G20"/>
      <selection activeCell="B1" pane="topRight" sqref="B1:C2"/>
    </sheetView>
  </sheetViews>
  <sheetFormatPr defaultRowHeight="15" x14ac:dyDescent="0.25"/>
  <cols>
    <col min="1" max="1" bestFit="true" customWidth="true" width="21.85546875" collapsed="true"/>
    <col min="2" max="6" bestFit="true" customWidth="true" width="27.140625" collapsed="true"/>
  </cols>
  <sheetData>
    <row customFormat="1" r="1" s="18" spans="1:13" x14ac:dyDescent="0.25">
      <c r="A1" s="18" t="s">
        <v>4</v>
      </c>
      <c r="B1" s="18" t="s">
        <v>7</v>
      </c>
      <c r="C1" s="18" t="s">
        <v>7</v>
      </c>
      <c r="D1" s="18" t="s">
        <v>7</v>
      </c>
      <c r="E1" t="s">
        <v>7</v>
      </c>
      <c r="F1" t="s">
        <v>7</v>
      </c>
      <c r="G1" s="121" t="s">
        <v>7</v>
      </c>
      <c r="H1" s="121"/>
      <c r="I1" s="121"/>
    </row>
    <row customFormat="1" r="2" s="18" spans="1:13" x14ac:dyDescent="0.25">
      <c r="A2" s="18" t="s">
        <v>3210</v>
      </c>
      <c r="B2" s="18" t="s">
        <v>3046</v>
      </c>
      <c r="C2" s="18" t="s">
        <v>3046</v>
      </c>
      <c r="D2" s="117" t="s">
        <v>3046</v>
      </c>
      <c r="E2" s="18" t="s">
        <v>3046</v>
      </c>
      <c r="F2" s="18" t="s">
        <v>3046</v>
      </c>
      <c r="G2" s="18" t="s">
        <v>3046</v>
      </c>
    </row>
    <row customFormat="1" r="3" s="18" spans="1:13" x14ac:dyDescent="0.25">
      <c r="A3" s="18" t="s">
        <v>3211</v>
      </c>
      <c r="M3"/>
    </row>
    <row customFormat="1" r="4" s="18" spans="1:13" x14ac:dyDescent="0.25">
      <c r="A4" s="18" t="s">
        <v>3294</v>
      </c>
      <c r="B4" s="14">
        <f>IF(AND(B14="Input Data",B10="No"),COUNTIFS($A19:$A31,"*$*",B19:B31,"")+COUNTIFS($A33:$A36,"*$*",B33:B36,"")+COUNTIFS($A38:$A45,"*$*",B38:B45,"")+COUNTIFS($A12,"*$*",B12,""),IF(AND(B14="LookUp",B10="No"),COUNTIFS($A16:$A18,"*$*",B16:B18,"")+COUNTIFS($A25,"*$*",B25,"")+COUNTIFS($A33:$A36,"*$*",B33:B36,"")+COUNTIFS($A12,"*$*",B12,""),IF(B10="YES",COUNTIFS($A9,"*$*",B9,""),IF(AND(B14="Input Data",B10="Edit"),COUNTIFS($A19:$A31,"*$*",B19:B31,"")+COUNTIFS($A33:$A36,"*$*",B33:B36,"")+COUNTIFS($A38:$A45,"*$*",B38:B45,"")+COUNTIFS($A9,"*$*",B9,""),IF(AND(B14="LookUp",B10="Edit"),COUNTIFS($A16:$A18,"*$*",B16:B18,"")+COUNTIFS($A25,"*$*",B25,"")+COUNTIFS($A33:$A36,"*$*",B33:B36,"")+COUNTIFS($A9,"*$*",B9,""))))))</f>
        <v>0</v>
      </c>
      <c r="C4" s="14">
        <f>IF(AND(C14="Input Data",C10="No"),COUNTIFS($A19:$A31,"*$*",C19:C31,"")+COUNTIFS($A33:$A36,"*$*",C33:C36,"")+COUNTIFS($A38:$A45,"*$*",C38:C45,"")+COUNTIFS($A12,"*$*",C12,""),IF(AND(C14="LookUp",C10="No"),COUNTIFS($A16:$A18,"*$*",C16:C18,"")+COUNTIFS($A25,"*$*",C25,"")+COUNTIFS($A33:$A36,"*$*",C33:C36,"")+COUNTIFS($A12,"*$*",C12,""),IF(C10="YES",COUNTIFS($A9,"*$*",C9,""),IF(AND(C14="Input Data",C10="Edit"),COUNTIFS($A19:$A31,"*$*",C19:C31,"")+COUNTIFS($A33:$A36,"*$*",C33:C36,"")+COUNTIFS($A38:$A45,"*$*",C38:C45,"")+COUNTIFS($A9,"*$*",C9,""),IF(AND(C14="LookUp",C10="Edit"),COUNTIFS($A16:$A18,"*$*",C16:C18,"")+COUNTIFS($A25,"*$*",C25,"")+COUNTIFS($A33:$A36,"*$*",C33:C36,"")+COUNTIFS($A9,"*$*",C9,""))))))</f>
        <v>0</v>
      </c>
      <c r="D4" s="14"/>
      <c r="E4" s="14"/>
      <c r="F4" s="14"/>
    </row>
    <row customFormat="1" r="5" s="18" spans="1:13" x14ac:dyDescent="0.25"/>
    <row customFormat="1" r="6" s="18" spans="1:13" x14ac:dyDescent="0.25"/>
    <row customFormat="1" r="7" s="18" spans="1:13" x14ac:dyDescent="0.25">
      <c r="A7" s="18" t="s">
        <v>3497</v>
      </c>
    </row>
    <row customFormat="1" r="8" s="18" spans="1:13" x14ac:dyDescent="0.25">
      <c r="A8" s="33" t="s">
        <v>3445</v>
      </c>
      <c r="B8" s="14"/>
    </row>
    <row customFormat="1" r="9" s="18" spans="1:13" x14ac:dyDescent="0.25">
      <c r="A9" s="33" t="s">
        <v>3432</v>
      </c>
      <c r="B9" s="112"/>
      <c r="C9" s="112"/>
    </row>
    <row customFormat="1" r="10" s="18" spans="1:13" x14ac:dyDescent="0.25">
      <c r="A10" s="33" t="s">
        <v>3433</v>
      </c>
      <c r="B10" s="33" t="s">
        <v>37</v>
      </c>
      <c r="C10" s="33" t="s">
        <v>37</v>
      </c>
      <c r="D10" s="33"/>
      <c r="E10" s="33"/>
      <c r="F10" s="33"/>
    </row>
    <row customFormat="1" r="11" s="103" spans="1:13" x14ac:dyDescent="0.25">
      <c r="B11" s="102"/>
    </row>
    <row customFormat="1" r="12" s="18" spans="1:13" x14ac:dyDescent="0.25">
      <c r="A12" s="58" t="s">
        <v>3434</v>
      </c>
      <c r="B12" s="18" t="s">
        <v>3074</v>
      </c>
      <c r="C12" s="18" t="s">
        <v>3074</v>
      </c>
    </row>
    <row customFormat="1" r="13" s="18" spans="1:13" x14ac:dyDescent="0.25">
      <c r="A13" s="18" t="s">
        <v>6</v>
      </c>
      <c r="B13" t="s">
        <v>3646</v>
      </c>
      <c r="C13" t="s">
        <v>3648</v>
      </c>
      <c r="D13"/>
      <c r="E13"/>
      <c r="F13"/>
      <c r="G13"/>
      <c r="H13"/>
      <c r="I13"/>
      <c r="J13"/>
      <c r="K13"/>
      <c r="L13"/>
    </row>
    <row customFormat="1" customHeight="1" ht="15" r="14" s="18" spans="1:13" x14ac:dyDescent="0.25">
      <c r="A14" s="60" t="s">
        <v>2410</v>
      </c>
      <c r="B14" s="18" t="s">
        <v>3451</v>
      </c>
      <c r="C14" s="18" t="s">
        <v>2411</v>
      </c>
    </row>
    <row customFormat="1" r="15" s="130" spans="1:13" x14ac:dyDescent="0.25">
      <c r="A15" s="130" t="s">
        <v>3007</v>
      </c>
    </row>
    <row customFormat="1" r="16" s="18" spans="1:13" x14ac:dyDescent="0.25">
      <c r="A16" s="59" t="s">
        <v>3271</v>
      </c>
      <c r="B16" s="2" t="s">
        <v>3465</v>
      </c>
      <c r="C16" s="2" t="s">
        <v>3465</v>
      </c>
      <c r="D16" s="2"/>
      <c r="E16" s="2"/>
      <c r="F16" s="2"/>
    </row>
    <row customFormat="1" r="17" s="18" spans="1:6" x14ac:dyDescent="0.25">
      <c r="A17" s="59" t="s">
        <v>3272</v>
      </c>
      <c r="B17" s="18" t="s">
        <v>5</v>
      </c>
      <c r="C17" s="18" t="s">
        <v>5</v>
      </c>
    </row>
    <row customFormat="1" r="18" s="18" spans="1:6" x14ac:dyDescent="0.25">
      <c r="A18" s="59" t="s">
        <v>3273</v>
      </c>
      <c r="B18" s="2" t="s">
        <v>3466</v>
      </c>
      <c r="C18" s="2" t="s">
        <v>3466</v>
      </c>
      <c r="D18" s="2"/>
      <c r="E18" s="2"/>
      <c r="F18" s="2"/>
    </row>
    <row customFormat="1" r="19" s="18" spans="1:6" x14ac:dyDescent="0.25">
      <c r="A19" s="59" t="s">
        <v>3274</v>
      </c>
      <c r="B19" t="s">
        <v>3574</v>
      </c>
      <c r="C19" s="18" t="s">
        <v>3633</v>
      </c>
    </row>
    <row customFormat="1" r="20" s="18" spans="1:6" x14ac:dyDescent="0.25">
      <c r="A20" s="59" t="s">
        <v>3275</v>
      </c>
      <c r="B20" s="2" t="s">
        <v>3575</v>
      </c>
      <c r="C20" s="2" t="s">
        <v>13</v>
      </c>
      <c r="D20" s="2"/>
      <c r="E20" s="2"/>
      <c r="F20" s="2"/>
    </row>
    <row customFormat="1" r="21" s="18" spans="1:6" x14ac:dyDescent="0.25">
      <c r="A21" s="59" t="s">
        <v>3276</v>
      </c>
      <c r="B21" t="s">
        <v>317</v>
      </c>
      <c r="C21" s="18" t="s">
        <v>14</v>
      </c>
    </row>
    <row customFormat="1" r="22" s="18" spans="1:6" x14ac:dyDescent="0.25">
      <c r="A22" s="18" t="s">
        <v>2409</v>
      </c>
      <c r="B22" s="72">
        <v>45923</v>
      </c>
      <c r="C22" s="72"/>
      <c r="D22" s="72"/>
      <c r="E22" s="72"/>
      <c r="F22" s="72"/>
    </row>
    <row customFormat="1" r="23" s="18" spans="1:6" x14ac:dyDescent="0.25">
      <c r="A23" s="59" t="s">
        <v>3277</v>
      </c>
      <c r="B23" s="18" t="s">
        <v>205</v>
      </c>
      <c r="C23" s="18" t="s">
        <v>16</v>
      </c>
    </row>
    <row customFormat="1" r="24" s="18" spans="1:6" x14ac:dyDescent="0.25">
      <c r="A24" s="59" t="s">
        <v>3278</v>
      </c>
      <c r="B24" s="2" t="s">
        <v>3449</v>
      </c>
      <c r="C24" s="2" t="s">
        <v>3634</v>
      </c>
      <c r="D24" s="2"/>
      <c r="E24" s="2"/>
      <c r="F24" s="2"/>
    </row>
    <row customFormat="1" r="25" s="18" spans="1:6" x14ac:dyDescent="0.25">
      <c r="A25" s="58" t="s">
        <v>3279</v>
      </c>
      <c r="B25" s="18" t="s">
        <v>17</v>
      </c>
      <c r="C25" s="18" t="s">
        <v>207</v>
      </c>
    </row>
    <row customFormat="1" r="26" s="18" spans="1:6" x14ac:dyDescent="0.25">
      <c r="A26" s="59" t="s">
        <v>3280</v>
      </c>
      <c r="B26" s="18" t="s">
        <v>20</v>
      </c>
      <c r="C26" s="18" t="s">
        <v>20</v>
      </c>
    </row>
    <row customFormat="1" r="27" s="18" spans="1:6" x14ac:dyDescent="0.25">
      <c r="A27" s="59" t="s">
        <v>3281</v>
      </c>
      <c r="B27" s="136" t="s">
        <v>3576</v>
      </c>
      <c r="C27" s="72" t="s">
        <v>3635</v>
      </c>
      <c r="D27" s="72"/>
      <c r="E27" s="72"/>
      <c r="F27" s="72"/>
    </row>
    <row customFormat="1" r="28" s="18" spans="1:6" x14ac:dyDescent="0.25">
      <c r="A28" s="59" t="s">
        <v>3282</v>
      </c>
      <c r="B28" s="4" t="s">
        <v>3577</v>
      </c>
      <c r="C28" s="2" t="s">
        <v>3636</v>
      </c>
      <c r="D28" s="2"/>
      <c r="E28" s="2"/>
      <c r="F28" s="2"/>
    </row>
    <row customFormat="1" r="29" s="18" spans="1:6" x14ac:dyDescent="0.25">
      <c r="A29" s="18" t="s">
        <v>21</v>
      </c>
    </row>
    <row customFormat="1" r="30" s="18" spans="1:6" x14ac:dyDescent="0.25">
      <c r="A30" s="59" t="s">
        <v>3283</v>
      </c>
      <c r="B30" t="s">
        <v>3578</v>
      </c>
      <c r="C30" s="18" t="s">
        <v>3637</v>
      </c>
    </row>
    <row customFormat="1" r="31" s="18" spans="1:6" x14ac:dyDescent="0.25">
      <c r="A31" s="59" t="s">
        <v>3284</v>
      </c>
      <c r="B31" s="81" t="s">
        <v>3579</v>
      </c>
      <c r="C31" s="81" t="s">
        <v>3638</v>
      </c>
      <c r="D31" s="81"/>
      <c r="E31" s="81"/>
      <c r="F31" s="81"/>
    </row>
    <row customFormat="1" r="32" s="130" spans="1:6" x14ac:dyDescent="0.25">
      <c r="A32" s="130" t="s">
        <v>3008</v>
      </c>
    </row>
    <row customFormat="1" r="33" s="18" spans="1:6" x14ac:dyDescent="0.25">
      <c r="A33" s="61" t="s">
        <v>32</v>
      </c>
      <c r="B33" s="18" t="str">
        <f>VLOOKUP(B34,Master!$M:$N,2,FALSE)</f>
        <v>00651</v>
      </c>
      <c r="C33" s="18" t="str">
        <f>VLOOKUP(C34,Master!$M:$N,2,FALSE)</f>
        <v>00651</v>
      </c>
    </row>
    <row customFormat="1" r="34" s="18" spans="1:6" x14ac:dyDescent="0.25">
      <c r="A34" s="58" t="s">
        <v>3293</v>
      </c>
      <c r="B34" s="18" t="s">
        <v>33</v>
      </c>
      <c r="C34" s="18" t="s">
        <v>33</v>
      </c>
    </row>
    <row customFormat="1" r="35" s="18" spans="1:6" x14ac:dyDescent="0.25">
      <c r="A35" s="61" t="s">
        <v>34</v>
      </c>
      <c r="B35" s="18" t="e">
        <f>VLOOKUP(B36,Master!$Q:$R,2,FALSE)</f>
        <v>#N/A</v>
      </c>
      <c r="C35" s="18" t="e">
        <f>VLOOKUP(C36,Master!$Q:$R,2,FALSE)</f>
        <v>#N/A</v>
      </c>
    </row>
    <row customFormat="1" r="36" s="18" spans="1:6" x14ac:dyDescent="0.25">
      <c r="A36" s="13" t="s">
        <v>176</v>
      </c>
    </row>
    <row customFormat="1" r="37" s="130" spans="1:6" x14ac:dyDescent="0.25">
      <c r="A37" s="130" t="s">
        <v>3009</v>
      </c>
    </row>
    <row customFormat="1" r="38" s="18" spans="1:6" x14ac:dyDescent="0.25">
      <c r="A38" s="59" t="s">
        <v>3285</v>
      </c>
      <c r="B38" s="18" t="s">
        <v>3580</v>
      </c>
      <c r="C38" s="18" t="s">
        <v>3639</v>
      </c>
    </row>
    <row customFormat="1" r="39" s="18" spans="1:6" x14ac:dyDescent="0.25">
      <c r="A39" s="59" t="s">
        <v>3286</v>
      </c>
      <c r="B39" s="2" t="s">
        <v>2450</v>
      </c>
      <c r="C39" s="2" t="s">
        <v>3640</v>
      </c>
      <c r="D39" s="2"/>
      <c r="E39" s="2"/>
      <c r="F39" s="2"/>
    </row>
    <row customFormat="1" r="40" s="18" spans="1:6" x14ac:dyDescent="0.25">
      <c r="A40" s="59" t="s">
        <v>3287</v>
      </c>
      <c r="B40" s="2" t="s">
        <v>3581</v>
      </c>
      <c r="C40" s="2" t="s">
        <v>3641</v>
      </c>
      <c r="D40" s="2"/>
      <c r="E40" s="2"/>
      <c r="F40" s="2"/>
    </row>
    <row customFormat="1" r="41" s="18" spans="1:6" x14ac:dyDescent="0.25">
      <c r="A41" s="59" t="s">
        <v>3288</v>
      </c>
      <c r="B41" s="2">
        <v>11530</v>
      </c>
      <c r="C41" s="2">
        <v>11530</v>
      </c>
      <c r="D41" s="2"/>
      <c r="E41" s="2"/>
      <c r="F41" s="2"/>
    </row>
    <row customFormat="1" r="42" s="18" spans="1:6" x14ac:dyDescent="0.25">
      <c r="A42" s="59" t="s">
        <v>3289</v>
      </c>
      <c r="B42" s="18" t="s">
        <v>3205</v>
      </c>
      <c r="C42" s="18" t="s">
        <v>3642</v>
      </c>
    </row>
    <row customFormat="1" r="43" s="18" spans="1:6" x14ac:dyDescent="0.25">
      <c r="A43" s="59" t="s">
        <v>3290</v>
      </c>
      <c r="B43" s="18" t="s">
        <v>3205</v>
      </c>
      <c r="C43" s="18" t="s">
        <v>3642</v>
      </c>
    </row>
    <row customFormat="1" r="44" s="18" spans="1:6" x14ac:dyDescent="0.25">
      <c r="A44" s="59" t="s">
        <v>3291</v>
      </c>
      <c r="B44" s="18" t="s">
        <v>3206</v>
      </c>
      <c r="C44" s="18" t="s">
        <v>3643</v>
      </c>
    </row>
    <row customFormat="1" r="45" s="18" spans="1:6" x14ac:dyDescent="0.25">
      <c r="A45" s="59" t="s">
        <v>3292</v>
      </c>
      <c r="B45" s="18" t="s">
        <v>42</v>
      </c>
      <c r="C45" s="18" t="s">
        <v>42</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conditionalFormatting sqref="A16:XFD18">
    <cfRule dxfId="165" priority="4" type="expression">
      <formula>A$14="Input Data"</formula>
    </cfRule>
  </conditionalFormatting>
  <conditionalFormatting sqref="A31 G26:XFD31 A20:XFD24 A38:XFD45 A26:F30 A19 C19:XFD19">
    <cfRule dxfId="164" priority="3" type="expression">
      <formula>A$14="LookUp"</formula>
    </cfRule>
  </conditionalFormatting>
  <conditionalFormatting sqref="A22:XFD22">
    <cfRule dxfId="163" priority="2" type="expression">
      <formula>OR(A$21="E-KTP",A$21="AKTA",A$21="NPWP")</formula>
    </cfRule>
  </conditionalFormatting>
  <conditionalFormatting sqref="B19">
    <cfRule dxfId="162" priority="1" type="expression">
      <formula>B$14="LookUp"</formula>
    </cfRule>
  </conditionalFormatting>
  <dataValidations count="33">
    <dataValidation allowBlank="1" showErrorMessage="1" showInputMessage="1" sqref="B64:C64" type="list">
      <formula1>"DINAS, FAMILY, KPR, RENTED, OWNED"</formula1>
    </dataValidation>
    <dataValidation allowBlank="1" showErrorMessage="1" showInputMessage="1" sqref="B56:C56" type="list">
      <formula1>"Master!$Q$2:$Q$9"</formula1>
    </dataValidation>
    <dataValidation allowBlank="1" showErrorMessage="1" showInputMessage="1" sqref="B54:C54" type="list">
      <formula1>#REF!</formula1>
    </dataValidation>
    <dataValidation allowBlank="1" errorStyle="information" showErrorMessage="1" showInputMessage="1" sqref="B16:F16" type="custom">
      <formula1>B14="LookUp"</formula1>
    </dataValidation>
    <dataValidation allowBlank="1" errorStyle="information" showErrorMessage="1" showInputMessage="1" sqref="B17:F17" type="custom">
      <formula1>B14="LookUp"</formula1>
    </dataValidation>
    <dataValidation allowBlank="1" errorStyle="information" showErrorMessage="1" showInputMessage="1" sqref="B19:F19" type="custom">
      <formula1>B14="Input Data"</formula1>
    </dataValidation>
    <dataValidation allowBlank="1" errorStyle="information" showErrorMessage="1" showInputMessage="1" sqref="B20:F20" type="custom">
      <formula1>B14="Input Data"</formula1>
    </dataValidation>
    <dataValidation allowBlank="1" errorStyle="information" showErrorMessage="1" showInputMessage="1" sqref="B24:F24" type="custom">
      <formula1>B14="Input Data"</formula1>
    </dataValidation>
    <dataValidation allowBlank="1" errorStyle="information" showErrorMessage="1" showInputMessage="1" sqref="B27:F27" type="custom">
      <formula1>B14="Input Data"</formula1>
    </dataValidation>
    <dataValidation allowBlank="1" errorStyle="information" showErrorMessage="1" showInputMessage="1" sqref="B28:F28" type="custom">
      <formula1>AND(B14="Input Data",IF(B21="E-KTP",LEN(B28)=16,IF(B21="NPWP",LEN(B28)=15,LEN(B28)&gt;0)))</formula1>
    </dataValidation>
    <dataValidation allowBlank="1" errorStyle="information" showErrorMessage="1" showInputMessage="1" sqref="B29:F29" type="custom">
      <formula1>AND(B14="Input Data",OR(LEN(B29)=15,LEN(B29)=0))</formula1>
    </dataValidation>
    <dataValidation allowBlank="1" errorStyle="information" showErrorMessage="1" showInputMessage="1" sqref="B30:F30" type="custom">
      <formula1>B14="Input Data"</formula1>
    </dataValidation>
    <dataValidation allowBlank="1" errorStyle="information" showErrorMessage="1" showInputMessage="1" sqref="B35:F35" type="custom">
      <formula1>B14="Input Data"</formula1>
    </dataValidation>
    <dataValidation allowBlank="1" errorStyle="information" showErrorMessage="1" showInputMessage="1" sqref="B38:F38" type="custom">
      <formula1>B14="Input Data"</formula1>
    </dataValidation>
    <dataValidation allowBlank="1" errorStyle="information" showErrorMessage="1" showInputMessage="1" sqref="B39:F39" type="custom">
      <formula1>B14="Input Data"</formula1>
    </dataValidation>
    <dataValidation allowBlank="1" errorStyle="information" showErrorMessage="1" showInputMessage="1" sqref="B40:F40" type="custom">
      <formula1>B14="Input Data"</formula1>
    </dataValidation>
    <dataValidation allowBlank="1" errorStyle="information" showErrorMessage="1" showInputMessage="1" sqref="B41:F41" type="custom">
      <formula1>B14="Input Data"</formula1>
    </dataValidation>
    <dataValidation allowBlank="1" errorStyle="information" showErrorMessage="1" showInputMessage="1" sqref="B42:F42" type="custom">
      <formula1>B14="Input Data"</formula1>
    </dataValidation>
    <dataValidation allowBlank="1" errorStyle="information" showErrorMessage="1" showInputMessage="1" sqref="B43:F43" type="custom">
      <formula1>B14="Input Data"</formula1>
    </dataValidation>
    <dataValidation allowBlank="1" errorStyle="information" showErrorMessage="1" showInputMessage="1" sqref="B44:F44" type="custom">
      <formula1>B14="Input Data"</formula1>
    </dataValidation>
    <dataValidation allowBlank="1" errorStyle="information" showErrorMessage="1" showInputMessage="1" sqref="B25:F25" type="list">
      <formula1>ListCustomerModelPersonal</formula1>
    </dataValidation>
    <dataValidation allowBlank="1" errorStyle="information" showErrorMessage="1" showInputMessage="1" sqref="B34:F34" type="list">
      <formula1>ListDepartmentAML</formula1>
    </dataValidation>
    <dataValidation allowBlank="1" errorStyle="information" showErrorMessage="1" showInputMessage="1" sqref="B36:F36" type="list">
      <formula1>ListAuthorityAML</formula1>
    </dataValidation>
    <dataValidation allowBlank="1" errorStyle="information" showErrorMessage="1" showInputMessage="1" sqref="B14:F14" type="list">
      <formula1>"Input Data, LookUp"</formula1>
    </dataValidation>
    <dataValidation allowBlank="1" errorStyle="information" showErrorMessage="1" showInputMessage="1" sqref="B31:F31 B18:F18"/>
    <dataValidation allowBlank="1" errorStyle="information" showErrorMessage="1" showInputMessage="1" sqref="B22:F22" type="custom">
      <formula1>AND(B14="Input Data",B21 &lt;&gt; "E-KTP",B21 &lt;&gt; "AKTA",B21&lt;&gt;"NPWP")</formula1>
    </dataValidation>
    <dataValidation allowBlank="1" errorStyle="information" showErrorMessage="1" showInputMessage="1" sqref="B33:F33" type="custom">
      <formula1>B14="Input Data"</formula1>
    </dataValidation>
    <dataValidation allowBlank="1" errorStyle="information" showErrorMessage="1" showInputMessage="1" sqref="B21:F21" type="list">
      <formula1>ListIdType</formula1>
    </dataValidation>
    <dataValidation allowBlank="1" errorStyle="information" showErrorMessage="1" showInputMessage="1" sqref="B23:F23" type="list">
      <formula1>ListMaritalStatus</formula1>
    </dataValidation>
    <dataValidation allowBlank="1" errorStyle="information" showErrorMessage="1" showInputMessage="1" sqref="B26:F26" type="list">
      <formula1>ListGender</formula1>
    </dataValidation>
    <dataValidation allowBlank="1" errorStyle="information" showErrorMessage="1" showInputMessage="1" sqref="B45:F45" type="list">
      <formula1>ListOwnership</formula1>
    </dataValidation>
    <dataValidation allowBlank="1" showErrorMessage="1" showInputMessage="1" sqref="B10:F10" type="list">
      <formula1>"Yes, No, Edit"</formula1>
    </dataValidation>
    <dataValidation allowBlank="1" showErrorMessage="1" showInputMessage="1" sqref="B7" type="list">
      <formula1>"CUST,FAM,GUAR,REF,APP,ASSET,INS,LFI,FIN,TC,UPL_DOC"</formula1>
    </dataValidation>
  </dataValidations>
  <hyperlinks>
    <hyperlink r:id="rId1" ref="B31"/>
    <hyperlink r:id="rId2" ref="C31"/>
  </hyperlinks>
  <pageMargins bottom="0.75" footer="0.3" header="0.3" left="0.7" right="0.7" top="0.75"/>
  <pageSetup orientation="portrait" paperSize="9" r:id="rId3"/>
  <legacyDrawing r:id="rId4"/>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3"/>
  <dimension ref="A1:CX61"/>
  <sheetViews>
    <sheetView workbookViewId="0" zoomScaleNormal="100">
      <pane activePane="topRight" state="frozen" topLeftCell="B1" xSplit="1"/>
      <selection activeCell="G20" sqref="G20"/>
      <selection activeCell="B1" pane="topRight" sqref="B1:C2"/>
    </sheetView>
  </sheetViews>
  <sheetFormatPr defaultRowHeight="15" x14ac:dyDescent="0.25"/>
  <cols>
    <col min="1" max="1" bestFit="true" customWidth="true" width="28.0" collapsed="true"/>
    <col min="2" max="2" bestFit="true" customWidth="true" width="42.140625" collapsed="true"/>
    <col min="3" max="26" bestFit="true" customWidth="true" style="17" width="42.140625" collapsed="true"/>
    <col min="27" max="101" bestFit="true" customWidth="true" width="17.28515625" collapsed="true"/>
  </cols>
  <sheetData>
    <row customFormat="1" r="1" s="52" spans="1:101" x14ac:dyDescent="0.25">
      <c r="A1" s="52" t="s">
        <v>4</v>
      </c>
      <c r="B1" s="18" t="s">
        <v>7</v>
      </c>
      <c r="C1" s="18" t="s">
        <v>7</v>
      </c>
      <c r="D1" s="133" t="s">
        <v>7</v>
      </c>
      <c r="E1" s="133" t="s">
        <v>7</v>
      </c>
      <c r="F1" s="133" t="s">
        <v>7</v>
      </c>
      <c r="G1" s="133" t="s">
        <v>7</v>
      </c>
      <c r="H1" s="133"/>
      <c r="I1" s="133"/>
      <c r="J1" s="133"/>
      <c r="K1" s="133"/>
      <c r="L1" s="129"/>
      <c r="M1" s="17" t="s">
        <v>7</v>
      </c>
      <c r="N1" s="17" t="s">
        <v>7</v>
      </c>
      <c r="O1" s="17" t="s">
        <v>7</v>
      </c>
      <c r="P1" s="17" t="s">
        <v>7</v>
      </c>
      <c r="Q1" s="17" t="s">
        <v>7</v>
      </c>
      <c r="R1" s="17" t="s">
        <v>7</v>
      </c>
      <c r="S1" s="17" t="s">
        <v>7</v>
      </c>
      <c r="T1" s="17" t="s">
        <v>7</v>
      </c>
      <c r="U1" s="17" t="s">
        <v>7</v>
      </c>
      <c r="V1" s="17" t="s">
        <v>7</v>
      </c>
      <c r="W1" s="17" t="s">
        <v>7</v>
      </c>
      <c r="X1" s="17" t="s">
        <v>7</v>
      </c>
      <c r="Y1" s="17" t="s">
        <v>7</v>
      </c>
      <c r="Z1" s="17" t="s">
        <v>7</v>
      </c>
      <c r="AA1" s="52" t="s">
        <v>7</v>
      </c>
      <c r="AB1" s="52" t="s">
        <v>7</v>
      </c>
      <c r="AC1" s="52" t="s">
        <v>7</v>
      </c>
      <c r="AD1" s="52" t="s">
        <v>7</v>
      </c>
      <c r="AE1" s="52" t="s">
        <v>7</v>
      </c>
      <c r="AF1" s="52" t="s">
        <v>7</v>
      </c>
      <c r="AG1" s="52" t="s">
        <v>7</v>
      </c>
      <c r="AH1" s="52" t="s">
        <v>7</v>
      </c>
      <c r="AI1" s="52" t="s">
        <v>7</v>
      </c>
      <c r="AJ1" s="52" t="s">
        <v>7</v>
      </c>
      <c r="AK1" s="52" t="s">
        <v>7</v>
      </c>
      <c r="AL1" s="52" t="s">
        <v>7</v>
      </c>
      <c r="AM1" s="52" t="s">
        <v>7</v>
      </c>
      <c r="AN1" s="52" t="s">
        <v>7</v>
      </c>
      <c r="AO1" s="52" t="s">
        <v>7</v>
      </c>
      <c r="AP1" s="52" t="s">
        <v>7</v>
      </c>
      <c r="AQ1" s="52" t="s">
        <v>7</v>
      </c>
      <c r="AR1" s="52" t="s">
        <v>7</v>
      </c>
      <c r="AS1" s="52" t="s">
        <v>7</v>
      </c>
      <c r="AT1" s="52" t="s">
        <v>7</v>
      </c>
      <c r="AU1" s="52" t="s">
        <v>7</v>
      </c>
      <c r="AV1" s="52" t="s">
        <v>7</v>
      </c>
      <c r="AW1" s="52" t="s">
        <v>7</v>
      </c>
      <c r="AX1" s="52" t="s">
        <v>7</v>
      </c>
      <c r="AY1" s="52" t="s">
        <v>7</v>
      </c>
      <c r="AZ1" s="52" t="s">
        <v>7</v>
      </c>
      <c r="BA1" s="52" t="s">
        <v>7</v>
      </c>
      <c r="BB1" s="52" t="s">
        <v>7</v>
      </c>
      <c r="BC1" s="52" t="s">
        <v>7</v>
      </c>
      <c r="BD1" s="52" t="s">
        <v>7</v>
      </c>
      <c r="BE1" s="52" t="s">
        <v>7</v>
      </c>
      <c r="BF1" s="52" t="s">
        <v>7</v>
      </c>
      <c r="BG1" s="52" t="s">
        <v>7</v>
      </c>
      <c r="BH1" s="52" t="s">
        <v>7</v>
      </c>
      <c r="BI1" s="52" t="s">
        <v>7</v>
      </c>
      <c r="BJ1" s="52" t="s">
        <v>7</v>
      </c>
      <c r="BK1" s="52" t="s">
        <v>7</v>
      </c>
      <c r="BL1" s="52" t="s">
        <v>7</v>
      </c>
      <c r="BM1" s="52" t="s">
        <v>7</v>
      </c>
      <c r="BN1" s="52" t="s">
        <v>7</v>
      </c>
      <c r="BO1" s="52" t="s">
        <v>7</v>
      </c>
      <c r="BP1" s="52" t="s">
        <v>7</v>
      </c>
      <c r="BQ1" s="52" t="s">
        <v>7</v>
      </c>
      <c r="BR1" s="52" t="s">
        <v>7</v>
      </c>
      <c r="BS1" s="52" t="s">
        <v>7</v>
      </c>
      <c r="BT1" s="52" t="s">
        <v>7</v>
      </c>
      <c r="BU1" s="52" t="s">
        <v>7</v>
      </c>
      <c r="BV1" s="52" t="s">
        <v>7</v>
      </c>
      <c r="BW1" s="52" t="s">
        <v>7</v>
      </c>
      <c r="BX1" s="52" t="s">
        <v>7</v>
      </c>
      <c r="BY1" s="52" t="s">
        <v>7</v>
      </c>
      <c r="BZ1" s="52" t="s">
        <v>7</v>
      </c>
      <c r="CA1" s="52" t="s">
        <v>7</v>
      </c>
      <c r="CB1" s="52" t="s">
        <v>7</v>
      </c>
      <c r="CC1" s="52" t="s">
        <v>7</v>
      </c>
      <c r="CD1" s="52" t="s">
        <v>7</v>
      </c>
      <c r="CE1" s="52" t="s">
        <v>7</v>
      </c>
      <c r="CF1" s="52" t="s">
        <v>7</v>
      </c>
      <c r="CG1" s="52" t="s">
        <v>7</v>
      </c>
      <c r="CH1" s="52" t="s">
        <v>7</v>
      </c>
      <c r="CI1" s="52" t="s">
        <v>7</v>
      </c>
      <c r="CJ1" s="52" t="s">
        <v>7</v>
      </c>
      <c r="CK1" s="52" t="s">
        <v>7</v>
      </c>
      <c r="CL1" s="52" t="s">
        <v>7</v>
      </c>
      <c r="CM1" s="52" t="s">
        <v>7</v>
      </c>
      <c r="CN1" s="52" t="s">
        <v>7</v>
      </c>
      <c r="CO1" s="52" t="s">
        <v>7</v>
      </c>
      <c r="CP1" s="52" t="s">
        <v>7</v>
      </c>
      <c r="CQ1" s="52" t="s">
        <v>7</v>
      </c>
      <c r="CR1" s="52" t="s">
        <v>7</v>
      </c>
      <c r="CS1" s="52" t="s">
        <v>7</v>
      </c>
      <c r="CT1" s="52" t="s">
        <v>7</v>
      </c>
      <c r="CU1" s="52" t="s">
        <v>7</v>
      </c>
      <c r="CV1" s="52" t="s">
        <v>7</v>
      </c>
      <c r="CW1" s="52" t="s">
        <v>7</v>
      </c>
    </row>
    <row customFormat="1" r="2" s="18" spans="1:101" x14ac:dyDescent="0.25">
      <c r="A2" s="18" t="s">
        <v>3210</v>
      </c>
      <c r="B2" s="18" t="s">
        <v>3046</v>
      </c>
      <c r="C2" s="18" t="s">
        <v>3046</v>
      </c>
      <c r="D2" s="18" t="s">
        <v>3046</v>
      </c>
      <c r="E2" s="18" t="s">
        <v>3046</v>
      </c>
      <c r="F2" s="18" t="s">
        <v>3046</v>
      </c>
      <c r="G2" s="18" t="s">
        <v>3046</v>
      </c>
      <c r="I2"/>
    </row>
    <row customFormat="1" r="3" s="18" spans="1:101" x14ac:dyDescent="0.25">
      <c r="A3" s="18" t="s">
        <v>3211</v>
      </c>
    </row>
    <row customFormat="1" r="4" s="18" spans="1:101" x14ac:dyDescent="0.25">
      <c r="A4" s="18" t="s">
        <v>3294</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row>
    <row customFormat="1" r="5" s="18" spans="1:101" x14ac:dyDescent="0.25"/>
    <row customFormat="1" r="6" s="18" spans="1:101" x14ac:dyDescent="0.25"/>
    <row customFormat="1" r="7" s="18" spans="1:101" x14ac:dyDescent="0.25"/>
    <row customFormat="1" r="8" s="18" spans="1:101" x14ac:dyDescent="0.25"/>
    <row customFormat="1" r="9" s="18" spans="1:101" x14ac:dyDescent="0.25">
      <c r="A9" s="33" t="s">
        <v>3445</v>
      </c>
    </row>
    <row customFormat="1" r="10" s="18" spans="1:101" x14ac:dyDescent="0.25">
      <c r="A10" s="33" t="s">
        <v>3433</v>
      </c>
      <c r="B10" s="33" t="str">
        <f>'1.TabCustomerMainData'!$B$10</f>
        <v>No</v>
      </c>
      <c r="C10" s="33" t="str">
        <f>'1.TabCustomerMainData'!$B$10</f>
        <v>No</v>
      </c>
    </row>
    <row customFormat="1" r="11" s="104" spans="1:101" x14ac:dyDescent="0.25">
      <c r="B11" s="102"/>
      <c r="C11" s="102"/>
      <c r="D11" s="102"/>
      <c r="E11" s="102"/>
      <c r="F11" s="102"/>
      <c r="G11" s="102"/>
      <c r="H11" s="102"/>
      <c r="I11" s="102"/>
      <c r="J11" s="102"/>
      <c r="K11" s="102"/>
      <c r="L11" s="102"/>
      <c r="M11" s="102"/>
      <c r="N11" s="102"/>
      <c r="O11" s="102"/>
      <c r="P11" s="102"/>
      <c r="Q11" s="102"/>
      <c r="R11" s="102"/>
      <c r="S11" s="102"/>
      <c r="T11" s="102"/>
      <c r="U11" s="102"/>
      <c r="V11" s="102"/>
      <c r="W11" s="102"/>
      <c r="X11" s="102"/>
      <c r="Y11" s="102"/>
      <c r="Z11" s="102"/>
    </row>
    <row customFormat="1" r="12" s="52" spans="1:101" x14ac:dyDescent="0.25">
      <c r="A12" s="74" t="s">
        <v>6</v>
      </c>
      <c r="B12" s="52" t="str">
        <f>'1.TabCustomerMainData'!B13</f>
        <v>0002APP20221206138</v>
      </c>
      <c r="C12" s="52" t="str">
        <f>'1.TabCustomerMainData'!C13</f>
        <v>0002APP20221206138</v>
      </c>
    </row>
    <row customFormat="1" r="13" s="48" spans="1:101" x14ac:dyDescent="0.25">
      <c r="A13" s="62" t="s">
        <v>2410</v>
      </c>
      <c r="B13" s="48" t="s">
        <v>3451</v>
      </c>
      <c r="C13" s="48" t="s">
        <v>2411</v>
      </c>
    </row>
    <row customFormat="1" r="14" s="76" spans="1:101" x14ac:dyDescent="0.25">
      <c r="A14" s="76" t="s">
        <v>3011</v>
      </c>
    </row>
    <row customFormat="1" r="15" s="49" spans="1:101" x14ac:dyDescent="0.25">
      <c r="A15" s="63" t="s">
        <v>3271</v>
      </c>
      <c r="B15" s="51" t="s">
        <v>3584</v>
      </c>
      <c r="C15" s="51"/>
      <c r="D15" s="48"/>
      <c r="E15" s="48"/>
      <c r="F15" s="48"/>
      <c r="G15" s="51"/>
      <c r="H15" s="51"/>
      <c r="I15" s="51"/>
      <c r="J15" s="51"/>
      <c r="K15" s="51"/>
      <c r="L15" s="48"/>
      <c r="M15" s="48"/>
      <c r="N15" s="48"/>
      <c r="O15" s="48"/>
      <c r="P15" s="48"/>
      <c r="Q15" s="48"/>
      <c r="R15" s="48"/>
      <c r="S15" s="48"/>
      <c r="T15" s="48"/>
      <c r="U15" s="48"/>
      <c r="V15" s="48"/>
      <c r="W15" s="48"/>
      <c r="X15" s="48"/>
      <c r="Y15" s="48"/>
      <c r="Z15" s="48"/>
    </row>
    <row customFormat="1" r="16" s="49" spans="1:101" x14ac:dyDescent="0.25">
      <c r="A16" s="63" t="s">
        <v>3272</v>
      </c>
      <c r="B16" s="50" t="s">
        <v>3582</v>
      </c>
      <c r="C16" s="50"/>
      <c r="D16" s="50"/>
      <c r="E16" s="50"/>
      <c r="F16" s="50"/>
      <c r="G16" s="50"/>
      <c r="H16" s="50"/>
      <c r="I16" s="50"/>
      <c r="J16" s="50"/>
      <c r="K16" s="50"/>
      <c r="L16" s="50"/>
      <c r="M16" s="50"/>
      <c r="N16" s="50"/>
      <c r="O16" s="50"/>
      <c r="P16" s="50"/>
      <c r="Q16" s="50"/>
      <c r="R16" s="50"/>
      <c r="S16" s="50"/>
      <c r="T16" s="50"/>
      <c r="U16" s="50"/>
      <c r="V16" s="50"/>
      <c r="W16" s="50"/>
      <c r="X16" s="50"/>
      <c r="Y16" s="50"/>
      <c r="Z16" s="50"/>
    </row>
    <row customFormat="1" r="17" s="49" spans="1:101" x14ac:dyDescent="0.25">
      <c r="A17" s="63" t="s">
        <v>3273</v>
      </c>
      <c r="B17" s="51" t="s">
        <v>3583</v>
      </c>
      <c r="C17" s="51"/>
      <c r="D17" s="51"/>
      <c r="E17" s="51"/>
      <c r="F17" s="51"/>
      <c r="G17" s="51"/>
      <c r="H17" s="51"/>
      <c r="I17" s="51"/>
      <c r="J17" s="51"/>
      <c r="K17" s="51"/>
      <c r="L17" s="51"/>
      <c r="M17" s="51"/>
      <c r="N17" s="51"/>
      <c r="O17" s="51"/>
      <c r="P17" s="51"/>
      <c r="Q17" s="51"/>
      <c r="R17" s="51"/>
      <c r="S17" s="51"/>
      <c r="T17" s="51"/>
      <c r="U17" s="51"/>
      <c r="V17" s="51"/>
      <c r="W17" s="51"/>
      <c r="X17" s="51"/>
      <c r="Y17" s="51"/>
      <c r="Z17" s="51"/>
    </row>
    <row customFormat="1" r="18" s="47" spans="1:101" x14ac:dyDescent="0.25">
      <c r="A18" s="77" t="s">
        <v>3295</v>
      </c>
      <c r="B18" s="47" t="s">
        <v>11</v>
      </c>
      <c r="C18" s="47" t="s">
        <v>12</v>
      </c>
    </row>
    <row customFormat="1" r="19" s="18" spans="1:101" x14ac:dyDescent="0.25">
      <c r="A19" s="59" t="s">
        <v>3296</v>
      </c>
      <c r="B19"/>
      <c r="C19" t="s">
        <v>3600</v>
      </c>
      <c r="D19"/>
      <c r="E19"/>
      <c r="F19"/>
      <c r="G19"/>
      <c r="H19"/>
      <c r="I19"/>
      <c r="J19"/>
      <c r="K19"/>
    </row>
    <row customFormat="1" r="20" s="18" spans="1:101" x14ac:dyDescent="0.25">
      <c r="A20" s="59" t="s">
        <v>3275</v>
      </c>
      <c r="B20" s="2" t="s">
        <v>3135</v>
      </c>
      <c r="C20" s="2" t="s">
        <v>3515</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customFormat="1" r="21" s="18" spans="1:101" x14ac:dyDescent="0.25">
      <c r="A21" s="59" t="s">
        <v>3276</v>
      </c>
      <c r="B21" t="s">
        <v>14</v>
      </c>
      <c r="C21" t="s">
        <v>14</v>
      </c>
      <c r="D21"/>
      <c r="E21"/>
      <c r="F21"/>
      <c r="G21"/>
      <c r="H21"/>
      <c r="I21"/>
      <c r="J21"/>
      <c r="K21"/>
    </row>
    <row customFormat="1" r="22" s="18" spans="1:101" x14ac:dyDescent="0.25">
      <c r="A22" s="18" t="s">
        <v>2448</v>
      </c>
      <c r="B22" s="72"/>
      <c r="C22" s="72"/>
      <c r="D22" s="72"/>
      <c r="E22" s="72"/>
      <c r="F22" s="72"/>
      <c r="G22" s="71"/>
      <c r="H22" s="71"/>
      <c r="I22" s="71"/>
      <c r="J22" s="71"/>
      <c r="K22" s="71"/>
      <c r="L22" s="71"/>
      <c r="M22" s="71"/>
      <c r="N22" s="71"/>
      <c r="O22" s="71"/>
      <c r="P22" s="71"/>
      <c r="Q22" s="71"/>
      <c r="R22" s="71"/>
      <c r="S22" s="71"/>
      <c r="T22" s="71"/>
      <c r="U22" s="71"/>
      <c r="V22" s="71"/>
      <c r="W22" s="71"/>
      <c r="X22" s="71"/>
      <c r="Y22" s="71"/>
      <c r="Z22" s="71"/>
    </row>
    <row customFormat="1" r="23" s="18" spans="1:101" x14ac:dyDescent="0.25">
      <c r="A23" s="59" t="s">
        <v>3277</v>
      </c>
      <c r="B23" s="18" t="s">
        <v>16</v>
      </c>
      <c r="C23" s="18" t="s">
        <v>16</v>
      </c>
    </row>
    <row customFormat="1" r="24" s="18" spans="1:101" x14ac:dyDescent="0.25">
      <c r="A24" s="59" t="s">
        <v>3278</v>
      </c>
      <c r="B24" s="2" t="s">
        <v>3513</v>
      </c>
      <c r="C24" s="2" t="s">
        <v>3517</v>
      </c>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customFormat="1" r="25" s="18" spans="1:101" x14ac:dyDescent="0.25">
      <c r="A25" s="58" t="s">
        <v>3279</v>
      </c>
      <c r="B25" s="18" t="s">
        <v>207</v>
      </c>
      <c r="C25" s="18" t="s">
        <v>234</v>
      </c>
    </row>
    <row customFormat="1" r="26" s="18" spans="1:101" x14ac:dyDescent="0.25">
      <c r="A26" s="61" t="s">
        <v>3297</v>
      </c>
      <c r="B26" s="18" t="str">
        <f>IF(B$25="Employee",VLOOKUP(B27,Master!$A:$B,2,FALSE),IF(B$25="Professional",VLOOKUP(B27,Master!$DG:$DH,2,FALSE),IF(B$25="Non Professional",VLOOKUP(B27,Master!$DJ:$DK,2,FALSE),IF(B$25="Small Medium Enterprise",VLOOKUP(B27,Master!$DM:$DN,2,FALSE),VLOOKUP(B27,Master!$DP:$DQ,2,FALSE)))))</f>
        <v>HM_MKR</v>
      </c>
      <c r="C26" s="18" t="str">
        <f>IF(C$25="Employee",VLOOKUP(C27,Master!$A:$B,2,FALSE),IF(C$25="Professional",VLOOKUP(C27,Master!$DG:$DH,2,FALSE),IF(C$25="Non Professional",VLOOKUP(C27,Master!$DJ:$DK,2,FALSE),IF(C$25="Small Medium Enterprise",VLOOKUP(C27,Master!$DM:$DN,2,FALSE),VLOOKUP(C27,Master!$DP:$DQ,2,FALSE)))))</f>
        <v>PRGM</v>
      </c>
    </row>
    <row customFormat="1" r="27" s="18" spans="1:101" x14ac:dyDescent="0.25">
      <c r="A27" s="18" t="s">
        <v>18</v>
      </c>
      <c r="B27" s="18" t="s">
        <v>559</v>
      </c>
      <c r="C27" s="18" t="s">
        <v>470</v>
      </c>
    </row>
    <row customFormat="1" r="28" s="18" spans="1:101" x14ac:dyDescent="0.25">
      <c r="A28" s="18" t="s">
        <v>19</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customFormat="1" r="29" s="18" spans="1:101" x14ac:dyDescent="0.25">
      <c r="A29" s="59" t="s">
        <v>3280</v>
      </c>
      <c r="B29" s="18" t="s">
        <v>206</v>
      </c>
      <c r="C29" s="18" t="s">
        <v>20</v>
      </c>
    </row>
    <row customFormat="1" r="30" s="18" spans="1:101" x14ac:dyDescent="0.25">
      <c r="A30" s="59" t="s">
        <v>3298</v>
      </c>
      <c r="B30"/>
      <c r="C30" t="s">
        <v>3514</v>
      </c>
      <c r="D30"/>
      <c r="E30"/>
      <c r="F30"/>
      <c r="G30"/>
      <c r="H30"/>
      <c r="I30"/>
      <c r="J30"/>
      <c r="K30"/>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customFormat="1" r="31" s="18" spans="1:101" x14ac:dyDescent="0.25">
      <c r="A31" s="59" t="s">
        <v>3282</v>
      </c>
      <c r="B31"/>
      <c r="C31" s="4" t="s">
        <v>3585</v>
      </c>
      <c r="D31"/>
      <c r="E31"/>
      <c r="F31"/>
      <c r="G31"/>
      <c r="H31"/>
      <c r="I31"/>
      <c r="J31"/>
      <c r="K31"/>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customFormat="1" r="32" s="18" spans="1:101" x14ac:dyDescent="0.25">
      <c r="A32" s="18" t="s">
        <v>21</v>
      </c>
      <c r="B32" s="2"/>
      <c r="C32" s="2"/>
      <c r="D32" s="2"/>
      <c r="E32" s="2"/>
      <c r="F32" s="2"/>
    </row>
    <row customFormat="1" r="33" s="18" spans="1:101" x14ac:dyDescent="0.25">
      <c r="A33" s="59" t="s">
        <v>3283</v>
      </c>
      <c r="B33"/>
      <c r="C33" t="s">
        <v>3586</v>
      </c>
      <c r="D33"/>
      <c r="E33"/>
      <c r="F33"/>
      <c r="G33"/>
      <c r="H33"/>
      <c r="I33"/>
      <c r="J33"/>
      <c r="K33"/>
    </row>
    <row customFormat="1" r="34" s="18" spans="1:101" x14ac:dyDescent="0.25">
      <c r="A34" s="59" t="s">
        <v>3284</v>
      </c>
      <c r="B34" s="3"/>
      <c r="C34" s="3" t="s">
        <v>3587</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customFormat="1" r="35" s="18" spans="1:101" x14ac:dyDescent="0.25">
      <c r="A35" s="18" t="s">
        <v>22</v>
      </c>
      <c r="B35" s="18" t="s">
        <v>183</v>
      </c>
      <c r="C35" s="18" t="s">
        <v>23</v>
      </c>
    </row>
    <row customFormat="1" r="36" s="18" spans="1:101" x14ac:dyDescent="0.25">
      <c r="A36" s="61" t="s">
        <v>3299</v>
      </c>
      <c r="B36" s="18" t="str">
        <f>VLOOKUP(B37,Master!$E:$F,2,FALSE)</f>
        <v>COUNTRY002</v>
      </c>
      <c r="C36" s="18" t="str">
        <f>VLOOKUP(C37,Master!$E:$F,2,FALSE)</f>
        <v>COUNTRY084</v>
      </c>
    </row>
    <row customFormat="1" r="37" s="18" spans="1:101" x14ac:dyDescent="0.25">
      <c r="A37" s="59" t="s">
        <v>3300</v>
      </c>
      <c r="B37" s="18" t="s">
        <v>199</v>
      </c>
      <c r="C37" s="18" t="s">
        <v>875</v>
      </c>
    </row>
    <row customFormat="1" r="38" s="18" spans="1:101" x14ac:dyDescent="0.25">
      <c r="A38" s="61" t="s">
        <v>29</v>
      </c>
      <c r="B38" s="18" t="str">
        <f>VLOOKUP(B39,Master!$I:$J,2,FALSE)</f>
        <v>SEC</v>
      </c>
      <c r="C38" s="18" t="str">
        <f>VLOOKUP(C39,Master!$I:$J,2,FALSE)</f>
        <v>COMSY_MAIN</v>
      </c>
    </row>
    <row customFormat="1" r="39" s="18" spans="1:101" x14ac:dyDescent="0.25">
      <c r="A39" s="18" t="s">
        <v>30</v>
      </c>
      <c r="B39" s="18" t="s">
        <v>3105</v>
      </c>
      <c r="C39" s="18" t="s">
        <v>3089</v>
      </c>
    </row>
    <row customFormat="1" r="40" s="135" spans="1:101" x14ac:dyDescent="0.25">
      <c r="A40" s="131" t="s">
        <v>3008</v>
      </c>
      <c r="B40" s="132"/>
      <c r="C40" s="132"/>
      <c r="D40" s="132"/>
      <c r="E40" s="132"/>
      <c r="F40" s="132"/>
      <c r="G40" s="132"/>
      <c r="H40" s="132"/>
      <c r="I40" s="132"/>
      <c r="J40" s="132"/>
      <c r="K40" s="132"/>
      <c r="L40" s="132"/>
      <c r="M40" s="132"/>
      <c r="N40" s="132"/>
      <c r="O40" s="132"/>
      <c r="P40" s="132"/>
      <c r="Q40" s="132"/>
      <c r="R40" s="132"/>
      <c r="S40" s="132"/>
      <c r="T40" s="132"/>
      <c r="U40" s="132"/>
      <c r="V40" s="132"/>
      <c r="W40" s="132"/>
      <c r="X40" s="132"/>
      <c r="Y40" s="132"/>
      <c r="Z40" s="132"/>
      <c r="AA40" s="132"/>
      <c r="AB40" s="132"/>
      <c r="AC40" s="132"/>
      <c r="AD40" s="132"/>
      <c r="AE40" s="132"/>
      <c r="AF40" s="132"/>
      <c r="AG40" s="132"/>
      <c r="AH40" s="132"/>
      <c r="AI40" s="132"/>
      <c r="AJ40" s="132"/>
      <c r="AK40" s="132"/>
      <c r="AL40" s="132"/>
      <c r="AM40" s="132"/>
      <c r="AN40" s="132"/>
      <c r="AO40" s="132"/>
      <c r="AP40" s="132"/>
      <c r="AQ40" s="132"/>
      <c r="AR40" s="132"/>
      <c r="AS40" s="132"/>
      <c r="AT40" s="132"/>
      <c r="AU40" s="132"/>
      <c r="AV40" s="132"/>
      <c r="AW40" s="132"/>
      <c r="AX40" s="132"/>
      <c r="AY40" s="132"/>
      <c r="AZ40" s="132"/>
      <c r="BA40" s="132"/>
      <c r="BB40" s="132"/>
      <c r="BC40" s="132"/>
      <c r="BD40" s="132"/>
      <c r="BE40" s="132"/>
      <c r="BF40" s="132"/>
      <c r="BG40" s="132"/>
      <c r="BH40" s="132"/>
      <c r="BI40" s="132"/>
      <c r="BJ40" s="132"/>
      <c r="BK40" s="132"/>
      <c r="BL40" s="132"/>
      <c r="BM40" s="132"/>
      <c r="BN40" s="132"/>
      <c r="BO40" s="132"/>
      <c r="BP40" s="132"/>
      <c r="BQ40" s="132"/>
      <c r="BR40" s="132"/>
      <c r="BS40" s="132"/>
      <c r="BT40" s="132"/>
      <c r="BU40" s="132"/>
      <c r="BV40" s="132"/>
      <c r="BW40" s="132"/>
      <c r="BX40" s="132"/>
      <c r="BY40" s="132"/>
      <c r="BZ40" s="132"/>
      <c r="CA40" s="132"/>
      <c r="CB40" s="132"/>
      <c r="CC40" s="132"/>
      <c r="CD40" s="132"/>
      <c r="CE40" s="132"/>
      <c r="CF40" s="132"/>
      <c r="CG40" s="132"/>
      <c r="CH40" s="132"/>
      <c r="CI40" s="132"/>
      <c r="CJ40" s="132"/>
      <c r="CK40" s="132"/>
      <c r="CL40" s="132"/>
      <c r="CM40" s="132"/>
      <c r="CN40" s="132"/>
      <c r="CO40" s="132"/>
      <c r="CP40" s="132"/>
      <c r="CQ40" s="132"/>
      <c r="CR40" s="132"/>
      <c r="CS40" s="132"/>
      <c r="CT40" s="132"/>
      <c r="CU40" s="132"/>
      <c r="CV40" s="132"/>
      <c r="CW40" s="134"/>
    </row>
    <row customFormat="1" r="41" s="18" spans="1:101" x14ac:dyDescent="0.25">
      <c r="A41" s="61" t="s">
        <v>3301</v>
      </c>
      <c r="B41" s="18" t="str">
        <f>VLOOKUP(B42,Master!$M:$N,2,FALSE)</f>
        <v>00651</v>
      </c>
      <c r="C41" s="18" t="str">
        <f>VLOOKUP(C42,Master!$M:$N,2,FALSE)</f>
        <v>00651</v>
      </c>
    </row>
    <row customFormat="1" r="42" s="18" spans="1:101" x14ac:dyDescent="0.25">
      <c r="A42" s="58" t="s">
        <v>3302</v>
      </c>
      <c r="B42" s="18" t="s">
        <v>33</v>
      </c>
      <c r="C42" s="18" t="s">
        <v>33</v>
      </c>
    </row>
    <row customFormat="1" r="43" s="18" spans="1:101" x14ac:dyDescent="0.25">
      <c r="A43" s="61" t="s">
        <v>34</v>
      </c>
      <c r="B43" s="18" t="str">
        <f>VLOOKUP(B44,Master!$Q:$R,2,FALSE)</f>
        <v>00835</v>
      </c>
      <c r="C43" s="18" t="str">
        <f>VLOOKUP(C44,Master!$Q:$R,2,FALSE)</f>
        <v>00833</v>
      </c>
    </row>
    <row customFormat="1" r="44" s="18" spans="1:101" x14ac:dyDescent="0.25">
      <c r="A44" s="18" t="s">
        <v>35</v>
      </c>
      <c r="B44" s="18" t="s">
        <v>255</v>
      </c>
      <c r="C44" s="18" t="s">
        <v>292</v>
      </c>
    </row>
    <row customFormat="1" r="45" s="131" spans="1:101" x14ac:dyDescent="0.25">
      <c r="A45" s="131" t="s">
        <v>3009</v>
      </c>
      <c r="B45" s="132"/>
      <c r="C45" s="132"/>
      <c r="D45" s="132"/>
      <c r="E45" s="132"/>
      <c r="F45" s="132"/>
      <c r="G45" s="132"/>
      <c r="H45" s="132"/>
      <c r="I45" s="132"/>
      <c r="J45" s="132"/>
      <c r="K45" s="132"/>
      <c r="L45" s="132"/>
      <c r="M45" s="132"/>
      <c r="N45" s="132"/>
      <c r="O45" s="132"/>
      <c r="P45" s="132"/>
      <c r="Q45" s="132"/>
      <c r="R45" s="132"/>
      <c r="S45" s="132"/>
      <c r="T45" s="132"/>
      <c r="U45" s="132"/>
      <c r="V45" s="132"/>
      <c r="W45" s="132"/>
      <c r="X45" s="132"/>
      <c r="Y45" s="132"/>
      <c r="Z45" s="132"/>
      <c r="AA45" s="132"/>
      <c r="AB45" s="132"/>
      <c r="AC45" s="132"/>
      <c r="AD45" s="132"/>
      <c r="AE45" s="132"/>
      <c r="AF45" s="132"/>
      <c r="AG45" s="132"/>
      <c r="AH45" s="132"/>
      <c r="AI45" s="132"/>
      <c r="AJ45" s="132"/>
      <c r="AK45" s="132"/>
      <c r="AL45" s="132"/>
      <c r="AM45" s="132"/>
      <c r="AN45" s="132"/>
      <c r="AO45" s="132"/>
      <c r="AP45" s="132"/>
      <c r="AQ45" s="132"/>
      <c r="AR45" s="132"/>
      <c r="AS45" s="132"/>
      <c r="AT45" s="132"/>
      <c r="AU45" s="132"/>
      <c r="AV45" s="132"/>
      <c r="AW45" s="132"/>
      <c r="AX45" s="132"/>
      <c r="AY45" s="132"/>
      <c r="AZ45" s="132"/>
      <c r="BA45" s="132"/>
      <c r="BB45" s="132"/>
      <c r="BC45" s="132"/>
      <c r="BD45" s="132"/>
      <c r="BE45" s="132"/>
      <c r="BF45" s="132"/>
      <c r="BG45" s="132"/>
      <c r="BH45" s="132"/>
      <c r="BI45" s="132"/>
      <c r="BJ45" s="132"/>
      <c r="BK45" s="132"/>
      <c r="BL45" s="132"/>
      <c r="BM45" s="132"/>
      <c r="BN45" s="132"/>
      <c r="BO45" s="132"/>
      <c r="BP45" s="132"/>
      <c r="BQ45" s="132"/>
      <c r="BR45" s="132"/>
      <c r="BS45" s="132"/>
      <c r="BT45" s="132"/>
      <c r="BU45" s="132"/>
      <c r="BV45" s="132"/>
      <c r="BW45" s="132"/>
      <c r="BX45" s="132"/>
      <c r="BY45" s="132"/>
      <c r="BZ45" s="132"/>
      <c r="CA45" s="132"/>
      <c r="CB45" s="132"/>
      <c r="CC45" s="132"/>
      <c r="CD45" s="132"/>
      <c r="CE45" s="132"/>
      <c r="CF45" s="132"/>
      <c r="CG45" s="132"/>
      <c r="CH45" s="132"/>
      <c r="CI45" s="132"/>
      <c r="CJ45" s="132"/>
      <c r="CK45" s="132"/>
      <c r="CL45" s="132"/>
      <c r="CM45" s="132"/>
      <c r="CN45" s="132"/>
      <c r="CO45" s="132"/>
      <c r="CP45" s="132"/>
      <c r="CQ45" s="132"/>
      <c r="CR45" s="132"/>
      <c r="CS45" s="132"/>
      <c r="CT45" s="132"/>
      <c r="CU45" s="132"/>
      <c r="CV45" s="132"/>
      <c r="CW45" s="132"/>
    </row>
    <row customFormat="1" r="46" s="18" spans="1:101" x14ac:dyDescent="0.25">
      <c r="A46" s="57" t="s">
        <v>36</v>
      </c>
      <c r="B46" s="18" t="s">
        <v>46</v>
      </c>
      <c r="C46" s="18" t="s">
        <v>37</v>
      </c>
    </row>
    <row customFormat="1" r="47" s="18" spans="1:101" x14ac:dyDescent="0.25">
      <c r="A47" s="59" t="s">
        <v>3285</v>
      </c>
      <c r="C47" s="18" t="s">
        <v>3516</v>
      </c>
    </row>
    <row customFormat="1" r="48" s="18" spans="1:101" x14ac:dyDescent="0.25">
      <c r="A48" s="59" t="s">
        <v>3286</v>
      </c>
      <c r="B48" s="2"/>
      <c r="C48" s="2" t="s">
        <v>3581</v>
      </c>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customFormat="1" r="49" s="18" spans="1:101" x14ac:dyDescent="0.25">
      <c r="A49" s="59" t="s">
        <v>3287</v>
      </c>
      <c r="B49" s="2"/>
      <c r="C49" s="2" t="s">
        <v>3588</v>
      </c>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customFormat="1" r="50" s="18" spans="1:101" x14ac:dyDescent="0.25">
      <c r="A50" s="59" t="s">
        <v>3303</v>
      </c>
      <c r="B50" s="2"/>
      <c r="C50" s="2" t="s">
        <v>38</v>
      </c>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customFormat="1" r="51" s="18" spans="1:101" x14ac:dyDescent="0.25">
      <c r="A51" s="59" t="s">
        <v>3290</v>
      </c>
      <c r="C51" s="18" t="s">
        <v>39</v>
      </c>
    </row>
    <row customFormat="1" r="52" s="18" spans="1:101" x14ac:dyDescent="0.25">
      <c r="A52" s="59" t="s">
        <v>3289</v>
      </c>
      <c r="C52" s="18" t="s">
        <v>39</v>
      </c>
    </row>
    <row customFormat="1" r="53" s="18" spans="1:101" x14ac:dyDescent="0.25">
      <c r="A53" s="59" t="s">
        <v>3291</v>
      </c>
      <c r="C53" s="18" t="s">
        <v>2412</v>
      </c>
    </row>
    <row customFormat="1" r="54" s="18" spans="1:101" x14ac:dyDescent="0.25">
      <c r="A54" s="59" t="s">
        <v>3304</v>
      </c>
      <c r="C54" s="18" t="s">
        <v>277</v>
      </c>
    </row>
    <row customHeight="1" ht="15" r="60" spans="1:101" x14ac:dyDescent="0.25">
      <c r="A60" s="164" t="s">
        <v>96</v>
      </c>
      <c r="B60" s="164" t="s">
        <v>3148</v>
      </c>
    </row>
    <row r="61" spans="1:101" x14ac:dyDescent="0.25">
      <c r="A61" s="165"/>
      <c r="B61" s="165"/>
    </row>
  </sheetData>
  <mergeCells count="2">
    <mergeCell ref="B60:B61"/>
    <mergeCell ref="A60:A61"/>
  </mergeCells>
  <conditionalFormatting sqref="A15:XFD17">
    <cfRule dxfId="161" priority="10" type="expression">
      <formula>A$13="Input Data"</formula>
    </cfRule>
  </conditionalFormatting>
  <conditionalFormatting sqref="A31:A32 G29:XFD34 A33:F34 A29:F30 A46:XFD54 A20:XFD24 A19 G19:XFD19">
    <cfRule dxfId="160" priority="9" type="expression">
      <formula>A$13="LookUp"</formula>
    </cfRule>
  </conditionalFormatting>
  <conditionalFormatting sqref="A22:XFD22">
    <cfRule dxfId="159" priority="6" type="expression">
      <formula>OR(A$21="E-KTP",A$21="AKTA",A$21="NPWP")</formula>
    </cfRule>
  </conditionalFormatting>
  <conditionalFormatting sqref="A36:XFD37">
    <cfRule dxfId="158" priority="5" type="expression">
      <formula>AND(A$35&lt;&gt;"Foreigner",A$35&lt;&gt;"Nationality",A$35&lt;&gt;"")</formula>
    </cfRule>
  </conditionalFormatting>
  <conditionalFormatting sqref="A47:XFD54">
    <cfRule dxfId="157" priority="4" type="expression">
      <formula>A$46="Yes"</formula>
    </cfRule>
  </conditionalFormatting>
  <conditionalFormatting sqref="B32:F32 C31:F31">
    <cfRule dxfId="156" priority="3" type="expression">
      <formula>B$13="LookUp"</formula>
    </cfRule>
  </conditionalFormatting>
  <conditionalFormatting sqref="B19:F19">
    <cfRule dxfId="155" priority="2" type="expression">
      <formula>B$13="LookUp"</formula>
    </cfRule>
  </conditionalFormatting>
  <conditionalFormatting sqref="B31">
    <cfRule dxfId="154" priority="1" type="expression">
      <formula>B$13="LookUp"</formula>
    </cfRule>
  </conditionalFormatting>
  <dataValidations count="37">
    <dataValidation showErrorMessage="1" showInputMessage="1" sqref="G46:CW46" type="list">
      <formula1>"Yes, No"</formula1>
    </dataValidation>
    <dataValidation allowBlank="1" showErrorMessage="1" showInputMessage="1" sqref="G54:CW54 L44:CW44 L42:CW42 L35:CW35 G37:CW37 G39:CW39 L27:CW27" type="list">
      <formula1>#REF!</formula1>
    </dataValidation>
    <dataValidation showErrorMessage="1" showInputMessage="1" sqref="G23:CW23 G21:CW21 G29:CW29 L25:CW25 L18:CW18" type="list">
      <formula1>#REF!</formula1>
    </dataValidation>
    <dataValidation allowBlank="1" errorStyle="information" showErrorMessage="1" showInputMessage="1" sqref="B15:F15" type="custom">
      <formula1>B13="LookUp"</formula1>
    </dataValidation>
    <dataValidation allowBlank="1" errorStyle="information" showErrorMessage="1" showInputMessage="1" sqref="B16:F16" type="custom">
      <formula1>B13="LookUp"</formula1>
    </dataValidation>
    <dataValidation allowBlank="1" errorStyle="information" showErrorMessage="1" showInputMessage="1" sqref="B17:F17" type="custom">
      <formula1>B13="LookUp"</formula1>
    </dataValidation>
    <dataValidation allowBlank="1" errorStyle="information" showErrorMessage="1" showInputMessage="1" sqref="B19:F19" type="custom">
      <formula1>B13="Input Data"</formula1>
    </dataValidation>
    <dataValidation allowBlank="1" errorStyle="information" showErrorMessage="1" showInputMessage="1" sqref="B20:F20" type="custom">
      <formula1>B13="Input Data"</formula1>
    </dataValidation>
    <dataValidation allowBlank="1" errorStyle="information" showErrorMessage="1" showInputMessage="1" sqref="B24:F24" type="custom">
      <formula1>B13="Input Data"</formula1>
    </dataValidation>
    <dataValidation allowBlank="1" errorStyle="information" showErrorMessage="1" showInputMessage="1" sqref="B30:F30" type="custom">
      <formula1>B13="Input Data"</formula1>
    </dataValidation>
    <dataValidation allowBlank="1" errorStyle="information" showErrorMessage="1" showInputMessage="1" sqref="B33:F33" type="custom">
      <formula1>B13="Input Data"</formula1>
    </dataValidation>
    <dataValidation allowBlank="1" errorStyle="information" showErrorMessage="1" showInputMessage="1" sqref="B34:F34" type="custom">
      <formula1>B13="Input Data"</formula1>
    </dataValidation>
    <dataValidation allowBlank="1" errorStyle="information" showErrorMessage="1" showInputMessage="1" sqref="B47:F47" type="custom">
      <formula1>B13="Input Data"</formula1>
    </dataValidation>
    <dataValidation allowBlank="1" errorStyle="information" showErrorMessage="1" showInputMessage="1" sqref="B48:F48" type="custom">
      <formula1>B13="Input Data"</formula1>
    </dataValidation>
    <dataValidation allowBlank="1" errorStyle="information" showErrorMessage="1" showInputMessage="1" sqref="B49:F49" type="custom">
      <formula1>B13="Input Data"</formula1>
    </dataValidation>
    <dataValidation allowBlank="1" errorStyle="information" showErrorMessage="1" showInputMessage="1" sqref="B50:F50" type="custom">
      <formula1>B13="Input Data"</formula1>
    </dataValidation>
    <dataValidation allowBlank="1" errorStyle="information" showErrorMessage="1" showInputMessage="1" sqref="B51:F51" type="custom">
      <formula1>B13="Input Data"</formula1>
    </dataValidation>
    <dataValidation allowBlank="1" errorStyle="information" showErrorMessage="1" showInputMessage="1" sqref="B52:F52" type="custom">
      <formula1>B13="Input Data"</formula1>
    </dataValidation>
    <dataValidation allowBlank="1" errorStyle="information" showErrorMessage="1" showInputMessage="1" sqref="B53:F53" type="custom">
      <formula1>B13="Input Data"</formula1>
    </dataValidation>
    <dataValidation allowBlank="1" errorStyle="information" showErrorMessage="1" showInputMessage="1" sqref="B44:K44" type="list">
      <formula1>ListAuthorityAML</formula1>
    </dataValidation>
    <dataValidation allowBlank="1" errorStyle="information" showErrorMessage="1" showInputMessage="1" sqref="B39:F39" type="list">
      <formula1>ListJobPosition</formula1>
    </dataValidation>
    <dataValidation allowBlank="1" errorStyle="information" showErrorMessage="1" showInputMessage="1" sqref="B42:K42" type="list">
      <formula1>ListDepartmentAML</formula1>
    </dataValidation>
    <dataValidation errorStyle="information" showErrorMessage="1" showInputMessage="1" sqref="B18:K18" type="list">
      <formula1>ListCustomerRelationship</formula1>
    </dataValidation>
    <dataValidation allowBlank="1" errorStyle="information" showErrorMessage="1" showInputMessage="1" sqref="B13:F13" type="list">
      <formula1>"Input Data, LookUp"</formula1>
    </dataValidation>
    <dataValidation allowBlank="1" errorStyle="information" showErrorMessage="1" showInputMessage="1" sqref="B22:F22" type="custom">
      <formula1>AND(B13="Input Data", B21&lt;&gt;"E-KTP", B21&lt;&gt;"AKTA", B21&lt;&gt;"NPWP")</formula1>
    </dataValidation>
    <dataValidation errorStyle="information" showErrorMessage="1" showInputMessage="1" sqref="B25:K25" type="list">
      <formula1>ListCustomerModelPersonal</formula1>
    </dataValidation>
    <dataValidation allowBlank="1" errorStyle="information" showErrorMessage="1" showInputMessage="1" sqref="B26:K26 B28:F28 B43:K43 B41:K41 B36:F36 B38:K38"/>
    <dataValidation allowBlank="1" errorStyle="information" showErrorMessage="1" showInputMessage="1" sqref="B31:F31" type="custom">
      <formula1>AND(B13="Input Data",IF(B21="E-KTP",LEN(B31)=16,LEN(B31)&gt;0),IF(B21="NPWP",LEN(B31)=15,LEN(B31)&gt;0))</formula1>
    </dataValidation>
    <dataValidation allowBlank="1" errorStyle="information" showErrorMessage="1" showInputMessage="1" sqref="B32:F32" type="custom">
      <formula1>AND(B13="Input Data",LEN(B32)=15)</formula1>
    </dataValidation>
    <dataValidation errorStyle="information" showErrorMessage="1" showInputMessage="1" sqref="B21:F21" type="list">
      <formula1>ListIdType</formula1>
    </dataValidation>
    <dataValidation errorStyle="information" showErrorMessage="1" showInputMessage="1" sqref="B23:F23" type="list">
      <formula1>ListMaritalStatus</formula1>
    </dataValidation>
    <dataValidation allowBlank="1" errorStyle="information" showErrorMessage="1" showInputMessage="1" sqref="B27:K27" type="list">
      <formula1>IF(B$25 = "Employee", ListJobProfessionEMP,IF(B$25 = "Professional", ListJobProfessionPROF,IF(B$25 = "Non Professional", ListJobProfessionNONPROF,IF(B$25 = "Small Medium Enterprise", ListJobProfessionSME,ListJobProfession))))</formula1>
    </dataValidation>
    <dataValidation allowBlank="1" errorStyle="information" showErrorMessage="1" showInputMessage="1" sqref="B29:F29" type="list">
      <formula1>ListGender</formula1>
    </dataValidation>
    <dataValidation allowBlank="1" errorStyle="information" showErrorMessage="1" showInputMessage="1" sqref="B35:K35" type="list">
      <formula1>ListNationality</formula1>
    </dataValidation>
    <dataValidation allowBlank="1" errorStyle="information" showErrorMessage="1" showInputMessage="1" sqref="B37:F37" type="list">
      <formula1>ListCountry</formula1>
    </dataValidation>
    <dataValidation allowBlank="1" errorStyle="information" showErrorMessage="1" showInputMessage="1" sqref="B54:F54" type="list">
      <formula1>ListOwnership</formula1>
    </dataValidation>
    <dataValidation allowBlank="1" showErrorMessage="1" showInputMessage="1" sqref="B10:C10" type="list">
      <formula1>"Yes, No, Edit"</formula1>
    </dataValidation>
  </dataValidations>
  <hyperlinks>
    <hyperlink display="doge@gmail.com" r:id="rId1" ref="A1"/>
    <hyperlink r:id="rId2" ref="C34"/>
  </hyperlinks>
  <pageMargins bottom="0.75" footer="0.3" header="0.3" left="0.7" right="0.7" top="0.75"/>
  <pageSetup orientation="portrait" paperSize="9" r:id="rId3"/>
  <legacyDrawing r:id="rId4"/>
  <extLst>
    <ext uri="{CCE6A557-97BC-4b89-ADB6-D9C93CAAB3DF}">
      <x14:dataValidations xmlns:xm="http://schemas.microsoft.com/office/excel/2006/main" count="1">
        <x14:dataValidation errorStyle="information" showErrorMessage="1" showInputMessage="1" type="list">
          <x14:formula1>
            <xm:f>Master!$CL$5:$CL$6</xm:f>
          </x14:formula1>
          <xm:sqref>B46:F46</xm:sqref>
        </x14:dataValidation>
      </x14:dataValidations>
    </ext>
  </extLst>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3"/>
  <dimension ref="A1:AA14"/>
  <sheetViews>
    <sheetView workbookViewId="0">
      <selection activeCell="B1" sqref="B1:C2"/>
    </sheetView>
  </sheetViews>
  <sheetFormatPr defaultRowHeight="15" x14ac:dyDescent="0.25"/>
  <cols>
    <col min="1" max="1" customWidth="true" width="17.140625" collapsed="true"/>
    <col min="2" max="2" customWidth="true" width="31.0" collapsed="true"/>
    <col min="3" max="3" bestFit="true" customWidth="true" width="19.85546875" collapsed="true"/>
  </cols>
  <sheetData>
    <row customFormat="1" r="1" s="18" spans="1:26" x14ac:dyDescent="0.25">
      <c r="A1" s="85" t="s">
        <v>4</v>
      </c>
      <c r="B1" s="18" t="s">
        <v>7</v>
      </c>
      <c r="C1" s="18" t="s">
        <v>7</v>
      </c>
      <c r="D1" s="18" t="s">
        <v>7</v>
      </c>
      <c r="E1" s="18" t="s">
        <v>7</v>
      </c>
      <c r="F1" s="18" t="s">
        <v>7</v>
      </c>
      <c r="G1" s="18" t="s">
        <v>7</v>
      </c>
    </row>
    <row customFormat="1" r="2" s="18" spans="1:26" x14ac:dyDescent="0.25">
      <c r="A2" s="18" t="s">
        <v>3210</v>
      </c>
      <c r="B2" s="18" t="s">
        <v>3046</v>
      </c>
      <c r="C2" s="18" t="s">
        <v>3046</v>
      </c>
      <c r="D2" s="18" t="s">
        <v>3046</v>
      </c>
      <c r="E2" s="18" t="s">
        <v>3046</v>
      </c>
      <c r="F2" s="18" t="s">
        <v>3046</v>
      </c>
      <c r="G2" s="18" t="s">
        <v>3046</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customFormat="1" r="3" s="18" spans="1:26" x14ac:dyDescent="0.25">
      <c r="A3" s="18" t="s">
        <v>3211</v>
      </c>
    </row>
    <row customFormat="1" r="4" s="18" spans="1:26" x14ac:dyDescent="0.25"/>
    <row customFormat="1" r="5" s="18" spans="1:26" x14ac:dyDescent="0.25"/>
    <row customFormat="1" r="6" s="18" spans="1:26" x14ac:dyDescent="0.25"/>
    <row customFormat="1" r="7" s="18" spans="1:26" x14ac:dyDescent="0.25"/>
    <row customFormat="1" r="8" s="18" spans="1:26" x14ac:dyDescent="0.25"/>
    <row customFormat="1" r="9" s="18" spans="1:26" x14ac:dyDescent="0.25"/>
    <row customFormat="1" r="10" s="18" spans="1:26" x14ac:dyDescent="0.25"/>
    <row customFormat="1" r="11" s="101" spans="1:26" x14ac:dyDescent="0.25"/>
    <row customFormat="1" r="12" s="18" spans="1:26" x14ac:dyDescent="0.25">
      <c r="A12" s="75" t="s">
        <v>6</v>
      </c>
      <c r="B12" s="18" t="str">
        <f>'1.TabCustomerMainData'!$B$13</f>
        <v>0002APP20221206138</v>
      </c>
      <c r="C12" s="18" t="str">
        <f>'1.TabCustomerMainData'!$C$13</f>
        <v>0002APP20221206138</v>
      </c>
    </row>
    <row customHeight="1" ht="60" r="14" spans="1:26" x14ac:dyDescent="0.25">
      <c r="A14" s="11" t="s">
        <v>96</v>
      </c>
      <c r="B14" s="166" t="s">
        <v>3149</v>
      </c>
      <c r="C14" s="166"/>
    </row>
  </sheetData>
  <mergeCells count="1">
    <mergeCell ref="B14:C14"/>
  </mergeCells>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4"/>
  <dimension ref="A1:H46"/>
  <sheetViews>
    <sheetView workbookViewId="0">
      <pane activePane="topRight" state="frozen" topLeftCell="B1" xSplit="1"/>
      <selection activeCell="G20" sqref="G20"/>
      <selection activeCell="B1" pane="topRight" sqref="B1:B2"/>
    </sheetView>
  </sheetViews>
  <sheetFormatPr defaultRowHeight="15" x14ac:dyDescent="0.25"/>
  <cols>
    <col min="1" max="1" bestFit="true" customWidth="true" width="28.7109375" collapsed="true"/>
    <col min="2" max="5" bestFit="true" customWidth="true" width="20.7109375" collapsed="true"/>
    <col min="6" max="6" bestFit="true" customWidth="true" width="19.85546875" collapsed="true"/>
  </cols>
  <sheetData>
    <row customFormat="1" r="1" s="18" spans="1:7" x14ac:dyDescent="0.25">
      <c r="A1" s="18" t="s">
        <v>4</v>
      </c>
      <c r="B1" s="18" t="s">
        <v>7</v>
      </c>
      <c r="C1" t="s">
        <v>7</v>
      </c>
      <c r="D1" s="18" t="s">
        <v>7</v>
      </c>
      <c r="E1" s="18" t="s">
        <v>7</v>
      </c>
      <c r="F1" s="18" t="s">
        <v>7</v>
      </c>
      <c r="G1" s="18" t="s">
        <v>7</v>
      </c>
    </row>
    <row customFormat="1" r="2" s="18" spans="1:7" x14ac:dyDescent="0.25">
      <c r="A2" s="18" t="s">
        <v>3210</v>
      </c>
      <c r="B2" s="18" t="s">
        <v>3046</v>
      </c>
      <c r="C2" s="18" t="s">
        <v>3046</v>
      </c>
      <c r="D2" s="18" t="s">
        <v>3046</v>
      </c>
      <c r="E2" s="18" t="s">
        <v>3046</v>
      </c>
      <c r="F2" s="18" t="s">
        <v>3046</v>
      </c>
      <c r="G2" s="18" t="s">
        <v>3046</v>
      </c>
    </row>
    <row customFormat="1" r="3" s="18" spans="1:7" x14ac:dyDescent="0.25">
      <c r="A3" s="18" t="s">
        <v>3211</v>
      </c>
    </row>
    <row customFormat="1" ht="16.5" r="4" s="18" spans="1:7" x14ac:dyDescent="0.3">
      <c r="A4" s="33" t="s">
        <v>3294</v>
      </c>
      <c r="B4" s="106">
        <f>IF(B13="Input Data",COUNTIFS($A18:$A21,"*$*",B18:B21,"")+COUNTIFS($A23:$A28,"*$*",B23:B28,"")+COUNTIFS($A30:$A31,"*$*",B30:B31,"")+COUNTIFS($A33:$A34,"*$*",B33:B34,"")+IF(B38 = "No",COUNTIFS($A39:$A46,"*$*",B39:B46,""),0),IF(B13="LookUp",COUNTIFS($A15:$A18,"*$*",B15:B18,"")+COUNTIFS($A25,"*$*",B25,"")+COUNTIFS($A33:$A34,"*$*",$A33:$A34,"")))</f>
        <v>0</v>
      </c>
      <c r="C4" s="106">
        <f ref="C4:F4" si="0" t="shared">IF(C13="Input Data",COUNTIFS($A18:$A21,"*$*",C18:C21,"")+COUNTIFS($A23:$A28,"*$*",C23:C28,"")+COUNTIFS($A30:$A31,"*$*",C30:C31,"")+COUNTIFS($A33:$A34,"*$*",C33:C34,"")+IF(C38 = "No",COUNTIFS($A39:$A46,"*$*",C39:C46,""),0),IF(C13="LookUp",COUNTIFS($A15:$A18,"*$*",C15:C18,"")+COUNTIFS($A25,"*$*",C25,"")+COUNTIFS($A33:$A34,"*$*",$A33:$A34,"")))</f>
        <v>0</v>
      </c>
      <c r="D4" s="106">
        <f si="0" t="shared"/>
        <v>0</v>
      </c>
      <c r="E4" s="106">
        <f si="0" t="shared"/>
        <v>0</v>
      </c>
      <c r="F4" s="106">
        <f si="0" t="shared"/>
        <v>0</v>
      </c>
    </row>
    <row customFormat="1" r="5" s="18" spans="1:7" x14ac:dyDescent="0.25"/>
    <row customFormat="1" r="6" s="18" spans="1:7" x14ac:dyDescent="0.25"/>
    <row customFormat="1" r="7" s="18" spans="1:7" x14ac:dyDescent="0.25"/>
    <row customFormat="1" r="8" s="18" spans="1:7" x14ac:dyDescent="0.25"/>
    <row customFormat="1" r="9" s="18" spans="1:7" x14ac:dyDescent="0.25">
      <c r="A9" s="33" t="s">
        <v>3445</v>
      </c>
    </row>
    <row customFormat="1" r="10" s="18" spans="1:7" x14ac:dyDescent="0.25">
      <c r="A10" s="33" t="s">
        <v>3433</v>
      </c>
      <c r="B10" s="33" t="str">
        <f>'1.TabCustomerMainData'!$B$10</f>
        <v>No</v>
      </c>
      <c r="C10" s="33" t="str">
        <f>'1.TabCustomerMainData'!$B$10</f>
        <v>No</v>
      </c>
    </row>
    <row customFormat="1" r="11" s="103" spans="1:7" x14ac:dyDescent="0.25">
      <c r="B11" s="102"/>
      <c r="C11" s="102"/>
      <c r="D11" s="102"/>
    </row>
    <row customFormat="1" r="12" s="18" spans="1:7" x14ac:dyDescent="0.25">
      <c r="A12" s="75" t="s">
        <v>6</v>
      </c>
      <c r="B12" s="52" t="str">
        <f>'1.TabCustomerMainData'!C13</f>
        <v>0002APP20221206138</v>
      </c>
      <c r="C12" s="52"/>
      <c r="D12" s="52"/>
    </row>
    <row customFormat="1" r="13" s="18" spans="1:7" x14ac:dyDescent="0.25">
      <c r="A13" s="57" t="s">
        <v>2410</v>
      </c>
      <c r="B13" s="18" t="s">
        <v>2411</v>
      </c>
      <c r="C13" s="18" t="s">
        <v>3451</v>
      </c>
      <c r="D13" s="18" t="s">
        <v>3451</v>
      </c>
      <c r="E13" s="18" t="s">
        <v>2411</v>
      </c>
      <c r="F13" s="18" t="s">
        <v>2411</v>
      </c>
    </row>
    <row customFormat="1" r="14" s="167" spans="1:7" x14ac:dyDescent="0.25">
      <c r="A14" s="167" t="s">
        <v>3012</v>
      </c>
    </row>
    <row customFormat="1" r="15" s="54" spans="1:7" x14ac:dyDescent="0.25">
      <c r="A15" s="59" t="s">
        <v>3271</v>
      </c>
      <c r="B15" s="2"/>
      <c r="C15" s="2" t="s">
        <v>3596</v>
      </c>
      <c r="D15" s="2" t="s">
        <v>3465</v>
      </c>
      <c r="E15" s="18"/>
      <c r="F15" s="18"/>
    </row>
    <row customFormat="1" r="16" s="54" spans="1:7" x14ac:dyDescent="0.25">
      <c r="A16" s="59" t="s">
        <v>3272</v>
      </c>
      <c r="B16" s="18"/>
      <c r="C16" s="18" t="s">
        <v>3594</v>
      </c>
      <c r="D16" s="18" t="s">
        <v>5</v>
      </c>
      <c r="E16" s="18"/>
      <c r="F16" s="18"/>
    </row>
    <row customFormat="1" r="17" s="54" spans="1:6" x14ac:dyDescent="0.25">
      <c r="A17" s="59" t="s">
        <v>3273</v>
      </c>
      <c r="B17" s="2"/>
      <c r="C17" s="2" t="s">
        <v>3595</v>
      </c>
      <c r="D17" s="2" t="s">
        <v>3466</v>
      </c>
      <c r="E17" s="18"/>
      <c r="F17" s="18"/>
    </row>
    <row customFormat="1" r="18" s="18" spans="1:6" x14ac:dyDescent="0.25">
      <c r="A18" s="58" t="s">
        <v>3305</v>
      </c>
      <c r="B18" t="s">
        <v>184</v>
      </c>
      <c r="C18" t="s">
        <v>8</v>
      </c>
      <c r="D18" t="s">
        <v>9</v>
      </c>
      <c r="E18" s="18" t="s">
        <v>8</v>
      </c>
      <c r="F18" s="18" t="s">
        <v>8</v>
      </c>
    </row>
    <row customFormat="1" r="19" s="18" spans="1:6" x14ac:dyDescent="0.25">
      <c r="A19" s="59" t="s">
        <v>3306</v>
      </c>
      <c r="B19" t="s">
        <v>3599</v>
      </c>
      <c r="C19" t="s">
        <v>5</v>
      </c>
      <c r="D19" t="s">
        <v>3573</v>
      </c>
      <c r="E19" s="18" t="s">
        <v>3179</v>
      </c>
      <c r="F19" s="18" t="s">
        <v>3179</v>
      </c>
    </row>
    <row customFormat="1" r="20" s="18" spans="1:6" x14ac:dyDescent="0.25">
      <c r="A20" s="59" t="s">
        <v>3275</v>
      </c>
      <c r="B20" s="18" t="s">
        <v>13</v>
      </c>
      <c r="C20" s="18" t="s">
        <v>13</v>
      </c>
      <c r="E20" s="18" t="s">
        <v>13</v>
      </c>
      <c r="F20" s="18" t="s">
        <v>13</v>
      </c>
    </row>
    <row customFormat="1" r="21" s="18" spans="1:6" x14ac:dyDescent="0.25">
      <c r="A21" s="59" t="s">
        <v>3276</v>
      </c>
      <c r="B21" t="s">
        <v>14</v>
      </c>
      <c r="C21" t="s">
        <v>14</v>
      </c>
      <c r="D21" t="s">
        <v>15</v>
      </c>
      <c r="E21" s="18" t="s">
        <v>15</v>
      </c>
      <c r="F21" s="18" t="s">
        <v>15</v>
      </c>
    </row>
    <row customFormat="1" r="22" s="18" spans="1:6" x14ac:dyDescent="0.25">
      <c r="A22" s="18" t="s">
        <v>2448</v>
      </c>
      <c r="B22" s="71"/>
      <c r="C22" s="71"/>
      <c r="D22" s="71"/>
      <c r="E22" s="71">
        <v>45909</v>
      </c>
      <c r="F22" s="71">
        <v>45910</v>
      </c>
    </row>
    <row customFormat="1" r="23" s="18" spans="1:6" x14ac:dyDescent="0.25">
      <c r="A23" s="59" t="s">
        <v>3277</v>
      </c>
      <c r="B23" s="18" t="s">
        <v>16</v>
      </c>
      <c r="C23" s="18" t="s">
        <v>16</v>
      </c>
      <c r="E23" s="18" t="s">
        <v>16</v>
      </c>
      <c r="F23" s="18" t="s">
        <v>16</v>
      </c>
    </row>
    <row customFormat="1" r="24" s="18" spans="1:6" x14ac:dyDescent="0.25">
      <c r="A24" s="59" t="s">
        <v>3278</v>
      </c>
      <c r="B24" s="2" t="s">
        <v>3518</v>
      </c>
      <c r="C24" s="2" t="s">
        <v>3519</v>
      </c>
      <c r="D24" s="2"/>
      <c r="E24" s="2" t="s">
        <v>3178</v>
      </c>
      <c r="F24" s="2" t="s">
        <v>3178</v>
      </c>
    </row>
    <row customFormat="1" r="25" s="18" spans="1:6" x14ac:dyDescent="0.25">
      <c r="A25" s="58" t="s">
        <v>3279</v>
      </c>
      <c r="B25" s="18" t="s">
        <v>256</v>
      </c>
      <c r="C25" s="18" t="s">
        <v>17</v>
      </c>
      <c r="D25" s="18" t="s">
        <v>17</v>
      </c>
      <c r="E25" s="18" t="s">
        <v>17</v>
      </c>
      <c r="F25" s="18" t="s">
        <v>17</v>
      </c>
    </row>
    <row customFormat="1" r="26" s="18" spans="1:6" x14ac:dyDescent="0.25">
      <c r="A26" s="59" t="s">
        <v>3280</v>
      </c>
      <c r="B26" s="18" t="s">
        <v>20</v>
      </c>
      <c r="C26" s="18" t="s">
        <v>20</v>
      </c>
      <c r="E26" s="18" t="s">
        <v>20</v>
      </c>
      <c r="F26" s="18" t="s">
        <v>20</v>
      </c>
    </row>
    <row customFormat="1" r="27" s="18" spans="1:6" x14ac:dyDescent="0.25">
      <c r="A27" s="59" t="s">
        <v>3298</v>
      </c>
      <c r="B27" s="136" t="s">
        <v>3589</v>
      </c>
      <c r="C27" t="s">
        <v>3566</v>
      </c>
      <c r="D27" t="s">
        <v>3565</v>
      </c>
      <c r="E27" s="72" t="s">
        <v>3212</v>
      </c>
      <c r="F27" s="72" t="s">
        <v>3213</v>
      </c>
    </row>
    <row customFormat="1" r="28" s="18" spans="1:6" x14ac:dyDescent="0.25">
      <c r="A28" s="59" t="s">
        <v>3282</v>
      </c>
      <c r="B28" s="2" t="s">
        <v>3590</v>
      </c>
      <c r="C28" s="2" t="s">
        <v>3571</v>
      </c>
      <c r="D28" s="2"/>
      <c r="E28" s="2" t="s">
        <v>3180</v>
      </c>
      <c r="F28" s="2" t="s">
        <v>3180</v>
      </c>
    </row>
    <row customFormat="1" r="29" s="18" spans="1:6" x14ac:dyDescent="0.25">
      <c r="A29" s="18" t="s">
        <v>21</v>
      </c>
      <c r="B29"/>
      <c r="C29" t="s">
        <v>3466</v>
      </c>
      <c r="D29" t="s">
        <v>3180</v>
      </c>
      <c r="E29" s="2"/>
      <c r="F29" s="2"/>
    </row>
    <row customFormat="1" r="30" s="18" spans="1:6" x14ac:dyDescent="0.25">
      <c r="A30" s="59" t="s">
        <v>3283</v>
      </c>
      <c r="B30" t="s">
        <v>3572</v>
      </c>
      <c r="C30" t="s">
        <v>3567</v>
      </c>
      <c r="D30" t="s">
        <v>3563</v>
      </c>
      <c r="E30" s="18" t="s">
        <v>3181</v>
      </c>
      <c r="F30" s="18" t="s">
        <v>3181</v>
      </c>
    </row>
    <row customFormat="1" r="31" s="18" spans="1:6" x14ac:dyDescent="0.25">
      <c r="A31" s="59" t="s">
        <v>3284</v>
      </c>
      <c r="B31" s="3" t="s">
        <v>3591</v>
      </c>
      <c r="C31" s="3" t="s">
        <v>3498</v>
      </c>
      <c r="D31" s="3"/>
      <c r="E31" s="3" t="s">
        <v>3182</v>
      </c>
      <c r="F31" s="3" t="s">
        <v>3182</v>
      </c>
    </row>
    <row customFormat="1" r="32" s="167" spans="1:6" x14ac:dyDescent="0.25">
      <c r="A32" s="167" t="s">
        <v>3008</v>
      </c>
    </row>
    <row customFormat="1" r="33" s="18" spans="1:6" x14ac:dyDescent="0.25">
      <c r="A33" s="61" t="s">
        <v>3301</v>
      </c>
      <c r="B33" s="18" t="str">
        <f>VLOOKUP(B34,Master!$M:$N,2,FALSE)</f>
        <v>00651</v>
      </c>
      <c r="C33" s="18" t="str">
        <f>VLOOKUP(C34,Master!$M:$N,2,FALSE)</f>
        <v>00653</v>
      </c>
      <c r="E33" s="18" t="str">
        <f>VLOOKUP(E34,Master!$M:$N,2,FALSE)</f>
        <v>00651</v>
      </c>
      <c r="F33" s="18" t="str">
        <f>VLOOKUP(F34,Master!$M:$N,2,FALSE)</f>
        <v>00651</v>
      </c>
    </row>
    <row customFormat="1" r="34" s="18" spans="1:6" x14ac:dyDescent="0.25">
      <c r="A34" s="58" t="s">
        <v>3293</v>
      </c>
      <c r="B34" s="18" t="s">
        <v>33</v>
      </c>
      <c r="C34" s="18" t="s">
        <v>253</v>
      </c>
      <c r="E34" s="18" t="s">
        <v>33</v>
      </c>
      <c r="F34" s="18" t="s">
        <v>33</v>
      </c>
    </row>
    <row customFormat="1" r="35" s="18" spans="1:6" x14ac:dyDescent="0.25">
      <c r="A35" s="61" t="s">
        <v>34</v>
      </c>
      <c r="B35" s="18" t="str">
        <f>VLOOKUP(B36,Master!$Q:$R,2,FALSE)</f>
        <v>00838</v>
      </c>
      <c r="C35" s="18" t="str">
        <f>VLOOKUP(C36,Master!$Q:$R,2,FALSE)</f>
        <v>00836</v>
      </c>
      <c r="E35" s="18" t="str">
        <f>VLOOKUP(E36,Master!$Q:$R,2,FALSE)</f>
        <v>00838</v>
      </c>
      <c r="F35" s="18" t="str">
        <f>VLOOKUP(F36,Master!$Q:$R,2,FALSE)</f>
        <v>00838</v>
      </c>
    </row>
    <row customFormat="1" r="36" s="18" spans="1:6" x14ac:dyDescent="0.25">
      <c r="A36" s="18" t="s">
        <v>45</v>
      </c>
      <c r="B36" s="18" t="s">
        <v>33</v>
      </c>
      <c r="C36" s="18" t="s">
        <v>231</v>
      </c>
      <c r="E36" s="18" t="s">
        <v>33</v>
      </c>
      <c r="F36" s="18" t="s">
        <v>33</v>
      </c>
    </row>
    <row customFormat="1" r="37" s="167" spans="1:6" x14ac:dyDescent="0.25"/>
    <row customFormat="1" r="38" s="18" spans="1:6" x14ac:dyDescent="0.25">
      <c r="A38" s="57" t="s">
        <v>36</v>
      </c>
      <c r="B38" s="18" t="s">
        <v>37</v>
      </c>
      <c r="C38" s="18" t="s">
        <v>46</v>
      </c>
      <c r="E38" s="18" t="s">
        <v>37</v>
      </c>
      <c r="F38" s="18" t="s">
        <v>37</v>
      </c>
    </row>
    <row customFormat="1" r="39" s="18" spans="1:6" x14ac:dyDescent="0.25">
      <c r="A39" s="59" t="s">
        <v>3285</v>
      </c>
      <c r="B39" s="18" t="s">
        <v>3592</v>
      </c>
      <c r="E39" s="18" t="s">
        <v>3065</v>
      </c>
      <c r="F39" s="18" t="s">
        <v>3065</v>
      </c>
    </row>
    <row customFormat="1" r="40" s="18" spans="1:6" x14ac:dyDescent="0.25">
      <c r="A40" s="59" t="s">
        <v>3286</v>
      </c>
      <c r="B40" s="2" t="s">
        <v>2450</v>
      </c>
      <c r="C40" s="2"/>
      <c r="D40" s="2"/>
      <c r="E40" s="2" t="s">
        <v>3064</v>
      </c>
      <c r="F40" s="2" t="s">
        <v>3064</v>
      </c>
    </row>
    <row customFormat="1" r="41" s="18" spans="1:6" x14ac:dyDescent="0.25">
      <c r="A41" s="59" t="s">
        <v>3287</v>
      </c>
      <c r="B41" s="2" t="s">
        <v>3593</v>
      </c>
      <c r="C41" s="2"/>
      <c r="D41" s="2"/>
      <c r="E41" s="2" t="s">
        <v>106</v>
      </c>
      <c r="F41" s="2" t="s">
        <v>106</v>
      </c>
    </row>
    <row customFormat="1" r="42" s="18" spans="1:6" x14ac:dyDescent="0.25">
      <c r="A42" s="59" t="s">
        <v>3288</v>
      </c>
      <c r="B42" s="2" t="s">
        <v>38</v>
      </c>
      <c r="C42" s="2"/>
      <c r="D42" s="2"/>
      <c r="E42" s="2" t="s">
        <v>38</v>
      </c>
      <c r="F42" s="2" t="s">
        <v>38</v>
      </c>
    </row>
    <row customFormat="1" r="43" s="18" spans="1:6" x14ac:dyDescent="0.25">
      <c r="A43" s="59" t="s">
        <v>3289</v>
      </c>
      <c r="B43" s="18" t="s">
        <v>39</v>
      </c>
      <c r="E43" s="18" t="s">
        <v>39</v>
      </c>
      <c r="F43" s="18" t="s">
        <v>39</v>
      </c>
    </row>
    <row customFormat="1" r="44" s="18" spans="1:6" x14ac:dyDescent="0.25">
      <c r="A44" s="59" t="s">
        <v>3290</v>
      </c>
      <c r="B44" s="18" t="s">
        <v>39</v>
      </c>
      <c r="E44" s="18" t="s">
        <v>39</v>
      </c>
      <c r="F44" s="18" t="s">
        <v>39</v>
      </c>
    </row>
    <row customFormat="1" r="45" s="18" spans="1:6" x14ac:dyDescent="0.25">
      <c r="A45" s="59" t="s">
        <v>3291</v>
      </c>
      <c r="B45" s="18" t="s">
        <v>2412</v>
      </c>
      <c r="E45" s="18" t="s">
        <v>2412</v>
      </c>
      <c r="F45" s="18" t="s">
        <v>2412</v>
      </c>
    </row>
    <row customFormat="1" r="46" s="18" spans="1:6" x14ac:dyDescent="0.25">
      <c r="A46" s="59" t="s">
        <v>3307</v>
      </c>
      <c r="B46" s="18" t="s">
        <v>41</v>
      </c>
      <c r="E46" s="18" t="s">
        <v>41</v>
      </c>
      <c r="F46" s="18" t="s">
        <v>41</v>
      </c>
    </row>
  </sheetData>
  <mergeCells count="3">
    <mergeCell ref="A37:XFD37"/>
    <mergeCell ref="A32:XFD32"/>
    <mergeCell ref="A14:XFD14"/>
  </mergeCells>
  <conditionalFormatting sqref="B15:XFD17">
    <cfRule dxfId="153" priority="12" type="expression">
      <formula>B$13="Input Data"</formula>
    </cfRule>
  </conditionalFormatting>
  <conditionalFormatting sqref="B20:XFD24 B26:XFD31 A38 D19:XFD19 C38:XFD46">
    <cfRule dxfId="152" priority="11" type="expression">
      <formula>A$13="LookUp"</formula>
    </cfRule>
  </conditionalFormatting>
  <conditionalFormatting sqref="B22:XFD22">
    <cfRule dxfId="151" priority="10" type="expression">
      <formula>OR(B$21="E-KTP",B$21="AKTA",B$21="NPWP")</formula>
    </cfRule>
  </conditionalFormatting>
  <conditionalFormatting sqref="C39:XFD46">
    <cfRule dxfId="150" priority="9" type="expression">
      <formula>C$38="Yes"</formula>
    </cfRule>
  </conditionalFormatting>
  <conditionalFormatting sqref="A15:A17">
    <cfRule dxfId="149" priority="8" type="expression">
      <formula>A$13="Input Data"</formula>
    </cfRule>
  </conditionalFormatting>
  <conditionalFormatting sqref="A19:A24 A26:A31">
    <cfRule dxfId="148" priority="7" type="expression">
      <formula>A$13="LookUp"</formula>
    </cfRule>
  </conditionalFormatting>
  <conditionalFormatting sqref="A22">
    <cfRule dxfId="147" priority="6" type="expression">
      <formula>OR(A$21="E-KTP",A$21="AKTA",A$21="NPWP")</formula>
    </cfRule>
  </conditionalFormatting>
  <conditionalFormatting sqref="A39:A46">
    <cfRule dxfId="146" priority="5" type="expression">
      <formula>A$13="LookUp"</formula>
    </cfRule>
  </conditionalFormatting>
  <conditionalFormatting sqref="A39:A46">
    <cfRule dxfId="145" priority="4" type="expression">
      <formula>A$38="Yes"</formula>
    </cfRule>
  </conditionalFormatting>
  <conditionalFormatting sqref="B19:C19">
    <cfRule dxfId="144" priority="3" type="expression">
      <formula>B$13="LookUp"</formula>
    </cfRule>
  </conditionalFormatting>
  <conditionalFormatting sqref="B38:B46">
    <cfRule dxfId="143" priority="2" type="expression">
      <formula>B$13="LookUp"</formula>
    </cfRule>
  </conditionalFormatting>
  <conditionalFormatting sqref="B39:B46">
    <cfRule dxfId="142" priority="1" type="expression">
      <formula>B$46="Yes"</formula>
    </cfRule>
  </conditionalFormatting>
  <dataValidations count="37">
    <dataValidation allowBlank="1" errorStyle="information" showErrorMessage="1" showInputMessage="1" sqref="B15:F15" type="custom">
      <formula1>B13="LookUp"</formula1>
    </dataValidation>
    <dataValidation allowBlank="1" errorStyle="information" showErrorMessage="1" showInputMessage="1" sqref="B16:F16" type="custom">
      <formula1>B13="LookUp"</formula1>
    </dataValidation>
    <dataValidation allowBlank="1" errorStyle="information" showErrorMessage="1" showInputMessage="1" sqref="B17:F17" type="custom">
      <formula1>B13="LookUp"</formula1>
    </dataValidation>
    <dataValidation allowBlank="1" errorStyle="information" showErrorMessage="1" showInputMessage="1" sqref="B19:F19" type="custom">
      <formula1>B13="Input Data"</formula1>
    </dataValidation>
    <dataValidation allowBlank="1" errorStyle="information" showErrorMessage="1" showInputMessage="1" sqref="B20:F20" type="custom">
      <formula1>B13="Input Data"</formula1>
    </dataValidation>
    <dataValidation allowBlank="1" errorStyle="information" showErrorMessage="1" showInputMessage="1" sqref="B24:F24"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AND(B13="Input Data",OR(IF(B21="E-KTP",LEN(B28)=16),IF(B21="NPWP",LEN(B28)=15,LEN(B31)&gt;0)))</formula1>
    </dataValidation>
    <dataValidation allowBlank="1" errorStyle="information" showErrorMessage="1" showInputMessage="1" sqref="B29:F29" type="custom">
      <formula1>AND(B13="Input Data",LEN(B29)=15)</formula1>
    </dataValidation>
    <dataValidation allowBlank="1" errorStyle="information" showErrorMessage="1" showInputMessage="1" sqref="B30:F30" type="custom">
      <formula1>B13="Input Data"</formula1>
    </dataValidation>
    <dataValidation allowBlank="1" errorStyle="information" showErrorMessage="1" showInputMessage="1" sqref="B31:F31" type="custom">
      <formula1>B13="Input Data"</formula1>
    </dataValidation>
    <dataValidation allowBlank="1" errorStyle="information" showErrorMessage="1" showInputMessage="1" sqref="C39:F39" type="custom">
      <formula1>C13="Input Data"</formula1>
    </dataValidation>
    <dataValidation allowBlank="1" errorStyle="information" showErrorMessage="1" showInputMessage="1" sqref="C40:F40" type="custom">
      <formula1>C13="Input Data"</formula1>
    </dataValidation>
    <dataValidation allowBlank="1" errorStyle="information" showErrorMessage="1" showInputMessage="1" sqref="C41:F41" type="custom">
      <formula1>C13="Input Data"</formula1>
    </dataValidation>
    <dataValidation allowBlank="1" errorStyle="information" showErrorMessage="1" showInputMessage="1" sqref="C42:F42" type="custom">
      <formula1>C13="Input Data"</formula1>
    </dataValidation>
    <dataValidation allowBlank="1" errorStyle="information" showErrorMessage="1" showInputMessage="1" sqref="C43:F43" type="custom">
      <formula1>C13="Input Data"</formula1>
    </dataValidation>
    <dataValidation allowBlank="1" errorStyle="information" showErrorMessage="1" showInputMessage="1" sqref="C44:F44" type="custom">
      <formula1>C13="Input Data"</formula1>
    </dataValidation>
    <dataValidation allowBlank="1" errorStyle="information" showErrorMessage="1" showInputMessage="1" sqref="C45:F45" type="custom">
      <formula1>C13="Input Data"</formula1>
    </dataValidation>
    <dataValidation allowBlank="1" errorStyle="information" showErrorMessage="1" showInputMessage="1" sqref="B22:F22" type="custom">
      <formula1>AND(B13="Input Data",B21&lt;&gt;"E-KTP",B21&lt;&gt;"AKTA",B21&lt;&gt;"NPWP")</formula1>
    </dataValidation>
    <dataValidation errorStyle="information" showErrorMessage="1" showInputMessage="1" sqref="B18:F18" type="list">
      <formula1>ListGuarantorRelationshipPersonal</formula1>
    </dataValidation>
    <dataValidation errorStyle="information" showErrorMessage="1" showInputMessage="1" sqref="B25:F25" type="list">
      <formula1>ListCustomerModelPersonal</formula1>
    </dataValidation>
    <dataValidation allowBlank="1" errorStyle="information" showErrorMessage="1" showInputMessage="1" sqref="B36:F36" type="list">
      <formula1>ListAuthorityAML</formula1>
    </dataValidation>
    <dataValidation allowBlank="1" errorStyle="information" showErrorMessage="1" showInputMessage="1" sqref="B34:F34" type="list">
      <formula1>ListDepartmentAML</formula1>
    </dataValidation>
    <dataValidation allowBlank="1" errorStyle="information" showErrorMessage="1" showInputMessage="1" sqref="B13:F13" type="list">
      <formula1>"Input Data, LookUp"</formula1>
    </dataValidation>
    <dataValidation allowBlank="1" errorStyle="information" showErrorMessage="1" showInputMessage="1" sqref="B33:F33 B35:F35"/>
    <dataValidation errorStyle="information" showErrorMessage="1" showInputMessage="1" sqref="B21:F21" type="list">
      <formula1>ListIdType</formula1>
    </dataValidation>
    <dataValidation errorStyle="information" showErrorMessage="1" showInputMessage="1" sqref="B23:F23" type="list">
      <formula1>ListMaritalStatus</formula1>
    </dataValidation>
    <dataValidation errorStyle="information" showErrorMessage="1" showInputMessage="1" sqref="B26:F26" type="list">
      <formula1>ListGender</formula1>
    </dataValidation>
    <dataValidation allowBlank="1" errorStyle="information" showErrorMessage="1" showInputMessage="1" sqref="B46:F46" type="list">
      <formula1>ListOwnership</formula1>
    </dataValidation>
    <dataValidation allowBlank="1" showErrorMessage="1" showInputMessage="1" sqref="B10:C10" type="list">
      <formula1>"Yes, No, Edit"</formula1>
    </dataValidation>
    <dataValidation allowBlank="1" errorStyle="information" showErrorMessage="1" showInputMessage="1" sqref="B45" type="custom">
      <formula1>B5="Input Data"</formula1>
    </dataValidation>
    <dataValidation allowBlank="1" errorStyle="information" showErrorMessage="1" showInputMessage="1" sqref="B44" type="custom">
      <formula1>B5="Input Data"</formula1>
    </dataValidation>
    <dataValidation allowBlank="1" errorStyle="information" showErrorMessage="1" showInputMessage="1" sqref="B43" type="custom">
      <formula1>B5="Input Data"</formula1>
    </dataValidation>
    <dataValidation allowBlank="1" errorStyle="information" showErrorMessage="1" showInputMessage="1" sqref="B42" type="custom">
      <formula1>B5="Input Data"</formula1>
    </dataValidation>
    <dataValidation allowBlank="1" errorStyle="information" showErrorMessage="1" showInputMessage="1" sqref="B41" type="custom">
      <formula1>B5="Input Data"</formula1>
    </dataValidation>
    <dataValidation allowBlank="1" errorStyle="information" showErrorMessage="1" showInputMessage="1" sqref="B40" type="custom">
      <formula1>B5="Input Data"</formula1>
    </dataValidation>
    <dataValidation allowBlank="1" errorStyle="information" showErrorMessage="1" showInputMessage="1" sqref="B39" type="custom">
      <formula1>B5="Input Data"</formula1>
    </dataValidation>
  </dataValidations>
  <hyperlinks>
    <hyperlink r:id="rId1" ref="B31"/>
    <hyperlink r:id="rId2" ref="C31"/>
    <hyperlink r:id="rId3" ref="E31"/>
    <hyperlink r:id="rId4" ref="F31"/>
  </hyperlinks>
  <pageMargins bottom="0.75" footer="0.3" header="0.3" left="0.7" right="0.7" top="0.75"/>
  <legacyDrawing r:id="rId5"/>
  <extLst>
    <ext uri="{CCE6A557-97BC-4b89-ADB6-D9C93CAAB3DF}">
      <x14:dataValidations xmlns:xm="http://schemas.microsoft.com/office/excel/2006/main" count="1">
        <x14:dataValidation errorStyle="information" showErrorMessage="1" showInputMessage="1" type="list">
          <x14:formula1>
            <xm:f>Master!$CL$5:$CL$6</xm:f>
          </x14:formula1>
          <xm:sqref>B38:F38</xm:sqref>
        </x14:dataValidation>
      </x14:dataValidations>
    </ext>
  </extLst>
</worksheet>
</file>

<file path=xl/worksheets/sheet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5"/>
  <dimension ref="A1:H31"/>
  <sheetViews>
    <sheetView workbookViewId="0">
      <pane activePane="topRight" state="frozen" topLeftCell="B1" xSplit="1"/>
      <selection activeCell="G20" sqref="G20"/>
      <selection activeCell="C12" pane="topRight" sqref="B12:C12"/>
    </sheetView>
  </sheetViews>
  <sheetFormatPr defaultRowHeight="15" x14ac:dyDescent="0.25"/>
  <cols>
    <col min="1" max="1" bestFit="true" customWidth="true" width="21.5703125" collapsed="true"/>
    <col min="2" max="2" customWidth="true" width="24.28515625" collapsed="true"/>
    <col min="3" max="5" bestFit="true" customWidth="true" width="20.7109375" collapsed="true"/>
    <col min="6" max="6" bestFit="true" customWidth="true" width="22.85546875" collapsed="true"/>
  </cols>
  <sheetData>
    <row customFormat="1" r="1" s="18" spans="1:7" x14ac:dyDescent="0.25">
      <c r="A1" s="18" t="s">
        <v>4</v>
      </c>
      <c r="B1" t="s">
        <v>7</v>
      </c>
      <c r="C1" t="s">
        <v>7</v>
      </c>
      <c r="D1" s="18" t="s">
        <v>7</v>
      </c>
      <c r="E1" s="18" t="s">
        <v>7</v>
      </c>
      <c r="F1" s="18" t="s">
        <v>7</v>
      </c>
      <c r="G1" s="18" t="s">
        <v>7</v>
      </c>
    </row>
    <row customFormat="1" r="2" s="18" spans="1:7" x14ac:dyDescent="0.25">
      <c r="A2" s="18" t="s">
        <v>3210</v>
      </c>
      <c r="B2" s="18" t="s">
        <v>3046</v>
      </c>
      <c r="C2" s="18" t="s">
        <v>3046</v>
      </c>
      <c r="D2" s="18" t="s">
        <v>3046</v>
      </c>
      <c r="E2" s="18" t="s">
        <v>3046</v>
      </c>
      <c r="F2" s="18" t="s">
        <v>3046</v>
      </c>
      <c r="G2" s="18" t="s">
        <v>3046</v>
      </c>
    </row>
    <row customFormat="1" r="3" s="18" spans="1:7" x14ac:dyDescent="0.25">
      <c r="A3" s="18" t="s">
        <v>3211</v>
      </c>
    </row>
    <row customFormat="1" ht="16.5" r="4" s="18" spans="1:7" x14ac:dyDescent="0.3">
      <c r="A4" s="33" t="s">
        <v>3294</v>
      </c>
      <c r="B4" s="106">
        <f>IF(B13="Input Data",COUNTIFS($A17:$A21,"*$*",B17:B21,"")+IF(B23 = "No",COUNTIFS($A24:$A31,"*$*",B24:B31,""),0),IF(B13="LookUp",COUNTIFS($A15:$A16,"*$*",B15:B16,"")))</f>
        <v>0</v>
      </c>
      <c r="C4" s="106">
        <f>IF(C13="Input Data",COUNTIFS($A17:$A21,"*$*",C17:C21,"")+IF(C23 = "No",COUNTIFS($A24:$A31,"*$*",C24:C31,""),0),IF(C13="LookUp",COUNTIFS($A15:$A16,"*$*",C15:C16,"")))</f>
        <v>0</v>
      </c>
      <c r="D4" s="106">
        <f>IF(D13="Input Data",COUNTIFS($A17:$A21,"*$*",D17:D21,"")+IF(D23 = "No",COUNTIFS($A24:$A31,"*$*",D24:D31,""),0),IF(D13="LookUp",COUNTIFS($A15:$A16,"*$*",D15:D16,"")))</f>
        <v>0</v>
      </c>
      <c r="E4" s="106">
        <f>IF(E13="Input Data",COUNTIFS($A17:$A21,"*$*",E17:E21,"")+IF(E23 = "No",COUNTIFS($A24:$A31,"*$*",E24:E31,""),0),IF(E13="LookUp",COUNTIFS($A15:$A16,"*$*",E15:E16,"")))</f>
        <v>0</v>
      </c>
      <c r="F4" s="106">
        <f>IF(F13="Input Data",COUNTIFS($A17:$A21,"*$*",F17:F21,"")+IF(F23 = "No",COUNTIFS($A24:$A31,"*$*",F24:F31,""),0),IF(F13="LookUp",COUNTIFS($A15:$A16,"*$*",F15:F16,"")))</f>
        <v>0</v>
      </c>
    </row>
    <row customFormat="1" r="5" s="18" spans="1:7" x14ac:dyDescent="0.25"/>
    <row customFormat="1" r="6" s="18" spans="1:7" x14ac:dyDescent="0.25"/>
    <row customFormat="1" r="7" s="18" spans="1:7" x14ac:dyDescent="0.25"/>
    <row customFormat="1" r="8" s="18" spans="1:7" x14ac:dyDescent="0.25"/>
    <row customFormat="1" r="9" s="18" spans="1:7" x14ac:dyDescent="0.25">
      <c r="A9" s="33" t="s">
        <v>3445</v>
      </c>
    </row>
    <row customFormat="1" r="10" s="18" spans="1:7" x14ac:dyDescent="0.25">
      <c r="A10" s="33" t="s">
        <v>3433</v>
      </c>
      <c r="B10" s="33" t="str">
        <f>'1.TabCustomerMainData'!$B$10</f>
        <v>No</v>
      </c>
      <c r="C10" s="33" t="str">
        <f>'1.TabCustomerMainData'!$B$10</f>
        <v>No</v>
      </c>
      <c r="D10" s="33" t="str">
        <f>'1.TabCustomerMainData'!$B$10</f>
        <v>No</v>
      </c>
    </row>
    <row customFormat="1" r="11" s="103" spans="1:7" x14ac:dyDescent="0.25">
      <c r="B11" s="102"/>
      <c r="C11" s="102"/>
      <c r="D11" s="102"/>
    </row>
    <row customFormat="1" r="12" s="18" spans="1:7" x14ac:dyDescent="0.25">
      <c r="A12" s="75" t="s">
        <v>6</v>
      </c>
      <c r="B12" s="52"/>
      <c r="C12" s="52"/>
      <c r="D12" s="52"/>
    </row>
    <row customFormat="1" r="13" s="18" spans="1:7" x14ac:dyDescent="0.25">
      <c r="A13" s="57" t="s">
        <v>2410</v>
      </c>
      <c r="B13" s="18" t="s">
        <v>3451</v>
      </c>
      <c r="C13" s="18" t="s">
        <v>2411</v>
      </c>
      <c r="D13" s="18" t="s">
        <v>3451</v>
      </c>
      <c r="E13" s="18" t="s">
        <v>2411</v>
      </c>
      <c r="F13" s="18" t="s">
        <v>2411</v>
      </c>
    </row>
    <row customFormat="1" r="14" s="167" spans="1:7" x14ac:dyDescent="0.25">
      <c r="A14" s="167" t="s">
        <v>3012</v>
      </c>
    </row>
    <row customFormat="1" r="15" s="54" spans="1:7" x14ac:dyDescent="0.25">
      <c r="A15" s="59" t="s">
        <v>3271</v>
      </c>
      <c r="B15" s="2" t="s">
        <v>3598</v>
      </c>
      <c r="C15" s="18"/>
      <c r="D15" s="2" t="s">
        <v>3521</v>
      </c>
      <c r="E15" s="18"/>
      <c r="F15" s="18"/>
    </row>
    <row customFormat="1" r="16" s="54" spans="1:7" x14ac:dyDescent="0.25">
      <c r="A16" s="59" t="s">
        <v>3272</v>
      </c>
      <c r="B16" s="18" t="s">
        <v>3597</v>
      </c>
      <c r="C16" s="18"/>
      <c r="D16" s="18" t="s">
        <v>3520</v>
      </c>
      <c r="E16" s="18"/>
      <c r="F16" s="18"/>
    </row>
    <row customFormat="1" r="17" s="18" spans="1:6" x14ac:dyDescent="0.25">
      <c r="A17" s="58" t="s">
        <v>3308</v>
      </c>
      <c r="B17" s="18" t="s">
        <v>49</v>
      </c>
      <c r="C17" s="18" t="s">
        <v>208</v>
      </c>
      <c r="D17" s="18" t="s">
        <v>49</v>
      </c>
      <c r="E17" s="18" t="s">
        <v>49</v>
      </c>
      <c r="F17" s="18" t="s">
        <v>49</v>
      </c>
    </row>
    <row customFormat="1" r="18" s="18" spans="1:6" x14ac:dyDescent="0.25">
      <c r="A18" s="59" t="s">
        <v>3306</v>
      </c>
      <c r="B18" t="s">
        <v>3564</v>
      </c>
      <c r="C18" t="s">
        <v>3597</v>
      </c>
      <c r="D18" t="s">
        <v>3568</v>
      </c>
      <c r="E18" s="18" t="s">
        <v>3183</v>
      </c>
      <c r="F18" s="18" t="s">
        <v>3183</v>
      </c>
    </row>
    <row customFormat="1" r="19" s="18" spans="1:6" x14ac:dyDescent="0.25">
      <c r="A19" s="59" t="s">
        <v>3309</v>
      </c>
      <c r="B19" t="s">
        <v>3450</v>
      </c>
      <c r="C19" s="4" t="s">
        <v>3604</v>
      </c>
      <c r="D19" t="s">
        <v>3569</v>
      </c>
      <c r="E19" s="2" t="s">
        <v>3184</v>
      </c>
      <c r="F19" s="2" t="s">
        <v>3184</v>
      </c>
    </row>
    <row customFormat="1" r="20" s="18" spans="1:6" x14ac:dyDescent="0.25">
      <c r="A20" s="58" t="s">
        <v>3310</v>
      </c>
      <c r="B20" s="18" t="s">
        <v>185</v>
      </c>
      <c r="C20" s="18" t="s">
        <v>210</v>
      </c>
      <c r="D20" s="18" t="s">
        <v>185</v>
      </c>
      <c r="E20" s="18" t="s">
        <v>185</v>
      </c>
      <c r="F20" s="18" t="s">
        <v>185</v>
      </c>
    </row>
    <row customFormat="1" r="21" s="18" spans="1:6" x14ac:dyDescent="0.25">
      <c r="A21" s="59" t="s">
        <v>3279</v>
      </c>
      <c r="B21" s="18" t="s">
        <v>51</v>
      </c>
      <c r="C21" s="18" t="s">
        <v>209</v>
      </c>
      <c r="D21" s="18" t="s">
        <v>51</v>
      </c>
      <c r="E21" s="18" t="s">
        <v>51</v>
      </c>
      <c r="F21" s="18" t="s">
        <v>51</v>
      </c>
    </row>
    <row customFormat="1" r="22" s="167" spans="1:6" x14ac:dyDescent="0.25">
      <c r="A22" s="167" t="s">
        <v>3009</v>
      </c>
    </row>
    <row customFormat="1" r="23" s="18" spans="1:6" x14ac:dyDescent="0.25">
      <c r="A23" s="57" t="s">
        <v>36</v>
      </c>
      <c r="B23" s="18" t="s">
        <v>46</v>
      </c>
      <c r="C23" s="18" t="s">
        <v>37</v>
      </c>
      <c r="E23" s="18" t="s">
        <v>37</v>
      </c>
      <c r="F23" s="18" t="s">
        <v>37</v>
      </c>
    </row>
    <row customFormat="1" r="24" s="18" spans="1:6" x14ac:dyDescent="0.25">
      <c r="A24" s="59" t="s">
        <v>3285</v>
      </c>
      <c r="C24" s="18" t="s">
        <v>3066</v>
      </c>
      <c r="E24" s="18" t="s">
        <v>3066</v>
      </c>
      <c r="F24" s="18" t="s">
        <v>3066</v>
      </c>
    </row>
    <row customFormat="1" r="25" s="18" spans="1:6" x14ac:dyDescent="0.25">
      <c r="A25" s="59" t="s">
        <v>3286</v>
      </c>
      <c r="B25" s="2"/>
      <c r="C25" s="2">
        <v>6</v>
      </c>
      <c r="D25" s="2"/>
      <c r="E25" s="2">
        <v>6</v>
      </c>
      <c r="F25" s="2">
        <v>6</v>
      </c>
    </row>
    <row customFormat="1" r="26" s="18" spans="1:6" x14ac:dyDescent="0.25">
      <c r="A26" s="59" t="s">
        <v>3287</v>
      </c>
      <c r="B26" s="2"/>
      <c r="C26" s="2">
        <v>2</v>
      </c>
      <c r="D26" s="2"/>
      <c r="E26" s="2">
        <v>2</v>
      </c>
      <c r="F26" s="2">
        <v>2</v>
      </c>
    </row>
    <row customFormat="1" r="27" s="18" spans="1:6" x14ac:dyDescent="0.25">
      <c r="A27" s="59" t="s">
        <v>3288</v>
      </c>
      <c r="B27" s="2"/>
      <c r="C27" s="2" t="s">
        <v>38</v>
      </c>
      <c r="D27" s="2"/>
      <c r="E27" s="2" t="s">
        <v>3214</v>
      </c>
      <c r="F27" s="2" t="s">
        <v>3215</v>
      </c>
    </row>
    <row customFormat="1" r="28" s="18" spans="1:6" x14ac:dyDescent="0.25">
      <c r="A28" s="59" t="s">
        <v>3289</v>
      </c>
      <c r="C28" s="18" t="s">
        <v>52</v>
      </c>
      <c r="E28" s="18" t="s">
        <v>52</v>
      </c>
      <c r="F28" s="18" t="s">
        <v>52</v>
      </c>
    </row>
    <row customFormat="1" r="29" s="18" spans="1:6" x14ac:dyDescent="0.25">
      <c r="A29" s="59" t="s">
        <v>3290</v>
      </c>
      <c r="C29" s="18" t="s">
        <v>52</v>
      </c>
      <c r="E29" s="18" t="s">
        <v>52</v>
      </c>
      <c r="F29" s="18" t="s">
        <v>52</v>
      </c>
    </row>
    <row customFormat="1" r="30" s="18" spans="1:6" x14ac:dyDescent="0.25">
      <c r="A30" s="59" t="s">
        <v>3291</v>
      </c>
      <c r="C30" s="18" t="s">
        <v>2412</v>
      </c>
      <c r="E30" s="18" t="s">
        <v>2412</v>
      </c>
      <c r="F30" s="18" t="s">
        <v>2412</v>
      </c>
    </row>
    <row customFormat="1" r="31" s="18" spans="1:6" x14ac:dyDescent="0.25">
      <c r="A31" s="59" t="s">
        <v>3307</v>
      </c>
      <c r="C31" s="18" t="s">
        <v>40</v>
      </c>
      <c r="E31" s="18" t="s">
        <v>40</v>
      </c>
      <c r="F31" s="18" t="s">
        <v>40</v>
      </c>
    </row>
  </sheetData>
  <mergeCells count="2">
    <mergeCell ref="A14:XFD14"/>
    <mergeCell ref="A22:XFD22"/>
  </mergeCells>
  <conditionalFormatting sqref="B15:XFD16">
    <cfRule dxfId="141" priority="7" type="expression">
      <formula>B$13="Input Data"</formula>
    </cfRule>
  </conditionalFormatting>
  <conditionalFormatting sqref="B18:XFD19 B21:XFD21 A23:XFD23 B24:XFD31">
    <cfRule dxfId="140" priority="6" type="expression">
      <formula>A$13="LookUp"</formula>
    </cfRule>
  </conditionalFormatting>
  <conditionalFormatting sqref="B24:XFD31">
    <cfRule dxfId="139" priority="5" type="expression">
      <formula>B$23="Yes"</formula>
    </cfRule>
  </conditionalFormatting>
  <conditionalFormatting sqref="A15">
    <cfRule dxfId="138" priority="4" type="expression">
      <formula>A$13="Input Data"</formula>
    </cfRule>
  </conditionalFormatting>
  <conditionalFormatting sqref="A21 A18:A19">
    <cfRule dxfId="137" priority="3" type="expression">
      <formula>A$13="LookUp"</formula>
    </cfRule>
  </conditionalFormatting>
  <conditionalFormatting sqref="A24:A31">
    <cfRule dxfId="136" priority="2" type="expression">
      <formula>A$13="LookUp"</formula>
    </cfRule>
  </conditionalFormatting>
  <conditionalFormatting sqref="A24:A31">
    <cfRule dxfId="135" priority="1" type="expression">
      <formula>A$23="Yes"</formula>
    </cfRule>
  </conditionalFormatting>
  <dataValidations count="17">
    <dataValidation allowBlank="1" errorStyle="information" showErrorMessage="1" showInputMessage="1" sqref="B18:F18" type="custom">
      <formula1>B13="Input Data"</formula1>
    </dataValidation>
    <dataValidation allowBlank="1" errorStyle="information" showErrorMessage="1" showInputMessage="1" sqref="B15:F15" type="custom">
      <formula1>B13="LookUp"</formula1>
    </dataValidation>
    <dataValidation allowBlank="1" errorStyle="information" showErrorMessage="1" showInputMessage="1" sqref="B24:F24" type="custom">
      <formula1>B13="Input Data"</formula1>
    </dataValidation>
    <dataValidation allowBlank="1" errorStyle="information" showErrorMessage="1" showInputMessage="1" sqref="B25:F25" type="custom">
      <formula1>B13="Input Data"</formula1>
    </dataValidation>
    <dataValidation allowBlank="1" errorStyle="information" showErrorMessage="1" showInputMessage="1" sqref="B26:F26"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B13="Input Data"</formula1>
    </dataValidation>
    <dataValidation allowBlank="1" errorStyle="information" showErrorMessage="1" showInputMessage="1" sqref="B29:F29" type="custom">
      <formula1>B13="Input Data"</formula1>
    </dataValidation>
    <dataValidation allowBlank="1" errorStyle="information" showErrorMessage="1" showInputMessage="1" sqref="B30:F30" type="custom">
      <formula1>B13="Input Data"</formula1>
    </dataValidation>
    <dataValidation errorStyle="information" showErrorMessage="1" showInputMessage="1" sqref="B20:F20" type="list">
      <formula1>ListCompanyType</formula1>
    </dataValidation>
    <dataValidation errorStyle="information" showErrorMessage="1" showInputMessage="1" sqref="B17:F17" type="list">
      <formula1>ListGuarantorRelationshipCompany</formula1>
    </dataValidation>
    <dataValidation allowBlank="1" errorStyle="information" showErrorMessage="1" showInputMessage="1" sqref="B13:F13" type="list">
      <formula1>"Input Data, LookUp"</formula1>
    </dataValidation>
    <dataValidation allowBlank="1" errorStyle="information" showErrorMessage="1" showInputMessage="1" sqref="B16:F16" type="custom">
      <formula1>B$13="LookUp"</formula1>
    </dataValidation>
    <dataValidation allowBlank="1" errorStyle="information" showErrorMessage="1" showInputMessage="1" sqref="B19:F19" type="custom">
      <formula1>AND(B13="Input Data",LEN(B19)=15)</formula1>
    </dataValidation>
    <dataValidation errorStyle="information" showErrorMessage="1" showInputMessage="1" sqref="B21:F21" type="list">
      <formula1>ListCustomerModelCompany</formula1>
    </dataValidation>
    <dataValidation errorStyle="information" showErrorMessage="1" showInputMessage="1" sqref="B31:F31" type="list">
      <formula1>ListOwnership</formula1>
    </dataValidation>
    <dataValidation allowBlank="1" showErrorMessage="1" showInputMessage="1" sqref="B10:D10" type="list">
      <formula1>"Yes, No, Edit"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errorStyle="information" showErrorMessage="1" showInputMessage="1" type="list">
          <x14:formula1>
            <xm:f>Master!$CL$5:$CL$6</xm:f>
          </x14:formula1>
          <xm:sqref>B23:F23</xm:sqref>
        </x14:dataValidation>
      </x14:dataValidations>
    </ext>
  </extLst>
</worksheet>
</file>

<file path=xl/worksheets/sheet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6"/>
  <dimension ref="A1:H23"/>
  <sheetViews>
    <sheetView workbookViewId="0">
      <pane activePane="topRight" state="frozen" topLeftCell="B1" xSplit="1"/>
      <selection activeCell="C1" pane="topRight" sqref="B1:C2"/>
    </sheetView>
  </sheetViews>
  <sheetFormatPr defaultRowHeight="15" x14ac:dyDescent="0.25"/>
  <cols>
    <col min="1" max="1" bestFit="true" customWidth="true" width="22.0" collapsed="true"/>
    <col min="2" max="2" customWidth="true" width="74.85546875" collapsed="true"/>
    <col min="3" max="3" customWidth="true" width="57.140625" collapsed="true"/>
    <col min="4" max="5" bestFit="true" customWidth="true" width="11.7109375" collapsed="true"/>
  </cols>
  <sheetData>
    <row customFormat="1" r="1" s="18" spans="1:7" x14ac:dyDescent="0.25">
      <c r="A1" s="18" t="s">
        <v>4</v>
      </c>
      <c r="B1" s="18" t="s">
        <v>7</v>
      </c>
      <c r="C1" s="18" t="s">
        <v>7</v>
      </c>
      <c r="D1" s="18" t="s">
        <v>7</v>
      </c>
      <c r="E1" s="18" t="s">
        <v>7</v>
      </c>
      <c r="F1" s="18" t="s">
        <v>7</v>
      </c>
      <c r="G1" s="18" t="s">
        <v>7</v>
      </c>
    </row>
    <row customFormat="1" r="2" s="18" spans="1:7" x14ac:dyDescent="0.25">
      <c r="A2" s="18" t="s">
        <v>3210</v>
      </c>
      <c r="B2" s="18" t="s">
        <v>3046</v>
      </c>
      <c r="C2" s="18" t="s">
        <v>3046</v>
      </c>
      <c r="D2" s="18" t="s">
        <v>3046</v>
      </c>
      <c r="E2" s="18" t="s">
        <v>3046</v>
      </c>
      <c r="F2" s="18" t="s">
        <v>3046</v>
      </c>
      <c r="G2" s="18" t="s">
        <v>3046</v>
      </c>
    </row>
    <row customFormat="1" r="3" s="18" spans="1:7" x14ac:dyDescent="0.25">
      <c r="A3" s="18" t="s">
        <v>3211</v>
      </c>
    </row>
    <row customFormat="1" ht="16.5" r="4" s="18" spans="1:7" x14ac:dyDescent="0.3">
      <c r="A4" s="33" t="s">
        <v>3294</v>
      </c>
      <c r="B4" s="106">
        <f>COUNTIFS($A$12:$A$21, "*$*",B12:B21, "")</f>
        <v>0</v>
      </c>
      <c r="C4" s="106">
        <f>COUNTIFS($A$12:$A$21, "*$*",C12:C21, "")</f>
        <v>0</v>
      </c>
    </row>
    <row customFormat="1" r="5" s="18" spans="1:7" x14ac:dyDescent="0.25"/>
    <row customFormat="1" r="6" s="18" spans="1:7" x14ac:dyDescent="0.25"/>
    <row customFormat="1" r="7" s="18" spans="1:7" x14ac:dyDescent="0.25"/>
    <row customFormat="1" r="8" s="18" spans="1:7" x14ac:dyDescent="0.25"/>
    <row customFormat="1" r="9" s="18" spans="1:7" x14ac:dyDescent="0.25"/>
    <row customFormat="1" r="10" s="18" spans="1:7" x14ac:dyDescent="0.25">
      <c r="A10" s="33" t="s">
        <v>3644</v>
      </c>
      <c r="B10" s="163">
        <v>1</v>
      </c>
      <c r="C10" s="163">
        <v>1</v>
      </c>
    </row>
    <row customFormat="1" r="11" s="103" spans="1:7" x14ac:dyDescent="0.25">
      <c r="B11" s="102"/>
    </row>
    <row customFormat="1" r="12" s="18" spans="1:7" x14ac:dyDescent="0.25">
      <c r="A12" s="75" t="s">
        <v>3359</v>
      </c>
      <c r="B12" s="18" t="str">
        <f>'1.TabCustomerMainData'!$B$13</f>
        <v>0002APP20221206138</v>
      </c>
      <c r="C12" s="18" t="str">
        <f>'1.TabCustomerMainData'!$C$13</f>
        <v>0002APP20221206138</v>
      </c>
    </row>
    <row customFormat="1" r="13" s="18" spans="1:7" x14ac:dyDescent="0.25">
      <c r="A13" s="83" t="s">
        <v>3272</v>
      </c>
      <c r="B13" t="s">
        <v>5</v>
      </c>
      <c r="C13" s="84" t="s">
        <v>3633</v>
      </c>
    </row>
    <row customFormat="1" r="14" s="18" spans="1:7" x14ac:dyDescent="0.25">
      <c r="A14" s="83" t="s">
        <v>3360</v>
      </c>
      <c r="B14" s="84" t="s">
        <v>3430</v>
      </c>
      <c r="C14" s="84" t="s">
        <v>3430</v>
      </c>
    </row>
    <row customFormat="1" r="15" s="161" spans="1:7" x14ac:dyDescent="0.25">
      <c r="A15" s="160" t="s">
        <v>3431</v>
      </c>
      <c r="B15" s="162" t="s">
        <v>37</v>
      </c>
      <c r="C15" s="162" t="s">
        <v>37</v>
      </c>
    </row>
    <row customFormat="1" r="16" s="18" spans="1:7" x14ac:dyDescent="0.25">
      <c r="A16" s="83" t="s">
        <v>3361</v>
      </c>
      <c r="B16" t="s">
        <v>3582</v>
      </c>
      <c r="C16" s="18" t="s">
        <v>3600</v>
      </c>
    </row>
    <row customFormat="1" r="17" s="18" spans="1:3" x14ac:dyDescent="0.25">
      <c r="A17" s="83" t="s">
        <v>3362</v>
      </c>
      <c r="B17" s="84" t="s">
        <v>3145</v>
      </c>
      <c r="C17" s="84" t="s">
        <v>3430</v>
      </c>
    </row>
    <row customFormat="1" r="18" s="161" spans="1:3" x14ac:dyDescent="0.25">
      <c r="A18" s="160" t="s">
        <v>3431</v>
      </c>
      <c r="B18" s="162" t="s">
        <v>37</v>
      </c>
      <c r="C18" s="162" t="s">
        <v>37</v>
      </c>
    </row>
    <row customFormat="1" r="19" s="18" spans="1:3" x14ac:dyDescent="0.25">
      <c r="A19" s="83" t="s">
        <v>3363</v>
      </c>
      <c r="B19" t="s">
        <v>3603</v>
      </c>
      <c r="C19" s="18" t="s">
        <v>3599</v>
      </c>
    </row>
    <row customFormat="1" r="20" s="18" spans="1:3" x14ac:dyDescent="0.25">
      <c r="A20" s="83" t="s">
        <v>3364</v>
      </c>
      <c r="B20" s="84" t="s">
        <v>3601</v>
      </c>
      <c r="C20" s="84" t="s">
        <v>3430</v>
      </c>
    </row>
    <row customFormat="1" r="21" s="161" spans="1:3" x14ac:dyDescent="0.25">
      <c r="A21" s="160" t="s">
        <v>3431</v>
      </c>
      <c r="B21" s="161" t="s">
        <v>3602</v>
      </c>
      <c r="C21" s="161" t="s">
        <v>3605</v>
      </c>
    </row>
    <row ht="33" r="23" spans="1:3" x14ac:dyDescent="0.25">
      <c r="A23" s="70" t="s">
        <v>96</v>
      </c>
      <c r="B23" s="70" t="s">
        <v>3055</v>
      </c>
    </row>
  </sheetData>
  <dataValidations count="3">
    <dataValidation errorStyle="information" showErrorMessage="1" showInputMessage="1" sqref="B14:C14" type="list">
      <formula1>"New, Select SimilarData, Select ApplicationInProcess"</formula1>
    </dataValidation>
    <dataValidation showErrorMessage="1" showInputMessage="1" sqref="B17:B18 C16:C18 B20:C20"/>
    <dataValidation errorStyle="information" showErrorMessage="1" showInputMessage="1" sqref="B15:C15" type="list">
      <formula1>"Yes,No"</formula1>
    </dataValidation>
  </dataValidations>
  <pageMargins bottom="0.75" footer="0.3" header="0.3" left="0.7" right="0.7" top="0.75"/>
  <pageSetup orientation="portrait" paperSize="9" r:id="rId1"/>
  <legacyDrawing r:id="rId2"/>
</worksheet>
</file>

<file path=xl/worksheets/sheet8.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7"/>
  <dimension ref="A1:K18"/>
  <sheetViews>
    <sheetView workbookViewId="0">
      <pane activePane="topRight" state="frozen" topLeftCell="B1" xSplit="1"/>
      <selection activeCell="D12" pane="topRight" sqref="B12:D12"/>
    </sheetView>
  </sheetViews>
  <sheetFormatPr defaultRowHeight="15" x14ac:dyDescent="0.25"/>
  <cols>
    <col min="1" max="1" bestFit="true" customWidth="true" width="22.140625" collapsed="true"/>
    <col min="2" max="3" bestFit="true" customWidth="true" width="19.85546875" collapsed="true"/>
    <col min="4" max="4" bestFit="true" customWidth="true" width="27.0" collapsed="true"/>
    <col min="5" max="5" bestFit="true" customWidth="true" width="22.0" collapsed="true"/>
    <col min="6" max="7" customWidth="true" style="17" width="22.0" collapsed="true"/>
    <col min="8" max="10" bestFit="true" customWidth="true" width="19.85546875" collapsed="true"/>
  </cols>
  <sheetData>
    <row customFormat="1" r="1" s="18" spans="1:10" x14ac:dyDescent="0.25">
      <c r="A1" s="18" t="s">
        <v>4</v>
      </c>
      <c r="B1" t="s">
        <v>7</v>
      </c>
      <c r="C1" t="s">
        <v>7</v>
      </c>
      <c r="D1" t="s">
        <v>7</v>
      </c>
      <c r="E1" t="s">
        <v>3618</v>
      </c>
      <c r="F1" t="s">
        <v>3618</v>
      </c>
      <c r="G1" t="s">
        <v>3618</v>
      </c>
      <c r="H1" s="18" t="s">
        <v>7</v>
      </c>
      <c r="I1" s="18" t="s">
        <v>7</v>
      </c>
      <c r="J1" s="18" t="s">
        <v>7</v>
      </c>
    </row>
    <row customFormat="1" r="2" s="18" spans="1:10" x14ac:dyDescent="0.25">
      <c r="A2" s="18" t="s">
        <v>3210</v>
      </c>
      <c r="B2" s="18" t="s">
        <v>3046</v>
      </c>
      <c r="C2" s="18" t="s">
        <v>3046</v>
      </c>
      <c r="D2" s="18" t="s">
        <v>3046</v>
      </c>
      <c r="E2" s="18" t="s">
        <v>3046</v>
      </c>
      <c r="F2" s="18" t="s">
        <v>3046</v>
      </c>
      <c r="G2" s="18" t="s">
        <v>3046</v>
      </c>
      <c r="H2" s="18" t="s">
        <v>3046</v>
      </c>
      <c r="I2" s="18" t="s">
        <v>3046</v>
      </c>
      <c r="J2" s="18" t="s">
        <v>3046</v>
      </c>
    </row>
    <row customFormat="1" r="3" s="18" spans="1:10" x14ac:dyDescent="0.25">
      <c r="A3" s="18" t="s">
        <v>3211</v>
      </c>
    </row>
    <row customFormat="1" r="4" s="18" spans="1:10" x14ac:dyDescent="0.25">
      <c r="A4" s="18" t="s">
        <v>3294</v>
      </c>
      <c r="B4" s="18">
        <f>COUNTIFS($A13:$A17,"*$*",B13:B17,"")</f>
        <v>0</v>
      </c>
      <c r="C4" s="18">
        <f ref="C4:G4" si="0" t="shared">COUNTIFS($A13:$A17,"*$*",C13:C17,"")</f>
        <v>0</v>
      </c>
      <c r="D4" s="18">
        <f si="0" t="shared"/>
        <v>0</v>
      </c>
      <c r="E4" s="18">
        <f si="0" t="shared"/>
        <v>0</v>
      </c>
      <c r="F4" s="18">
        <f si="0" t="shared"/>
        <v>0</v>
      </c>
      <c r="G4" s="18">
        <f si="0" t="shared"/>
        <v>0</v>
      </c>
    </row>
    <row customFormat="1" r="5" s="18" spans="1:10" x14ac:dyDescent="0.25"/>
    <row customFormat="1" r="6" s="18" spans="1:10" x14ac:dyDescent="0.25"/>
    <row customFormat="1" r="7" s="18" spans="1:10" x14ac:dyDescent="0.25"/>
    <row customFormat="1" r="8" s="18" spans="1:10" x14ac:dyDescent="0.25"/>
    <row customFormat="1" r="9" s="18" spans="1:10" x14ac:dyDescent="0.25">
      <c r="A9" s="33" t="s">
        <v>3445</v>
      </c>
    </row>
    <row customFormat="1" r="10" s="18" spans="1:10" x14ac:dyDescent="0.25">
      <c r="A10" s="18" t="s">
        <v>3433</v>
      </c>
      <c r="B10" s="18" t="s">
        <v>37</v>
      </c>
      <c r="C10" s="18" t="s">
        <v>37</v>
      </c>
      <c r="D10" s="18" t="s">
        <v>37</v>
      </c>
      <c r="E10" s="18" t="s">
        <v>37</v>
      </c>
      <c r="F10" s="18" t="s">
        <v>37</v>
      </c>
      <c r="G10" s="18" t="s">
        <v>37</v>
      </c>
    </row>
    <row customFormat="1" r="11" s="103" spans="1:10" x14ac:dyDescent="0.25">
      <c r="B11" s="102"/>
      <c r="C11" s="102"/>
      <c r="D11" s="102"/>
      <c r="E11" s="102"/>
      <c r="F11" s="102"/>
      <c r="G11" s="102"/>
      <c r="H11" s="102"/>
      <c r="I11" s="102"/>
      <c r="J11" s="102"/>
    </row>
    <row customFormat="1" r="12" s="18" spans="1:10" x14ac:dyDescent="0.25">
      <c r="A12" s="75" t="s">
        <v>6</v>
      </c>
      <c r="B12" s="52"/>
      <c r="C12" s="52"/>
      <c r="D12" s="52"/>
      <c r="E12" s="52" t="str">
        <f>'1.TabCustomerMainData'!$C$13</f>
        <v>0002APP20221206138</v>
      </c>
      <c r="F12" s="52" t="str">
        <f>'1.TabCustomerMainData'!$C$13</f>
        <v>0002APP20221206138</v>
      </c>
      <c r="G12" s="52" t="str">
        <f>'1.TabCustomerMainData'!$C$13</f>
        <v>0002APP20221206138</v>
      </c>
      <c r="H12" s="52"/>
      <c r="I12" s="52"/>
      <c r="J12" s="52"/>
    </row>
    <row customFormat="1" r="13" s="18" spans="1:10" x14ac:dyDescent="0.25">
      <c r="A13" s="58" t="s">
        <v>3311</v>
      </c>
      <c r="B13" s="18" t="s">
        <v>2407</v>
      </c>
      <c r="C13" s="18" t="s">
        <v>53</v>
      </c>
      <c r="D13" s="18" t="s">
        <v>3522</v>
      </c>
      <c r="E13" s="18" t="s">
        <v>2407</v>
      </c>
      <c r="F13" s="18" t="s">
        <v>53</v>
      </c>
      <c r="G13" s="18" t="s">
        <v>3522</v>
      </c>
      <c r="H13" s="18" t="s">
        <v>2407</v>
      </c>
      <c r="I13" s="18" t="s">
        <v>2407</v>
      </c>
      <c r="J13" s="18" t="s">
        <v>2407</v>
      </c>
    </row>
    <row customFormat="1" r="14" s="18" spans="1:10" x14ac:dyDescent="0.25">
      <c r="A14" s="58" t="s">
        <v>3312</v>
      </c>
      <c r="B14" s="18" t="s">
        <v>3436</v>
      </c>
      <c r="C14" s="18" t="s">
        <v>3523</v>
      </c>
      <c r="D14" s="18" t="s">
        <v>3525</v>
      </c>
      <c r="E14" s="18" t="s">
        <v>3436</v>
      </c>
      <c r="F14" s="18" t="s">
        <v>3523</v>
      </c>
      <c r="G14" s="18" t="s">
        <v>3525</v>
      </c>
      <c r="H14" s="18" t="s">
        <v>3190</v>
      </c>
      <c r="I14" s="18" t="s">
        <v>3190</v>
      </c>
      <c r="J14" s="18" t="s">
        <v>3190</v>
      </c>
    </row>
    <row customFormat="1" r="15" s="18" spans="1:10" x14ac:dyDescent="0.25">
      <c r="A15" s="13" t="s">
        <v>54</v>
      </c>
    </row>
    <row customFormat="1" r="16" s="18" spans="1:10" x14ac:dyDescent="0.25">
      <c r="A16" s="58" t="s">
        <v>3313</v>
      </c>
      <c r="B16" s="18">
        <v>1</v>
      </c>
      <c r="C16" s="18">
        <v>1</v>
      </c>
      <c r="D16" s="18">
        <v>1</v>
      </c>
      <c r="E16" s="18">
        <v>1</v>
      </c>
      <c r="F16" s="18">
        <v>1</v>
      </c>
      <c r="G16" s="18">
        <v>1</v>
      </c>
      <c r="H16" s="18">
        <v>7</v>
      </c>
      <c r="I16" s="18">
        <v>8</v>
      </c>
      <c r="J16" s="18">
        <v>9</v>
      </c>
    </row>
    <row customFormat="1" r="17" s="18" spans="1:10" x14ac:dyDescent="0.25">
      <c r="A17" s="58" t="s">
        <v>3314</v>
      </c>
      <c r="B17" s="18" t="s">
        <v>2408</v>
      </c>
      <c r="C17" s="18" t="s">
        <v>3524</v>
      </c>
      <c r="D17" s="18" t="s">
        <v>2408</v>
      </c>
      <c r="E17" s="18" t="s">
        <v>2408</v>
      </c>
      <c r="F17" s="18" t="s">
        <v>3524</v>
      </c>
      <c r="G17" s="18" t="s">
        <v>2408</v>
      </c>
      <c r="H17" s="18" t="s">
        <v>2408</v>
      </c>
      <c r="I17" s="18" t="s">
        <v>2408</v>
      </c>
      <c r="J17" s="18" t="s">
        <v>2408</v>
      </c>
    </row>
    <row customFormat="1" r="18" s="139" spans="1:10" x14ac:dyDescent="0.25">
      <c r="A18" s="12" t="s">
        <v>3630</v>
      </c>
      <c r="B18" s="12"/>
      <c r="C18" s="12"/>
      <c r="D18" s="12"/>
      <c r="E18" s="12"/>
      <c r="F18" s="12"/>
      <c r="G18" s="12" t="s">
        <v>37</v>
      </c>
      <c r="H18" s="139" t="s">
        <v>37</v>
      </c>
    </row>
  </sheetData>
  <conditionalFormatting sqref="A18:B18 D18:XFD18">
    <cfRule dxfId="134" priority="2" type="expression">
      <formula>AND(A$13&lt;&gt;"Customer",A$13&lt;&gt;"$Referantor Category")</formula>
    </cfRule>
  </conditionalFormatting>
  <conditionalFormatting sqref="C18">
    <cfRule dxfId="133" priority="1" type="expression">
      <formula>AND(C$13&lt;&gt;"Customer",C$13&lt;&gt;"$Referantor Category")</formula>
    </cfRule>
  </conditionalFormatting>
  <dataValidations count="6">
    <dataValidation allowBlank="1" errorStyle="information" showErrorMessage="1" showInputMessage="1" sqref="B16:J16" type="custom">
      <formula1>ISNUMBER(B16)</formula1>
    </dataValidation>
    <dataValidation allowBlank="1" errorStyle="information" showErrorMessage="1" showInputMessage="1" sqref="B13:J13" type="list">
      <formula1>"Agency, Customer, Multifinance Employee"</formula1>
    </dataValidation>
    <dataValidation allowBlank="1" errorStyle="information" showErrorMessage="1" showInputMessage="1" sqref="B15:J15" type="list">
      <formula1>"Agency Personal, Agency Company"</formula1>
    </dataValidation>
    <dataValidation allowBlank="1" errorStyle="information" showErrorMessage="1" showInputMessage="1" sqref="B17:J17" type="list">
      <formula1>"Gross, Nett"</formula1>
    </dataValidation>
    <dataValidation allowBlank="1" showErrorMessage="1" showInputMessage="1" sqref="B10:G10" type="list">
      <formula1>"Yes, No, Edit"</formula1>
    </dataValidation>
    <dataValidation allowBlank="1" showErrorMessage="1" showInputMessage="1" sqref="B18:G18" type="list">
      <formula1>"Yes,No"</formula1>
    </dataValidation>
  </dataValidations>
  <pageMargins bottom="0.75" footer="0.3" header="0.3" left="0.7" right="0.7" top="0.75"/>
  <pageSetup orientation="portrait" paperSize="9" r:id="rId1"/>
  <legacyDrawing r:id="rId2"/>
</worksheet>
</file>

<file path=xl/worksheets/sheet9.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8"/>
  <dimension ref="A1:H65"/>
  <sheetViews>
    <sheetView topLeftCell="A46" workbookViewId="0">
      <pane activePane="topRight" state="frozen" topLeftCell="B1" xSplit="1"/>
      <selection activeCell="A34" sqref="A34"/>
      <selection activeCell="B21" pane="topRight" sqref="B21"/>
    </sheetView>
  </sheetViews>
  <sheetFormatPr defaultRowHeight="15" x14ac:dyDescent="0.25"/>
  <cols>
    <col min="1" max="1" customWidth="true" width="36.28515625" collapsed="true"/>
    <col min="2" max="2" customWidth="true" width="57.85546875" collapsed="true"/>
    <col min="3" max="3" customWidth="true" width="19.140625" collapsed="true"/>
    <col min="4" max="5" bestFit="true" customWidth="true" width="11.7109375" collapsed="true"/>
  </cols>
  <sheetData>
    <row customFormat="1" r="1" s="18" spans="1:7" x14ac:dyDescent="0.25">
      <c r="A1" s="18" t="s">
        <v>4</v>
      </c>
      <c r="B1" t="s">
        <v>7</v>
      </c>
      <c r="C1" t="s">
        <v>3647</v>
      </c>
      <c r="D1" s="18" t="s">
        <v>7</v>
      </c>
      <c r="E1" s="18" t="s">
        <v>7</v>
      </c>
      <c r="F1" s="18" t="s">
        <v>7</v>
      </c>
      <c r="G1" s="18" t="s">
        <v>7</v>
      </c>
    </row>
    <row customFormat="1" r="2" s="18" spans="1:7" x14ac:dyDescent="0.25">
      <c r="A2" s="18" t="s">
        <v>3210</v>
      </c>
      <c r="B2" t="s">
        <v>3046</v>
      </c>
      <c r="C2" t="s">
        <v>3651</v>
      </c>
      <c r="D2" s="18" t="s">
        <v>3046</v>
      </c>
      <c r="E2" s="18" t="s">
        <v>3046</v>
      </c>
      <c r="F2" s="18" t="s">
        <v>3046</v>
      </c>
      <c r="G2" s="18" t="s">
        <v>3046</v>
      </c>
    </row>
    <row customFormat="1" r="3" s="18" spans="1:7" x14ac:dyDescent="0.25">
      <c r="A3" s="18" t="s">
        <v>3211</v>
      </c>
    </row>
    <row customFormat="1" r="4" s="18" spans="1:7" x14ac:dyDescent="0.25">
      <c r="A4" s="18" t="s">
        <v>3294</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0002APP20221206138</v>
      </c>
      <c r="C8" s="18" t="str">
        <f>'1.TabCustomerMainData'!C$13</f>
        <v>0002APP20221206138</v>
      </c>
    </row>
    <row customFormat="1" r="9" s="18" spans="1:7" x14ac:dyDescent="0.25">
      <c r="A9" s="33" t="s">
        <v>3445</v>
      </c>
    </row>
    <row customFormat="1" r="10" s="18" spans="1:7" x14ac:dyDescent="0.25">
      <c r="A10" s="18" t="s">
        <v>3433</v>
      </c>
      <c r="B10" s="18" t="s">
        <v>37</v>
      </c>
      <c r="C10" s="18" t="s">
        <v>37</v>
      </c>
    </row>
    <row customFormat="1" r="11" s="167" spans="1:7" x14ac:dyDescent="0.25">
      <c r="A11" s="167" t="s">
        <v>3013</v>
      </c>
    </row>
    <row customFormat="1" r="12" s="18" spans="1:7" x14ac:dyDescent="0.25">
      <c r="A12" s="58" t="s">
        <v>3315</v>
      </c>
      <c r="B12" s="2" t="s">
        <v>3488</v>
      </c>
      <c r="C12" s="2" t="s">
        <v>3488</v>
      </c>
    </row>
    <row customFormat="1" r="13" s="18" spans="1:7" x14ac:dyDescent="0.25">
      <c r="A13" s="13" t="s">
        <v>55</v>
      </c>
      <c r="B13" s="18" t="s">
        <v>3412</v>
      </c>
      <c r="C13" s="18" t="s">
        <v>3412</v>
      </c>
    </row>
    <row customFormat="1" r="14" s="18" spans="1:7" x14ac:dyDescent="0.25">
      <c r="A14" s="58" t="s">
        <v>3316</v>
      </c>
      <c r="B14" s="18" t="s">
        <v>3411</v>
      </c>
      <c r="C14" s="18" t="s">
        <v>3411</v>
      </c>
    </row>
    <row customFormat="1" r="15" s="18" spans="1:7" x14ac:dyDescent="0.25">
      <c r="A15" s="18" t="s">
        <v>3414</v>
      </c>
    </row>
    <row customFormat="1" r="16" s="167" spans="1:7" x14ac:dyDescent="0.25">
      <c r="A16" s="167" t="s">
        <v>3014</v>
      </c>
    </row>
    <row customFormat="1" r="17" s="18" spans="1:3" x14ac:dyDescent="0.25">
      <c r="A17" s="58" t="s">
        <v>3317</v>
      </c>
      <c r="B17" s="18" t="s">
        <v>261</v>
      </c>
      <c r="C17" s="18" t="s">
        <v>56</v>
      </c>
    </row>
    <row customFormat="1" r="18" s="18" spans="1:3" x14ac:dyDescent="0.25">
      <c r="A18" s="18" t="s">
        <v>57</v>
      </c>
      <c r="B18" s="18" t="s">
        <v>216</v>
      </c>
      <c r="C18" s="18" t="s">
        <v>58</v>
      </c>
    </row>
    <row customFormat="1" r="19" s="18" spans="1:3" x14ac:dyDescent="0.25">
      <c r="A19" s="58" t="s">
        <v>3318</v>
      </c>
      <c r="B19" s="18" t="s">
        <v>64</v>
      </c>
      <c r="C19" s="18" t="s">
        <v>64</v>
      </c>
    </row>
    <row customFormat="1" r="20" s="18" spans="1:3" x14ac:dyDescent="0.25">
      <c r="A20" s="58" t="s">
        <v>3319</v>
      </c>
      <c r="B20" s="18">
        <v>12</v>
      </c>
      <c r="C20" s="18">
        <v>60</v>
      </c>
    </row>
    <row customFormat="1" r="21" s="18" spans="1:3" x14ac:dyDescent="0.25">
      <c r="A21" s="18" t="s">
        <v>60</v>
      </c>
      <c r="B21" s="18" t="s">
        <v>218</v>
      </c>
    </row>
    <row customFormat="1" r="22" s="18" spans="1:3" x14ac:dyDescent="0.25">
      <c r="A22" s="13" t="s">
        <v>62</v>
      </c>
      <c r="B22" s="33" t="s">
        <v>190</v>
      </c>
      <c r="C22" s="33" t="s">
        <v>190</v>
      </c>
    </row>
    <row customFormat="1" r="23" s="18" spans="1:3" x14ac:dyDescent="0.25">
      <c r="A23" s="58" t="s">
        <v>3320</v>
      </c>
      <c r="B23" s="2" t="s">
        <v>64</v>
      </c>
      <c r="C23" s="18" t="s">
        <v>241</v>
      </c>
    </row>
    <row customFormat="1" r="24" s="18" spans="1:3" x14ac:dyDescent="0.25">
      <c r="A24" s="58" t="s">
        <v>3321</v>
      </c>
      <c r="B24" s="18" t="s">
        <v>191</v>
      </c>
      <c r="C24" s="18" t="s">
        <v>191</v>
      </c>
    </row>
    <row customFormat="1" r="25" s="18" spans="1:3" x14ac:dyDescent="0.25">
      <c r="A25" s="58" t="s">
        <v>3322</v>
      </c>
      <c r="B25" s="18" t="s">
        <v>219</v>
      </c>
      <c r="C25" s="18" t="s">
        <v>65</v>
      </c>
    </row>
    <row customFormat="1" r="26" s="18" spans="1:3" x14ac:dyDescent="0.25">
      <c r="A26" s="59" t="s">
        <v>3323</v>
      </c>
      <c r="B26" s="18">
        <v>1</v>
      </c>
      <c r="C26" s="18">
        <v>2</v>
      </c>
    </row>
    <row customFormat="1" r="27" s="18" spans="1:3" x14ac:dyDescent="0.25">
      <c r="A27" s="58" t="s">
        <v>3324</v>
      </c>
      <c r="B27" s="18" t="s">
        <v>244</v>
      </c>
      <c r="C27" s="18" t="s">
        <v>66</v>
      </c>
    </row>
    <row customFormat="1" r="28" s="18" spans="1:3" x14ac:dyDescent="0.25">
      <c r="A28" s="18" t="s">
        <v>67</v>
      </c>
      <c r="B28" s="18" t="s">
        <v>68</v>
      </c>
    </row>
    <row customFormat="1" r="29" s="167" spans="1:3" x14ac:dyDescent="0.25">
      <c r="A29" s="167" t="s">
        <v>3015</v>
      </c>
    </row>
    <row customFormat="1" r="30" s="18" spans="1:3" x14ac:dyDescent="0.25">
      <c r="A30" s="18" t="s">
        <v>69</v>
      </c>
      <c r="C30" s="18" t="s">
        <v>70</v>
      </c>
    </row>
    <row customFormat="1" r="31" s="18" spans="1:3" x14ac:dyDescent="0.25">
      <c r="A31" s="59" t="s">
        <v>3285</v>
      </c>
      <c r="B31" s="18" t="s">
        <v>3439</v>
      </c>
      <c r="C31" s="18" t="s">
        <v>3216</v>
      </c>
    </row>
    <row customFormat="1" r="32" s="18" spans="1:3" x14ac:dyDescent="0.25">
      <c r="A32" s="59" t="s">
        <v>3286</v>
      </c>
      <c r="B32" s="2">
        <v>1</v>
      </c>
      <c r="C32" s="2">
        <v>1</v>
      </c>
    </row>
    <row customFormat="1" r="33" s="18" spans="1:3" x14ac:dyDescent="0.25">
      <c r="A33" s="59" t="s">
        <v>3287</v>
      </c>
      <c r="B33" s="2">
        <v>1</v>
      </c>
      <c r="C33" s="2">
        <v>1</v>
      </c>
    </row>
    <row customFormat="1" r="34" s="18" spans="1:3" x14ac:dyDescent="0.25">
      <c r="A34" s="59" t="s">
        <v>3288</v>
      </c>
      <c r="B34" s="18">
        <v>11530</v>
      </c>
      <c r="C34" s="18">
        <v>40242</v>
      </c>
    </row>
    <row customFormat="1" r="35" s="18" spans="1:3" x14ac:dyDescent="0.25">
      <c r="A35" s="59" t="s">
        <v>3289</v>
      </c>
      <c r="B35" s="18" t="s">
        <v>3205</v>
      </c>
      <c r="C35" s="18" t="s">
        <v>3068</v>
      </c>
    </row>
    <row customFormat="1" r="36" s="18" spans="1:3" x14ac:dyDescent="0.25">
      <c r="A36" s="59" t="s">
        <v>3290</v>
      </c>
      <c r="B36" s="18" t="s">
        <v>3205</v>
      </c>
      <c r="C36" s="18" t="s">
        <v>3069</v>
      </c>
    </row>
    <row customFormat="1" r="37" s="18" spans="1:3" x14ac:dyDescent="0.25">
      <c r="A37" s="59" t="s">
        <v>3325</v>
      </c>
      <c r="B37" s="18" t="s">
        <v>3206</v>
      </c>
      <c r="C37" s="18" t="s">
        <v>3137</v>
      </c>
    </row>
    <row customFormat="1" r="38" s="18" spans="1:3" x14ac:dyDescent="0.25">
      <c r="A38" s="18" t="s">
        <v>71</v>
      </c>
      <c r="B38" s="2"/>
      <c r="C38" s="2"/>
    </row>
    <row customFormat="1" r="39" s="18" spans="1:3" x14ac:dyDescent="0.25">
      <c r="A39" s="18" t="s">
        <v>72</v>
      </c>
    </row>
    <row customFormat="1" r="40" s="18" spans="1:3" x14ac:dyDescent="0.25">
      <c r="A40" s="18" t="s">
        <v>73</v>
      </c>
      <c r="B40" s="2"/>
      <c r="C40" s="2"/>
    </row>
    <row customFormat="1" r="41" s="18" spans="1:3" x14ac:dyDescent="0.25">
      <c r="A41" s="18" t="s">
        <v>74</v>
      </c>
    </row>
    <row customFormat="1" r="42" s="18" spans="1:3" x14ac:dyDescent="0.25">
      <c r="A42" s="18" t="s">
        <v>75</v>
      </c>
    </row>
    <row customFormat="1" r="43" s="18" spans="1:3" x14ac:dyDescent="0.25">
      <c r="A43" s="18" t="s">
        <v>76</v>
      </c>
    </row>
    <row customFormat="1" r="44" s="18" spans="1:3" x14ac:dyDescent="0.25">
      <c r="A44" s="18" t="s">
        <v>77</v>
      </c>
    </row>
    <row customFormat="1" r="45" s="18" spans="1:3" x14ac:dyDescent="0.25">
      <c r="A45" s="18" t="s">
        <v>78</v>
      </c>
    </row>
    <row customFormat="1" r="46" s="18" spans="1:3" x14ac:dyDescent="0.25">
      <c r="A46" s="18" t="s">
        <v>79</v>
      </c>
    </row>
    <row customFormat="1" r="47" s="18" spans="1:3" x14ac:dyDescent="0.25">
      <c r="A47" s="18" t="s">
        <v>80</v>
      </c>
      <c r="B47" s="2"/>
      <c r="C47" s="2"/>
    </row>
    <row customFormat="1" r="48" s="18" spans="1:3" x14ac:dyDescent="0.25">
      <c r="A48" s="18" t="s">
        <v>81</v>
      </c>
    </row>
    <row customFormat="1" r="49" s="167" spans="1:3" x14ac:dyDescent="0.25">
      <c r="A49" s="167" t="s">
        <v>3016</v>
      </c>
    </row>
    <row customFormat="1" r="50" s="18" spans="1:3" x14ac:dyDescent="0.25">
      <c r="A50" s="58" t="s">
        <v>3326</v>
      </c>
      <c r="B50" s="18" t="s">
        <v>82</v>
      </c>
      <c r="C50" s="18" t="s">
        <v>194</v>
      </c>
    </row>
    <row customFormat="1" r="51" s="18" spans="1:3" x14ac:dyDescent="0.25">
      <c r="A51" s="18" t="s">
        <v>83</v>
      </c>
      <c r="B51" s="18">
        <v>111</v>
      </c>
    </row>
    <row customFormat="1" r="52" s="18" spans="1:3" x14ac:dyDescent="0.25">
      <c r="A52" s="59" t="s">
        <v>3327</v>
      </c>
      <c r="B52" s="2" t="s">
        <v>222</v>
      </c>
      <c r="C52" s="2" t="s">
        <v>84</v>
      </c>
    </row>
    <row customFormat="1" r="53" s="18" spans="1:3" x14ac:dyDescent="0.25">
      <c r="A53" s="61" t="s">
        <v>85</v>
      </c>
      <c r="B53" s="18" t="str">
        <f>VLOOKUP(B54,Master!$AR:$AS,2,1)</f>
        <v>930000</v>
      </c>
      <c r="C53" s="18" t="str">
        <f>VLOOKUP(C54,Master!$AR:$AS,2,1)</f>
        <v>950000</v>
      </c>
    </row>
    <row customFormat="1" r="54" s="18" spans="1:3" x14ac:dyDescent="0.25">
      <c r="A54" s="58" t="s">
        <v>3328</v>
      </c>
      <c r="B54" s="18" t="s">
        <v>2288</v>
      </c>
      <c r="C54" s="18" t="s">
        <v>2291</v>
      </c>
    </row>
    <row customFormat="1" customHeight="1" ht="13.5" r="55" s="167" spans="1:3" x14ac:dyDescent="0.25">
      <c r="A55" s="167" t="s">
        <v>3017</v>
      </c>
    </row>
    <row customFormat="1" r="56" s="18" spans="1:3" x14ac:dyDescent="0.25">
      <c r="A56" s="58" t="s">
        <v>3329</v>
      </c>
      <c r="B56" s="18" t="s">
        <v>117</v>
      </c>
      <c r="C56" s="18" t="s">
        <v>87</v>
      </c>
    </row>
    <row customFormat="1" r="57" s="18" spans="1:3" x14ac:dyDescent="0.25">
      <c r="A57" s="18" t="s">
        <v>88</v>
      </c>
      <c r="B57" s="18">
        <v>11</v>
      </c>
      <c r="C57" s="18">
        <v>10</v>
      </c>
    </row>
    <row customFormat="1" r="58" s="18" spans="1:3" x14ac:dyDescent="0.25">
      <c r="A58" s="18" t="s">
        <v>89</v>
      </c>
      <c r="B58" s="34" t="s">
        <v>3443</v>
      </c>
      <c r="C58" s="34"/>
    </row>
    <row customFormat="1" r="59" s="18" spans="1:3" x14ac:dyDescent="0.25">
      <c r="A59" s="61" t="s">
        <v>90</v>
      </c>
      <c r="B59" s="18" t="str">
        <f>VLOOKUP(B60,Master!$AU:$AV,2,0)</f>
        <v>PAMERAN</v>
      </c>
      <c r="C59" s="18" t="str">
        <f>VLOOKUP(C60,Master!$AU:$AV,2,0)</f>
        <v>PAMERAN</v>
      </c>
    </row>
    <row customFormat="1" r="60" s="18" spans="1:3" x14ac:dyDescent="0.25">
      <c r="A60" s="58" t="s">
        <v>3330</v>
      </c>
      <c r="B60" s="18" t="s">
        <v>91</v>
      </c>
      <c r="C60" s="18" t="s">
        <v>91</v>
      </c>
    </row>
    <row customFormat="1" r="61" s="18" spans="1:3" x14ac:dyDescent="0.25">
      <c r="A61" s="58" t="s">
        <v>3331</v>
      </c>
      <c r="B61" s="18">
        <v>1</v>
      </c>
      <c r="C61" s="18">
        <v>1</v>
      </c>
    </row>
    <row customFormat="1" customHeight="1" ht="14.25" r="62" s="167" spans="1:3" x14ac:dyDescent="0.25">
      <c r="A62" s="167" t="s">
        <v>3490</v>
      </c>
    </row>
    <row customFormat="1" r="63" s="18" spans="1:3" x14ac:dyDescent="0.25">
      <c r="A63" s="18" t="s">
        <v>3492</v>
      </c>
      <c r="B63" s="18" t="s">
        <v>3495</v>
      </c>
    </row>
    <row customFormat="1" r="64" s="18" spans="1:3" x14ac:dyDescent="0.25">
      <c r="A64" s="18" t="s">
        <v>3491</v>
      </c>
      <c r="B64" s="18" t="s">
        <v>3494</v>
      </c>
    </row>
    <row customFormat="1" r="65" s="18" spans="1:2" x14ac:dyDescent="0.25">
      <c r="A65" s="18" t="s">
        <v>3493</v>
      </c>
      <c r="B65" s="18" t="s">
        <v>3496</v>
      </c>
    </row>
  </sheetData>
  <mergeCells count="6">
    <mergeCell ref="A62:XFD62"/>
    <mergeCell ref="A11:XFD11"/>
    <mergeCell ref="A16:XFD16"/>
    <mergeCell ref="A29:XFD29"/>
    <mergeCell ref="A49:XFD49"/>
    <mergeCell ref="A55:XFD55"/>
  </mergeCells>
  <conditionalFormatting sqref="B23:XFD23">
    <cfRule dxfId="132" priority="10" type="expression">
      <formula>B$22="Fixed Rate"</formula>
    </cfRule>
  </conditionalFormatting>
  <conditionalFormatting sqref="B26:XFD26">
    <cfRule dxfId="131" priority="9" type="expression">
      <formula>AND(B$25&lt;&gt;"Auto Debit",B$25&lt;&gt;"Way Of Payment",B$25&lt;&gt;"")</formula>
    </cfRule>
  </conditionalFormatting>
  <conditionalFormatting sqref="D31:XFD37 B31:C34 B37:C37">
    <cfRule dxfId="130" priority="8" type="expression">
      <formula>AND(B$30&lt;&gt;"",B$30&lt;&gt;"Copy Address From")</formula>
    </cfRule>
  </conditionalFormatting>
  <conditionalFormatting sqref="B51:XFD52">
    <cfRule dxfId="129" priority="7" type="expression">
      <formula>B$50="Lainnya"</formula>
    </cfRule>
  </conditionalFormatting>
  <conditionalFormatting sqref="B35:C36">
    <cfRule dxfId="128" priority="5" type="expression">
      <formula>AND(B$30&lt;&gt;"",B$30&lt;&gt;"Copy Address From")</formula>
    </cfRule>
  </conditionalFormatting>
  <conditionalFormatting sqref="A23">
    <cfRule dxfId="127" priority="4" type="expression">
      <formula>A$22="Fixed Rate"</formula>
    </cfRule>
  </conditionalFormatting>
  <conditionalFormatting sqref="A26">
    <cfRule dxfId="126" priority="3" type="expression">
      <formula>AND(A$25&lt;&gt;"Auto Debit",A$25&lt;&gt;"Way Of Payment",A$25&lt;&gt;"")</formula>
    </cfRule>
  </conditionalFormatting>
  <conditionalFormatting sqref="A31:A37">
    <cfRule dxfId="125" priority="2" type="expression">
      <formula>AND(A$30&lt;&gt;"",A$30&lt;&gt;"Copy Address From")</formula>
    </cfRule>
  </conditionalFormatting>
  <conditionalFormatting sqref="A51:A52">
    <cfRule dxfId="124" priority="1" type="expression">
      <formula>A$50="Lainnya"</formula>
    </cfRule>
  </conditionalFormatting>
  <dataValidations count="28">
    <dataValidation allowBlank="1" errorStyle="information" showErrorMessage="1" showInputMessage="1" sqref="B56:C56" type="list">
      <formula1>"YES,NO"</formula1>
    </dataValidation>
    <dataValidation allowBlank="1" errorStyle="information" showErrorMessage="1" showInputMessage="1" sqref="B26:C26" type="custom">
      <formula1>AND(B25="Auto Debit",ISNUMBER(B26))</formula1>
    </dataValidation>
    <dataValidation allowBlank="1" errorStyle="information" showErrorMessage="1" showInputMessage="1" sqref="B37:C37" type="custom">
      <formula1>ISBLANK(B30)</formula1>
    </dataValidation>
    <dataValidation allowBlank="1" errorStyle="information" showErrorMessage="1" showInputMessage="1" sqref="B31:C31" type="custom">
      <formula1>ISBLANK(B30)</formula1>
    </dataValidation>
    <dataValidation allowBlank="1" errorStyle="information" showErrorMessage="1" showInputMessage="1" sqref="B32:C32" type="custom">
      <formula1>ISBLANK(B30)</formula1>
    </dataValidation>
    <dataValidation allowBlank="1" errorStyle="information" showErrorMessage="1" showInputMessage="1" sqref="B33:C33" type="custom">
      <formula1>ISBLANK(B30)</formula1>
    </dataValidation>
    <dataValidation allowBlank="1" errorStyle="information" showErrorMessage="1" showInputMessage="1" sqref="B34:C34" type="custom">
      <formula1>ISBLANK(B30)</formula1>
    </dataValidation>
    <dataValidation allowBlank="1" errorStyle="information" showErrorMessage="1" showInputMessage="1" sqref="B51:C51" type="custom">
      <formula1>B50="Credit / Pembayaran yang Di Restrukturisasi"</formula1>
    </dataValidation>
    <dataValidation allowBlank="1" errorStyle="information" showErrorMessage="1" showInputMessage="1" sqref="B61:C61" type="custom">
      <formula1>ISNUMBER(B61)</formula1>
    </dataValidation>
    <dataValidation allowBlank="1" errorStyle="information" showErrorMessage="1" showInputMessage="1" sqref="B60:C60" type="list">
      <formula1>ListRefMasterAppData</formula1>
    </dataValidation>
    <dataValidation allowBlank="1" errorStyle="information" showErrorMessage="1" showInputMessage="1" sqref="B50:C50" type="list">
      <formula1>ListCharacteristicOfCredit</formula1>
    </dataValidation>
    <dataValidation allowBlank="1" errorStyle="information" showErrorMessage="1" showInputMessage="1" sqref="B28:C28" type="list">
      <formula1>ListInstallmentSourcePaymenetType</formula1>
    </dataValidation>
    <dataValidation allowBlank="1" errorStyle="information" showErrorMessage="1" showInputMessage="1" sqref="B27:C27" type="list">
      <formula1>ListCustomerNotification</formula1>
    </dataValidation>
    <dataValidation allowBlank="1" errorStyle="information" showErrorMessage="1" showInputMessage="1" sqref="B25:C25" type="list">
      <formula1>ListWOP</formula1>
    </dataValidation>
    <dataValidation allowBlank="1" errorStyle="information" showErrorMessage="1" showInputMessage="1" sqref="B24:C24" type="list">
      <formula1>ListInstallmentScheme</formula1>
    </dataValidation>
    <dataValidation allowBlank="1" errorStyle="information" showErrorMessage="1" showInputMessage="1" sqref="B22:C22" type="list">
      <formula1>ListInterestType</formula1>
    </dataValidation>
    <dataValidation allowBlank="1" errorStyle="information" showErrorMessage="1" showInputMessage="1" sqref="B18:C18" type="list">
      <formula1>ListFirstInstallmentType</formula1>
    </dataValidation>
    <dataValidation allowBlank="1" errorStyle="information" showErrorMessage="1" showInputMessage="1" sqref="B54:C54" type="list">
      <formula1>ListEconomicSector</formula1>
    </dataValidation>
    <dataValidation allowBlank="1" errorStyle="information" showErrorMessage="1" showInputMessage="1" sqref="B19:C19" type="list">
      <formula1>ListPaymentFrequency</formula1>
    </dataValidation>
    <dataValidation allowBlank="1" errorStyle="information" showErrorMessage="1" showInputMessage="1" sqref="B17:C17" type="list">
      <formula1>ListApplicationSource</formula1>
    </dataValidation>
    <dataValidation allowBlank="1" errorStyle="information" showErrorMessage="1" showInputMessage="1" sqref="B21:C21" type="list">
      <formula1>ListDPSourcePaymentType</formula1>
    </dataValidation>
    <dataValidation allowBlank="1" errorStyle="information" showErrorMessage="1" showInputMessage="1" sqref="B20:C20 B57:C57" type="custom">
      <formula1>ISNUMBER(B20)</formula1>
    </dataValidation>
    <dataValidation allowBlank="1" errorStyle="information" showErrorMessage="1" showInputMessage="1" sqref="B35:C35" type="custom">
      <formula1>ISBLANK(B30)</formula1>
    </dataValidation>
    <dataValidation allowBlank="1" errorStyle="information" showErrorMessage="1" showInputMessage="1" sqref="B36:C36" type="custom">
      <formula1>ISBLANK(B30)</formula1>
    </dataValidation>
    <dataValidation allowBlank="1" errorStyle="information" showErrorMessage="1" showInputMessage="1" sqref="B58:C59 B53:C53"/>
    <dataValidation allowBlank="1" errorStyle="information" showErrorMessage="1" showInputMessage="1" sqref="B23:C23" type="list">
      <formula1>ListFloatingPeriod</formula1>
    </dataValidation>
    <dataValidation allowBlank="1" errorStyle="information" showErrorMessage="1" showInputMessage="1" sqref="B52:C52" type="list">
      <formula1>ListWayOfRestructure</formula1>
    </dataValidation>
    <dataValidation allowBlank="1" showErrorMessage="1" showInputMessage="1" sqref="B10:C10" type="list">
      <formula1>"Yes, No, Edit"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Master!$BR$2:$BR$20</xm:f>
          </x14:formula1>
          <xm:sqref>B30:C30</xm:sqref>
        </x14:dataValidation>
      </x14:dataValidations>
    </ext>
  </extLst>
</worksheet>
</file>

<file path=xl/worksheets/sheet10.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9"/>
  <dimension ref="A1:I70"/>
  <sheetViews>
    <sheetView workbookViewId="0">
      <pane activePane="topRight" state="frozen" topLeftCell="B1" xSplit="1"/>
      <selection activeCell="G20" sqref="G20"/>
      <selection activeCell="B4" pane="topRight" sqref="B4"/>
    </sheetView>
  </sheetViews>
  <sheetFormatPr defaultRowHeight="15" x14ac:dyDescent="0.25"/>
  <cols>
    <col min="1" max="1" bestFit="true" customWidth="true" width="34.5703125" collapsed="true"/>
    <col min="2" max="2" bestFit="true" customWidth="true" style="6" width="38.140625" collapsed="true"/>
    <col min="3" max="3" customWidth="true" width="44.140625" collapsed="true"/>
    <col min="4" max="5" bestFit="true" customWidth="true" width="11.7109375" collapsed="true"/>
  </cols>
  <sheetData>
    <row customFormat="1" r="1" s="18" spans="1:7" x14ac:dyDescent="0.25">
      <c r="A1" s="18" t="s">
        <v>4</v>
      </c>
      <c r="B1" t="s">
        <v>7</v>
      </c>
      <c r="C1" t="s">
        <v>7</v>
      </c>
      <c r="D1" s="18" t="s">
        <v>7</v>
      </c>
      <c r="E1" s="18" t="s">
        <v>7</v>
      </c>
      <c r="F1" s="18" t="s">
        <v>7</v>
      </c>
      <c r="G1" s="18" t="s">
        <v>7</v>
      </c>
    </row>
    <row customFormat="1" r="2" s="18" spans="1:7" x14ac:dyDescent="0.25">
      <c r="A2" s="18" t="s">
        <v>3210</v>
      </c>
      <c r="B2" t="s">
        <v>3046</v>
      </c>
      <c r="C2" t="s">
        <v>3046</v>
      </c>
      <c r="D2" s="18" t="s">
        <v>3046</v>
      </c>
      <c r="E2" s="18" t="s">
        <v>3046</v>
      </c>
      <c r="F2" s="18" t="s">
        <v>3046</v>
      </c>
      <c r="G2" s="18" t="s">
        <v>3046</v>
      </c>
    </row>
    <row customFormat="1" r="3" s="18" spans="1:7" x14ac:dyDescent="0.25">
      <c r="A3" s="18" t="s">
        <v>3211</v>
      </c>
    </row>
    <row customFormat="1" r="4" s="18" spans="1:7" x14ac:dyDescent="0.25">
      <c r="A4" s="18" t="s">
        <v>3294</v>
      </c>
      <c r="B4" s="18">
        <f ref="B4" si="0" t="shared">COUNTIFS($A$12:$A$15,"*$*",B12:B15,"")+COUNTIFS($A$17:$A$20,"*$*",B17:B20,"")+COUNTIFS($A$25:$A$26,"*$*",B25:B26,"")+COUNTIFS($A$35,"*$*",B35,"")+IF(B18="Used",COUNTIFS($A$29:$A$33,"*$*",B29:B33,""),0)+IF(B26="Percentage",COUNTIFS($A$27,"*$*",B27,""),COUNTIFS($A$28,"*$*",B28,""))+IF(B37="No",COUNTIFS($A$38:$A$39,"*$*",B38:B39,""),0)+IF(AND(B41="No",B42="Personal"),COUNTIFS($A$42:$A$44,"*$*",B42:B44,"")+COUNTIFS($A$48:$A$49,"*$*",B48:B49,""),0)+IF(AND(B41="No",B42="Company"),COUNTIFS($A$42:$A$44,"*$*",B42:B44,"")+COUNTIFS($A$47:$A$49,"*$*",B47:B49,""),0)+IF(B52="Yes",COUNTIFS($A$53,"*$*",B53,""),0)+IF(B52="No",COUNTIFS($A$54:$A$60,"*$*",B54:B60,""),0)</f>
        <v>0</v>
      </c>
      <c r="C4" s="18">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0002APP20221206138</v>
      </c>
      <c r="C8" s="18" t="str">
        <f>'1.TabCustomerMainData'!C$13</f>
        <v>0002APP20221206138</v>
      </c>
    </row>
    <row customFormat="1" r="9" s="18" spans="1:7" x14ac:dyDescent="0.25">
      <c r="A9" s="33" t="s">
        <v>3445</v>
      </c>
    </row>
    <row customFormat="1" r="10" s="18" spans="1:7" x14ac:dyDescent="0.25">
      <c r="A10" s="18" t="s">
        <v>3433</v>
      </c>
      <c r="B10" s="18" t="s">
        <v>37</v>
      </c>
      <c r="C10" s="18" t="s">
        <v>37</v>
      </c>
    </row>
    <row customFormat="1" r="11" s="171" spans="1:7" x14ac:dyDescent="0.25">
      <c r="A11" s="168" t="s">
        <v>3018</v>
      </c>
      <c r="B11" s="169"/>
      <c r="C11" s="169"/>
      <c r="D11" s="169"/>
      <c r="E11" s="169"/>
    </row>
    <row customFormat="1" r="12" s="18" spans="1:7" x14ac:dyDescent="0.25">
      <c r="A12" s="58" t="s">
        <v>3333</v>
      </c>
      <c r="B12" s="8" t="s">
        <v>3413</v>
      </c>
      <c r="C12" s="8" t="s">
        <v>3413</v>
      </c>
    </row>
    <row customFormat="1" r="13" s="18" spans="1:7" x14ac:dyDescent="0.25">
      <c r="A13" s="58" t="s">
        <v>3334</v>
      </c>
      <c r="B13" s="8" t="s">
        <v>3147</v>
      </c>
      <c r="C13" s="8" t="s">
        <v>3147</v>
      </c>
    </row>
    <row customFormat="1" r="14" s="18" spans="1:7" x14ac:dyDescent="0.25">
      <c r="A14" s="58" t="s">
        <v>3335</v>
      </c>
      <c r="B14" s="10" t="s">
        <v>3070</v>
      </c>
      <c r="C14" s="10" t="s">
        <v>3070</v>
      </c>
    </row>
    <row customFormat="1" r="15" s="18" spans="1:7" x14ac:dyDescent="0.25">
      <c r="A15" s="13" t="s">
        <v>92</v>
      </c>
      <c r="B15" s="10" t="s">
        <v>3071</v>
      </c>
      <c r="C15" s="10" t="s">
        <v>3071</v>
      </c>
    </row>
    <row customFormat="1" r="16" s="167" spans="1:7" x14ac:dyDescent="0.25">
      <c r="A16" s="168" t="s">
        <v>3019</v>
      </c>
      <c r="B16" s="169"/>
      <c r="C16" s="169"/>
      <c r="D16" s="169"/>
      <c r="E16" s="169"/>
    </row>
    <row customFormat="1" r="17" s="18" spans="1:5" x14ac:dyDescent="0.25">
      <c r="A17" s="58" t="s">
        <v>3336</v>
      </c>
      <c r="B17" s="18" t="s">
        <v>3189</v>
      </c>
      <c r="C17" s="18" t="s">
        <v>3189</v>
      </c>
    </row>
    <row customFormat="1" r="18" s="18" spans="1:5" x14ac:dyDescent="0.25">
      <c r="A18" s="58" t="s">
        <v>3337</v>
      </c>
      <c r="B18" s="7" t="s">
        <v>3145</v>
      </c>
      <c r="C18" s="7" t="s">
        <v>3145</v>
      </c>
    </row>
    <row customFormat="1" r="19" s="18" spans="1:5" x14ac:dyDescent="0.25">
      <c r="A19" s="58" t="s">
        <v>3338</v>
      </c>
      <c r="B19" s="55">
        <v>1000000000</v>
      </c>
      <c r="C19" s="55">
        <v>600000000</v>
      </c>
    </row>
    <row customFormat="1" r="20" s="18" spans="1:5" x14ac:dyDescent="0.25">
      <c r="A20" s="58" t="s">
        <v>3339</v>
      </c>
      <c r="B20" s="7" t="s">
        <v>3141</v>
      </c>
      <c r="C20" s="7" t="s">
        <v>3141</v>
      </c>
    </row>
    <row customFormat="1" r="21" s="18" spans="1:5" x14ac:dyDescent="0.25">
      <c r="A21" s="18" t="s">
        <v>93</v>
      </c>
      <c r="B21" s="7" t="s">
        <v>3142</v>
      </c>
      <c r="C21" s="7" t="s">
        <v>3142</v>
      </c>
    </row>
    <row customFormat="1" r="22" s="18" spans="1:5" x14ac:dyDescent="0.25">
      <c r="A22" s="18" t="s">
        <v>94</v>
      </c>
      <c r="B22" s="82" t="s">
        <v>3143</v>
      </c>
      <c r="C22" s="82" t="s">
        <v>3143</v>
      </c>
    </row>
    <row customFormat="1" r="23" s="18" spans="1:5" x14ac:dyDescent="0.25">
      <c r="A23" s="18" t="s">
        <v>95</v>
      </c>
      <c r="B23" s="73">
        <v>44369</v>
      </c>
      <c r="C23" s="73">
        <v>44370</v>
      </c>
    </row>
    <row customFormat="1" r="24" s="18" spans="1:5" x14ac:dyDescent="0.25">
      <c r="A24" s="18" t="s">
        <v>96</v>
      </c>
      <c r="B24" s="7"/>
      <c r="C24" s="7"/>
    </row>
    <row customFormat="1" r="25" s="18" spans="1:5" x14ac:dyDescent="0.25">
      <c r="A25" s="58" t="s">
        <v>3340</v>
      </c>
      <c r="B25" s="7">
        <v>2022</v>
      </c>
      <c r="C25" s="7">
        <v>2022</v>
      </c>
      <c r="D25" s="7">
        <v>2022</v>
      </c>
      <c r="E25" s="7">
        <v>2022</v>
      </c>
    </row>
    <row customFormat="1" r="26" s="18" spans="1:5" x14ac:dyDescent="0.25">
      <c r="A26" s="58" t="s">
        <v>3341</v>
      </c>
      <c r="B26" s="7" t="s">
        <v>97</v>
      </c>
      <c r="C26" s="7" t="s">
        <v>107</v>
      </c>
      <c r="D26" s="7" t="s">
        <v>107</v>
      </c>
      <c r="E26" s="7" t="s">
        <v>107</v>
      </c>
    </row>
    <row customFormat="1" r="27" s="18" spans="1:5" x14ac:dyDescent="0.25">
      <c r="A27" s="59" t="s">
        <v>3342</v>
      </c>
      <c r="B27" s="10">
        <v>20</v>
      </c>
      <c r="C27" s="147">
        <v>60</v>
      </c>
      <c r="D27" s="10">
        <v>30</v>
      </c>
      <c r="E27" s="10">
        <v>30</v>
      </c>
    </row>
    <row customFormat="1" r="28" s="18" spans="1:5" x14ac:dyDescent="0.25">
      <c r="A28" s="59" t="s">
        <v>3343</v>
      </c>
      <c r="B28" s="55">
        <v>180000000</v>
      </c>
      <c r="C28" s="55">
        <v>100000000</v>
      </c>
      <c r="D28" s="55">
        <v>100000000</v>
      </c>
      <c r="E28" s="55">
        <v>100000000</v>
      </c>
    </row>
    <row customFormat="1" r="29" s="18" spans="1:5" x14ac:dyDescent="0.25">
      <c r="A29" s="58" t="s">
        <v>3344</v>
      </c>
      <c r="B29" s="113"/>
      <c r="C29" s="113" t="s">
        <v>3624</v>
      </c>
    </row>
    <row customFormat="1" r="30" s="18" spans="1:5" x14ac:dyDescent="0.25">
      <c r="A30" s="58" t="s">
        <v>3345</v>
      </c>
      <c r="B30" s="113"/>
      <c r="C30" s="113" t="s">
        <v>3620</v>
      </c>
    </row>
    <row customFormat="1" r="31" s="18" spans="1:5" x14ac:dyDescent="0.25">
      <c r="A31" s="58" t="s">
        <v>3346</v>
      </c>
      <c r="B31" s="113"/>
      <c r="C31" s="113" t="s">
        <v>3623</v>
      </c>
    </row>
    <row customFormat="1" r="32" s="18" spans="1:5" x14ac:dyDescent="0.25">
      <c r="A32" s="58" t="s">
        <v>3347</v>
      </c>
      <c r="B32" s="113"/>
      <c r="C32" s="113" t="s">
        <v>3621</v>
      </c>
    </row>
    <row customFormat="1" r="33" s="18" spans="1:3" x14ac:dyDescent="0.25">
      <c r="A33" s="58" t="s">
        <v>3348</v>
      </c>
      <c r="B33" s="128"/>
      <c r="C33" s="128" t="s">
        <v>3622</v>
      </c>
    </row>
    <row customFormat="1" r="34" s="167" spans="1:3" x14ac:dyDescent="0.25">
      <c r="A34" s="168" t="s">
        <v>3020</v>
      </c>
      <c r="B34" s="169"/>
    </row>
    <row customFormat="1" r="35" s="18" spans="1:3" x14ac:dyDescent="0.25">
      <c r="A35" s="58" t="s">
        <v>3349</v>
      </c>
      <c r="B35" s="7" t="s">
        <v>3072</v>
      </c>
      <c r="C35" s="7" t="s">
        <v>3217</v>
      </c>
    </row>
    <row customFormat="1" r="36" s="167" spans="1:3" x14ac:dyDescent="0.25">
      <c r="A36" s="168" t="s">
        <v>3021</v>
      </c>
      <c r="B36" s="169"/>
    </row>
    <row customFormat="1" r="37" s="18" spans="1:3" x14ac:dyDescent="0.25">
      <c r="A37" s="13" t="s">
        <v>98</v>
      </c>
      <c r="B37" s="7" t="s">
        <v>37</v>
      </c>
      <c r="C37" s="7" t="s">
        <v>46</v>
      </c>
    </row>
    <row customFormat="1" r="38" s="18" spans="1:3" x14ac:dyDescent="0.25">
      <c r="A38" s="59" t="s">
        <v>3350</v>
      </c>
      <c r="B38" s="7" t="s">
        <v>3067</v>
      </c>
      <c r="C38" s="7" t="s">
        <v>3067</v>
      </c>
    </row>
    <row customFormat="1" r="39" s="18" spans="1:3" x14ac:dyDescent="0.25">
      <c r="A39" s="59" t="s">
        <v>3351</v>
      </c>
      <c r="B39" s="7" t="s">
        <v>11</v>
      </c>
      <c r="C39" s="7" t="s">
        <v>278</v>
      </c>
    </row>
    <row customFormat="1" r="40" s="167" spans="1:3" x14ac:dyDescent="0.25">
      <c r="A40" s="168" t="s">
        <v>3022</v>
      </c>
      <c r="B40" s="169"/>
    </row>
    <row customFormat="1" r="41" s="18" spans="1:3" x14ac:dyDescent="0.25">
      <c r="A41" s="13" t="s">
        <v>99</v>
      </c>
      <c r="B41" s="18" t="s">
        <v>37</v>
      </c>
      <c r="C41" s="18" t="s">
        <v>46</v>
      </c>
    </row>
    <row customFormat="1" r="42" s="18" spans="1:3" x14ac:dyDescent="0.25">
      <c r="A42" s="59" t="s">
        <v>3352</v>
      </c>
      <c r="B42" s="18" t="s">
        <v>44</v>
      </c>
      <c r="C42" s="18" t="s">
        <v>47</v>
      </c>
    </row>
    <row customFormat="1" r="43" s="18" spans="1:3" x14ac:dyDescent="0.25">
      <c r="A43" s="59" t="s">
        <v>3353</v>
      </c>
      <c r="B43" s="7" t="s">
        <v>3138</v>
      </c>
      <c r="C43" s="7" t="s">
        <v>3138</v>
      </c>
    </row>
    <row customFormat="1" r="44" s="18" spans="1:3" x14ac:dyDescent="0.25">
      <c r="A44" s="59" t="s">
        <v>3354</v>
      </c>
      <c r="B44" s="18" t="s">
        <v>12</v>
      </c>
      <c r="C44" s="18" t="s">
        <v>278</v>
      </c>
    </row>
    <row customFormat="1" r="45" s="18" spans="1:3" x14ac:dyDescent="0.25">
      <c r="A45" s="61" t="s">
        <v>101</v>
      </c>
      <c r="B45" s="18" t="str">
        <f>VLOOKUP(B46,Master!$A:$B,2,FALSE)</f>
        <v>EMP0004</v>
      </c>
      <c r="C45" s="18" t="str">
        <f>VLOOKUP(C46,Master!$A:$B,2,FALSE)</f>
        <v>EMP0006</v>
      </c>
    </row>
    <row customFormat="1" r="46" s="18" spans="1:3" x14ac:dyDescent="0.25">
      <c r="A46" s="18" t="s">
        <v>102</v>
      </c>
      <c r="B46" s="18" t="s">
        <v>299</v>
      </c>
      <c r="C46" s="18" t="s">
        <v>324</v>
      </c>
    </row>
    <row customFormat="1" r="47" s="18" spans="1:3" x14ac:dyDescent="0.25">
      <c r="A47" s="18" t="s">
        <v>103</v>
      </c>
      <c r="B47" s="18" t="s">
        <v>50</v>
      </c>
      <c r="C47" s="18" t="s">
        <v>50</v>
      </c>
    </row>
    <row customFormat="1" r="48" s="18" spans="1:3" x14ac:dyDescent="0.25">
      <c r="A48" s="59" t="s">
        <v>3355</v>
      </c>
      <c r="B48" s="18" t="s">
        <v>14</v>
      </c>
      <c r="C48" s="18" t="s">
        <v>14</v>
      </c>
    </row>
    <row customFormat="1" r="49" s="18" spans="1:8" x14ac:dyDescent="0.25">
      <c r="A49" s="59" t="s">
        <v>3356</v>
      </c>
      <c r="B49" s="2" t="s">
        <v>3526</v>
      </c>
      <c r="C49" s="2" t="s">
        <v>3136</v>
      </c>
    </row>
    <row customFormat="1" r="50" s="18" spans="1:8" x14ac:dyDescent="0.25">
      <c r="A50" s="18" t="s">
        <v>104</v>
      </c>
      <c r="B50" s="2" t="s">
        <v>3570</v>
      </c>
      <c r="C50" s="2">
        <v>1231413</v>
      </c>
    </row>
    <row customFormat="1" r="51" s="167" spans="1:8" x14ac:dyDescent="0.25">
      <c r="A51" s="168" t="s">
        <v>3332</v>
      </c>
      <c r="B51" s="169"/>
    </row>
    <row customFormat="1" r="52" s="18" spans="1:8" x14ac:dyDescent="0.25">
      <c r="A52" s="57" t="s">
        <v>36</v>
      </c>
      <c r="B52" s="18" t="s">
        <v>37</v>
      </c>
      <c r="C52" s="18" t="s">
        <v>46</v>
      </c>
    </row>
    <row customFormat="1" r="53" s="18" spans="1:8" x14ac:dyDescent="0.25">
      <c r="A53" s="59" t="s">
        <v>3357</v>
      </c>
      <c r="B53" s="18" t="s">
        <v>105</v>
      </c>
      <c r="C53" s="18" t="s">
        <v>105</v>
      </c>
    </row>
    <row customFormat="1" r="54" s="18" spans="1:8" x14ac:dyDescent="0.25">
      <c r="A54" s="59" t="s">
        <v>3285</v>
      </c>
      <c r="B54" s="18" t="s">
        <v>3527</v>
      </c>
      <c r="C54" s="18" t="s">
        <v>3139</v>
      </c>
    </row>
    <row customFormat="1" r="55" s="18" spans="1:8" x14ac:dyDescent="0.25">
      <c r="A55" s="59" t="s">
        <v>3286</v>
      </c>
      <c r="B55" s="2">
        <v>1</v>
      </c>
      <c r="C55" s="2">
        <v>1</v>
      </c>
    </row>
    <row customFormat="1" r="56" s="18" spans="1:8" x14ac:dyDescent="0.25">
      <c r="A56" s="59" t="s">
        <v>3287</v>
      </c>
      <c r="B56" s="2">
        <v>1</v>
      </c>
      <c r="C56" s="2">
        <v>1</v>
      </c>
    </row>
    <row customFormat="1" r="57" s="18" spans="1:8" x14ac:dyDescent="0.25">
      <c r="A57" s="59" t="s">
        <v>3288</v>
      </c>
      <c r="B57" s="2">
        <v>40242</v>
      </c>
      <c r="C57" s="2">
        <v>40242</v>
      </c>
    </row>
    <row customFormat="1" r="58" s="18" spans="1:8" x14ac:dyDescent="0.25">
      <c r="A58" s="59" t="s">
        <v>3290</v>
      </c>
      <c r="B58" s="18" t="s">
        <v>3068</v>
      </c>
      <c r="C58" s="18" t="s">
        <v>3069</v>
      </c>
    </row>
    <row customFormat="1" r="59" s="18" spans="1:8" x14ac:dyDescent="0.25">
      <c r="A59" s="59" t="s">
        <v>3289</v>
      </c>
      <c r="B59" s="18" t="s">
        <v>3069</v>
      </c>
      <c r="C59" s="18" t="s">
        <v>3068</v>
      </c>
    </row>
    <row customFormat="1" r="60" s="18" spans="1:8" x14ac:dyDescent="0.25">
      <c r="A60" s="59" t="s">
        <v>3291</v>
      </c>
      <c r="B60" s="18" t="s">
        <v>3137</v>
      </c>
      <c r="C60" s="18" t="s">
        <v>3137</v>
      </c>
    </row>
    <row customFormat="1" r="61" s="167" spans="1:8" x14ac:dyDescent="0.25">
      <c r="A61" s="168" t="s">
        <v>3076</v>
      </c>
      <c r="B61" s="169"/>
    </row>
    <row r="62" spans="1:8" x14ac:dyDescent="0.25">
      <c r="A62" s="107" t="s">
        <v>3358</v>
      </c>
      <c r="B62" s="38" t="s">
        <v>46</v>
      </c>
      <c r="C62" s="38" t="s">
        <v>37</v>
      </c>
      <c r="D62" s="17"/>
      <c r="E62" s="17"/>
      <c r="F62" s="17"/>
      <c r="G62" s="17"/>
      <c r="H62" s="17"/>
    </row>
    <row customFormat="1" r="63" s="170" spans="1:8" x14ac:dyDescent="0.25">
      <c r="A63" s="168" t="s">
        <v>3455</v>
      </c>
      <c r="B63" s="169"/>
    </row>
    <row customFormat="1" r="64" s="18" spans="1:8" x14ac:dyDescent="0.25">
      <c r="A64" s="18" t="s">
        <v>3456</v>
      </c>
      <c r="B64" s="18" t="s">
        <v>46</v>
      </c>
    </row>
    <row customFormat="1" r="65" s="18" spans="1:3" x14ac:dyDescent="0.25">
      <c r="A65" s="18" t="s">
        <v>3457</v>
      </c>
    </row>
    <row customFormat="1" r="66" s="18" spans="1:3" x14ac:dyDescent="0.25">
      <c r="A66" s="18" t="s">
        <v>2421</v>
      </c>
    </row>
    <row customFormat="1" r="67" s="18" spans="1:3" x14ac:dyDescent="0.25">
      <c r="A67" s="13" t="s">
        <v>3458</v>
      </c>
      <c r="B67" s="7" t="s">
        <v>3487</v>
      </c>
    </row>
    <row customFormat="1" r="68" s="170" spans="1:3" x14ac:dyDescent="0.25">
      <c r="A68" s="168" t="s">
        <v>3468</v>
      </c>
      <c r="B68" s="169"/>
    </row>
    <row r="69" spans="1:3" x14ac:dyDescent="0.25">
      <c r="A69" s="117" t="s">
        <v>3460</v>
      </c>
      <c r="B69" s="118">
        <f>IF(B26="Percentage",B27,B28/B19*100)</f>
        <v>18</v>
      </c>
      <c r="C69" s="118">
        <f>IF(C26="Percentage",C27,C28/C19*100)</f>
        <v>60</v>
      </c>
    </row>
    <row r="70" spans="1:3" x14ac:dyDescent="0.25">
      <c r="A70" s="117" t="s">
        <v>3461</v>
      </c>
      <c r="B70" s="118">
        <f>IF(B26="Amount",B28,B19*B27%)</f>
        <v>180000000</v>
      </c>
      <c r="C70" s="118">
        <f>IF(C26="Amount",C28,C19*C27%)</f>
        <v>360000000</v>
      </c>
    </row>
  </sheetData>
  <mergeCells count="9">
    <mergeCell ref="A68:XFD68"/>
    <mergeCell ref="A63:XFD63"/>
    <mergeCell ref="A61:XFD61"/>
    <mergeCell ref="A51:XFD51"/>
    <mergeCell ref="A11:XFD11"/>
    <mergeCell ref="A16:XFD16"/>
    <mergeCell ref="A34:XFD34"/>
    <mergeCell ref="A36:XFD36"/>
    <mergeCell ref="A40:XFD40"/>
  </mergeCells>
  <conditionalFormatting sqref="A27:XFD27">
    <cfRule dxfId="123" priority="16" type="expression">
      <formula>A$26="Amount"</formula>
    </cfRule>
  </conditionalFormatting>
  <conditionalFormatting sqref="A28:XFD28">
    <cfRule dxfId="122" priority="15" type="expression">
      <formula>A$26="Percentage"</formula>
    </cfRule>
  </conditionalFormatting>
  <conditionalFormatting sqref="A38:XFD39">
    <cfRule dxfId="121" priority="14" type="expression">
      <formula>A$37="Yes"</formula>
    </cfRule>
  </conditionalFormatting>
  <conditionalFormatting sqref="A42:XFD50">
    <cfRule dxfId="120" priority="13" type="expression">
      <formula>A$41="Yes"</formula>
    </cfRule>
  </conditionalFormatting>
  <conditionalFormatting sqref="A54:A60 D54:XFD60">
    <cfRule dxfId="119" priority="10" type="expression">
      <formula>A$52="Yes"</formula>
    </cfRule>
  </conditionalFormatting>
  <conditionalFormatting sqref="A53:XFD53">
    <cfRule dxfId="118" priority="9" type="expression">
      <formula>A$52="No"</formula>
    </cfRule>
  </conditionalFormatting>
  <conditionalFormatting sqref="A47:XFD47">
    <cfRule dxfId="117" priority="8" type="expression">
      <formula>A$42="Personal"</formula>
    </cfRule>
  </conditionalFormatting>
  <conditionalFormatting sqref="A45:XFD46">
    <cfRule dxfId="116" priority="7" type="expression">
      <formula>A$42="Company"</formula>
    </cfRule>
  </conditionalFormatting>
  <conditionalFormatting sqref="A62:XFD62">
    <cfRule dxfId="115" priority="6" type="expression">
      <formula>A$18="New"</formula>
    </cfRule>
  </conditionalFormatting>
  <conditionalFormatting sqref="B54:C60">
    <cfRule dxfId="114" priority="5" type="expression">
      <formula>B$41="Yes"</formula>
    </cfRule>
  </conditionalFormatting>
  <conditionalFormatting sqref="B54:C60">
    <cfRule dxfId="113" priority="4" type="expression">
      <formula>B$52="Yes"</formula>
    </cfRule>
  </conditionalFormatting>
  <dataValidations count="30">
    <dataValidation allowBlank="1" errorStyle="information" showErrorMessage="1" showInputMessage="1" sqref="B18:C18" type="list">
      <formula1>"New, Used"</formula1>
    </dataValidation>
    <dataValidation allowBlank="1" errorStyle="information" showErrorMessage="1" showInputMessage="1" sqref="B20:C20" type="list">
      <formula1>"Commercial, Non Commercial"</formula1>
    </dataValidation>
    <dataValidation allowBlank="1" errorStyle="information" showErrorMessage="1" showInputMessage="1" sqref="B26:E26" type="list">
      <formula1>"Amount, Percentage"</formula1>
    </dataValidation>
    <dataValidation allowBlank="1" errorStyle="information" showErrorMessage="1" showInputMessage="1" sqref="B35:C35" type="list">
      <formula1>"REGION1, REGION2, REGION3"</formula1>
    </dataValidation>
    <dataValidation showErrorMessage="1" showInputMessage="1" sqref="B66"/>
    <dataValidation errorStyle="information" showErrorMessage="1" showInputMessage="1" sqref="B45:C45" type="custom">
      <formula1>AND(B41="No",B42="Personal")</formula1>
    </dataValidation>
    <dataValidation allowBlank="1" errorStyle="information" showErrorMessage="1" showInputMessage="1" sqref="B38:C38" type="custom">
      <formula1>B37="No"</formula1>
    </dataValidation>
    <dataValidation allowBlank="1" errorStyle="information" showErrorMessage="1" showInputMessage="1" sqref="B27:E27" type="custom">
      <formula1>AND(B26="Percentage",ISNUMBER(B27))</formula1>
    </dataValidation>
    <dataValidation allowBlank="1" errorStyle="information" showErrorMessage="1" showInputMessage="1" sqref="B28:E28" type="custom">
      <formula1>AND(B26="Amount",ISNUMBER(19))</formula1>
    </dataValidation>
    <dataValidation allowBlank="1" errorStyle="information" showErrorMessage="1" showInputMessage="1" sqref="B43:C43" type="custom">
      <formula1>B41="No"</formula1>
    </dataValidation>
    <dataValidation allowBlank="1" errorStyle="information" showErrorMessage="1" showInputMessage="1" sqref="B50:C50" type="custom">
      <formula1>B41="No"</formula1>
    </dataValidation>
    <dataValidation allowBlank="1" errorStyle="information" showErrorMessage="1" showInputMessage="1" sqref="B19:C19" type="custom">
      <formula1>ISNUMBER(B19)</formula1>
    </dataValidation>
    <dataValidation allowBlank="1" errorStyle="information" showErrorMessage="1" showInputMessage="1" sqref="B49:C49" type="custom">
      <formula1>AND(B41="No",IF(B48="E-KTP",LEN(B49)=16,IF(B48="NPWP",LEN(B49)=15,LEN(B49)&gt;0)))</formula1>
    </dataValidation>
    <dataValidation allowBlank="1" errorStyle="information" showErrorMessage="1" showInputMessage="1" sqref="B62:C62 B37:C37 B41:C41 B52:C52" type="list">
      <formula1>"Yes, No"</formula1>
    </dataValidation>
    <dataValidation allowBlank="1" errorStyle="information" showErrorMessage="1" showInputMessage="1" sqref="B39:C39" type="list">
      <formula1>ListCustomerRelationship</formula1>
    </dataValidation>
    <dataValidation allowBlank="1" errorStyle="information" showErrorMessage="1" showInputMessage="1" sqref="B42:C42" type="list">
      <formula1>ListOwnerType</formula1>
    </dataValidation>
    <dataValidation errorStyle="information" showErrorMessage="1" showInputMessage="1" sqref="C44" type="list">
      <formula1>ListGuarantorRelationshipCompany</formula1>
    </dataValidation>
    <dataValidation allowBlank="1" errorStyle="information" showErrorMessage="1" showInputMessage="1" sqref="B46:C46" type="list">
      <formula1>ListJobProfessionEMP</formula1>
    </dataValidation>
    <dataValidation allowBlank="1" errorStyle="information" showErrorMessage="1" showInputMessage="1" sqref="B47:C47" type="list">
      <formula1>ListCompanyType</formula1>
    </dataValidation>
    <dataValidation allowBlank="1" errorStyle="information" showErrorMessage="1" showInputMessage="1" sqref="B48:C48" type="list">
      <formula1>ListIdType</formula1>
    </dataValidation>
    <dataValidation allowBlank="1" errorStyle="information" showErrorMessage="1" showInputMessage="1" sqref="B53:C53" type="list">
      <formula1>ListCopyAddressCAPS</formula1>
    </dataValidation>
    <dataValidation allowBlank="1" errorStyle="information" showErrorMessage="1" showInputMessage="1" sqref="B54:C54" type="custom">
      <formula1>AND(#REF!="No",B52="No")</formula1>
    </dataValidation>
    <dataValidation allowBlank="1" errorStyle="information" showErrorMessage="1" showInputMessage="1" sqref="B55:C55" type="custom">
      <formula1>AND(#REF!="No",B52="No")</formula1>
    </dataValidation>
    <dataValidation allowBlank="1" errorStyle="information" showErrorMessage="1" showInputMessage="1" sqref="B56:C56" type="custom">
      <formula1>AND(#REF!="No",B52="No")</formula1>
    </dataValidation>
    <dataValidation allowBlank="1" errorStyle="information" showErrorMessage="1" showInputMessage="1" sqref="B57:C57" type="custom">
      <formula1>AND(#REF!="No",B52="No")</formula1>
    </dataValidation>
    <dataValidation allowBlank="1" errorStyle="information" showErrorMessage="1" showInputMessage="1" sqref="B58:C58" type="custom">
      <formula1>AND(#REF!="No",B52="No")</formula1>
    </dataValidation>
    <dataValidation allowBlank="1" errorStyle="information" showErrorMessage="1" showInputMessage="1" sqref="B59:C59" type="custom">
      <formula1>AND(#REF!="No",B52="No")</formula1>
    </dataValidation>
    <dataValidation allowBlank="1" errorStyle="information" showErrorMessage="1" showInputMessage="1" sqref="B60:C60" type="custom">
      <formula1>AND(#REF!="No",B52="No")</formula1>
    </dataValidation>
    <dataValidation errorStyle="information" showErrorMessage="1" showInputMessage="1" sqref="B44" type="list">
      <formula1>IF(AND(B41="No",B42="Personal"),ListCustomerRelationship,ListGuarantorRelationshipCompany)</formula1>
    </dataValidation>
    <dataValidation allowBlank="1" showErrorMessage="1" showInputMessage="1" sqref="B10:C10" type="list">
      <formula1>"Yes, No, Edit"</formula1>
    </dataValidation>
  </dataValidations>
  <pageMargins bottom="0.75" footer="0.3" header="0.3" left="0.7" right="0.7" top="0.75"/>
  <pageSetup orientation="portrait" paperSize="9" r:id="rId1"/>
  <legacyDrawing r:id="rId2"/>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0"/>
  <dimension ref="A1:I24"/>
  <sheetViews>
    <sheetView workbookViewId="0">
      <pane activePane="topRight" state="frozen" topLeftCell="B1" xSplit="1"/>
      <selection activeCell="B17" sqref="B17"/>
      <selection activeCell="B12" pane="topRight" sqref="B12:C12"/>
    </sheetView>
  </sheetViews>
  <sheetFormatPr defaultRowHeight="15" x14ac:dyDescent="0.25"/>
  <cols>
    <col min="1" max="2" customWidth="true" width="34.85546875" collapsed="true"/>
    <col min="3" max="3" customWidth="true" width="23.0" collapsed="true"/>
    <col min="4" max="5" bestFit="true" customWidth="true" width="19.85546875" collapsed="true"/>
    <col min="6" max="6" bestFit="true" customWidth="true" width="18.42578125" collapsed="true"/>
    <col min="7" max="8" bestFit="true" customWidth="true" width="19.85546875" collapsed="true"/>
  </cols>
  <sheetData>
    <row customFormat="1" r="1" s="18" spans="1:8" x14ac:dyDescent="0.25">
      <c r="A1" s="18" t="s">
        <v>4</v>
      </c>
      <c r="B1" t="s">
        <v>3618</v>
      </c>
      <c r="C1" t="s">
        <v>3618</v>
      </c>
      <c r="D1" s="18" t="s">
        <v>7</v>
      </c>
      <c r="E1" s="18" t="s">
        <v>7</v>
      </c>
      <c r="F1" s="18" t="s">
        <v>7</v>
      </c>
      <c r="G1" s="18" t="s">
        <v>7</v>
      </c>
      <c r="H1" s="18" t="s">
        <v>7</v>
      </c>
    </row>
    <row customFormat="1" r="2" s="18" spans="1:8" x14ac:dyDescent="0.25">
      <c r="A2" s="18" t="s">
        <v>3210</v>
      </c>
      <c r="B2" s="18" t="s">
        <v>3046</v>
      </c>
      <c r="C2" s="18" t="s">
        <v>3046</v>
      </c>
      <c r="D2" s="18" t="s">
        <v>3046</v>
      </c>
      <c r="E2" s="18" t="s">
        <v>3046</v>
      </c>
      <c r="F2" s="18" t="s">
        <v>3046</v>
      </c>
      <c r="G2" s="18" t="s">
        <v>3046</v>
      </c>
      <c r="H2" s="18" t="s">
        <v>3046</v>
      </c>
    </row>
    <row customFormat="1" r="3" s="18" spans="1:8" x14ac:dyDescent="0.25">
      <c r="A3" s="18" t="s">
        <v>3211</v>
      </c>
    </row>
    <row customFormat="1" r="4" s="18" spans="1:8" x14ac:dyDescent="0.25">
      <c r="A4" s="18" t="s">
        <v>3365</v>
      </c>
      <c r="B4" s="18">
        <f>IF(B18="Amount",COUNTIFS($A13:$A18,"*$*",B13:B18,"")+COUNTIFS($A20:$A20,"*$*",B20:B20,""),IF(B18="Percentage",COUNTIFS($A13:$A18,"*$*",B13:B18,"")+COUNTIFS($A19:$A19,"*$*",B19:B19,"")))</f>
        <v>0</v>
      </c>
      <c r="C4" s="18">
        <f ref="C4:F4" si="0" t="shared">IF(C18="Amount",COUNTIFS($A13:$A18,"*$*",C13:C18,"")+COUNTIFS($A20:$A20,"*$*",C20:C20,""),IF(C18="Percentage",COUNTIFS($A13:$A18,"*$*",C13:C18,"")+COUNTIFS($A19:$A19,"*$*",C19:C19,"")))</f>
        <v>0</v>
      </c>
      <c r="D4" s="18">
        <f si="0" t="shared"/>
        <v>2</v>
      </c>
      <c r="E4" s="18">
        <f si="0" t="shared"/>
        <v>2</v>
      </c>
      <c r="F4" s="18">
        <f si="0" t="shared"/>
        <v>2</v>
      </c>
    </row>
    <row customFormat="1" r="5" s="18" spans="1:8" x14ac:dyDescent="0.25"/>
    <row customFormat="1" r="6" s="18" spans="1:8" x14ac:dyDescent="0.25"/>
    <row customFormat="1" r="7" s="18" spans="1:8" x14ac:dyDescent="0.25"/>
    <row customFormat="1" r="8" s="18" spans="1:8" x14ac:dyDescent="0.25"/>
    <row customFormat="1" r="9" s="18" spans="1:8" x14ac:dyDescent="0.25"/>
    <row customFormat="1" r="10" s="18" spans="1:8" x14ac:dyDescent="0.25"/>
    <row customFormat="1" r="11" s="103" spans="1:8" x14ac:dyDescent="0.25">
      <c r="C11" s="102"/>
      <c r="D11" s="102"/>
      <c r="E11" s="102"/>
      <c r="G11" s="102"/>
      <c r="H11" s="102"/>
    </row>
    <row customFormat="1" r="12" s="18" spans="1:8" x14ac:dyDescent="0.25">
      <c r="A12" s="75" t="s">
        <v>6</v>
      </c>
    </row>
    <row customFormat="1" r="13" s="18" spans="1:8" x14ac:dyDescent="0.25">
      <c r="A13" s="59" t="s">
        <v>3333</v>
      </c>
      <c r="B13" s="7" t="s">
        <v>3413</v>
      </c>
      <c r="C13" s="7" t="s">
        <v>3528</v>
      </c>
      <c r="D13" s="7"/>
      <c r="E13" s="7"/>
      <c r="F13" s="7"/>
      <c r="G13" s="7"/>
      <c r="H13" s="7"/>
    </row>
    <row customFormat="1" r="14" s="18" spans="1:8" x14ac:dyDescent="0.25">
      <c r="A14" s="59" t="s">
        <v>3334</v>
      </c>
      <c r="B14" s="8" t="s">
        <v>3147</v>
      </c>
      <c r="C14" s="8" t="s">
        <v>3437</v>
      </c>
      <c r="D14" s="8" t="s">
        <v>3147</v>
      </c>
      <c r="E14" s="8" t="s">
        <v>3147</v>
      </c>
      <c r="F14" s="8" t="s">
        <v>3147</v>
      </c>
      <c r="G14" s="8" t="s">
        <v>3147</v>
      </c>
      <c r="H14" s="8" t="s">
        <v>3147</v>
      </c>
    </row>
    <row customFormat="1" r="15" s="18" spans="1:8" x14ac:dyDescent="0.25">
      <c r="A15" s="59" t="s">
        <v>3366</v>
      </c>
      <c r="B15" s="9" t="s">
        <v>3489</v>
      </c>
      <c r="C15" s="9" t="s">
        <v>3529</v>
      </c>
      <c r="D15" s="9"/>
      <c r="E15" s="9"/>
      <c r="F15" s="9"/>
      <c r="G15" s="9"/>
      <c r="H15" s="9"/>
    </row>
    <row customFormat="1" r="16" s="18" spans="1:8" x14ac:dyDescent="0.25">
      <c r="A16" s="59" t="s">
        <v>3367</v>
      </c>
      <c r="B16" s="9" t="s">
        <v>3073</v>
      </c>
      <c r="C16" s="9" t="s">
        <v>3438</v>
      </c>
      <c r="D16" s="9" t="s">
        <v>3073</v>
      </c>
      <c r="E16" s="9" t="s">
        <v>3073</v>
      </c>
      <c r="F16" s="9" t="s">
        <v>3073</v>
      </c>
      <c r="G16" s="9" t="s">
        <v>3073</v>
      </c>
      <c r="H16" s="9" t="s">
        <v>3073</v>
      </c>
    </row>
    <row customFormat="1" r="17" s="18" spans="1:8" x14ac:dyDescent="0.25">
      <c r="A17" s="59" t="s">
        <v>3368</v>
      </c>
      <c r="B17" s="28">
        <v>1000000</v>
      </c>
      <c r="C17" s="28">
        <v>1000000</v>
      </c>
      <c r="D17" s="28">
        <v>10000002</v>
      </c>
      <c r="E17" s="28">
        <v>10000003</v>
      </c>
      <c r="F17" s="28">
        <v>10000004</v>
      </c>
      <c r="G17" s="28">
        <v>10000005</v>
      </c>
      <c r="H17" s="28">
        <v>10000006</v>
      </c>
    </row>
    <row customFormat="1" r="18" s="18" spans="1:8" x14ac:dyDescent="0.25">
      <c r="A18" s="59" t="s">
        <v>3341</v>
      </c>
      <c r="B18" s="18" t="s">
        <v>107</v>
      </c>
      <c r="C18" s="18" t="s">
        <v>97</v>
      </c>
      <c r="D18" s="18" t="s">
        <v>97</v>
      </c>
      <c r="E18" s="18" t="s">
        <v>97</v>
      </c>
      <c r="F18" s="18" t="s">
        <v>97</v>
      </c>
      <c r="G18" s="18" t="s">
        <v>97</v>
      </c>
      <c r="H18" s="18" t="s">
        <v>97</v>
      </c>
    </row>
    <row customFormat="1" r="19" s="18" spans="1:8" x14ac:dyDescent="0.25">
      <c r="A19" s="59" t="s">
        <v>3342</v>
      </c>
      <c r="B19" s="18">
        <v>25</v>
      </c>
      <c r="C19" s="18">
        <v>12</v>
      </c>
      <c r="D19" s="18">
        <v>12</v>
      </c>
      <c r="E19" s="18">
        <v>12</v>
      </c>
      <c r="F19" s="18">
        <v>12</v>
      </c>
      <c r="G19" s="18">
        <v>12</v>
      </c>
      <c r="H19" s="18">
        <v>12</v>
      </c>
    </row>
    <row customFormat="1" r="20" s="18" spans="1:8" x14ac:dyDescent="0.25">
      <c r="A20" s="59" t="s">
        <v>3343</v>
      </c>
      <c r="B20" s="28">
        <v>2500000</v>
      </c>
      <c r="C20" s="28">
        <v>120000</v>
      </c>
      <c r="D20" s="28">
        <v>2500000</v>
      </c>
      <c r="E20" s="28">
        <v>2500000</v>
      </c>
      <c r="F20" s="28">
        <v>2500000</v>
      </c>
      <c r="G20" s="28">
        <v>2500000</v>
      </c>
      <c r="H20" s="28">
        <v>2500000</v>
      </c>
    </row>
    <row customFormat="1" r="21" s="18" spans="1:8" x14ac:dyDescent="0.25">
      <c r="A21" s="18" t="s">
        <v>96</v>
      </c>
      <c r="B21" s="18" t="s">
        <v>3499</v>
      </c>
    </row>
    <row customFormat="1" r="22" s="170" spans="1:8" x14ac:dyDescent="0.25">
      <c r="A22" s="168" t="s">
        <v>3468</v>
      </c>
      <c r="B22" s="169"/>
    </row>
    <row r="23" spans="1:8" x14ac:dyDescent="0.25">
      <c r="A23" s="117" t="s">
        <v>3460</v>
      </c>
      <c r="B23" s="118">
        <f>IF(B18="Percentage",B19,B20/B17*100)</f>
        <v>25</v>
      </c>
      <c r="C23" s="118">
        <f>IF(C18="Percentage",C19,C20/C17*100)</f>
        <v>12</v>
      </c>
    </row>
    <row r="24" spans="1:8" x14ac:dyDescent="0.25">
      <c r="A24" s="117" t="s">
        <v>3461</v>
      </c>
      <c r="B24" s="118">
        <f>IF(B18="Amount",B20,B17*B19%)</f>
        <v>250000</v>
      </c>
      <c r="C24" s="118">
        <f>IF(C18="Amount",C20,C17*C19%)</f>
        <v>120000</v>
      </c>
    </row>
  </sheetData>
  <mergeCells count="1">
    <mergeCell ref="A22:XFD22"/>
  </mergeCells>
  <conditionalFormatting sqref="B19:XFD19">
    <cfRule dxfId="112" priority="6" type="expression">
      <formula>B$18="Amount"</formula>
    </cfRule>
  </conditionalFormatting>
  <conditionalFormatting sqref="B20:XFD20">
    <cfRule dxfId="111" priority="5" type="expression">
      <formula>B$18="Percentage"</formula>
    </cfRule>
  </conditionalFormatting>
  <conditionalFormatting sqref="A19">
    <cfRule dxfId="110" priority="2" type="expression">
      <formula>A$18="Amount"</formula>
    </cfRule>
  </conditionalFormatting>
  <conditionalFormatting sqref="A20">
    <cfRule dxfId="109" priority="1" type="expression">
      <formula>A$18="Percentage"</formula>
    </cfRule>
  </conditionalFormatting>
  <dataValidations count="5">
    <dataValidation allowBlank="1" errorStyle="information" showErrorMessage="1" showInputMessage="1" sqref="B17:H17" type="custom">
      <formula1>ISNUMBER(B17)</formula1>
    </dataValidation>
    <dataValidation allowBlank="1" errorStyle="information" showErrorMessage="1" showInputMessage="1" sqref="B18:H18" type="list">
      <formula1>"Amount, Percentage"</formula1>
    </dataValidation>
    <dataValidation allowBlank="1" errorStyle="information" showErrorMessage="1" showInputMessage="1" sqref="B19:H19" type="custom">
      <formula1>AND(B18="Percentage",ISNUMBER(B19))</formula1>
    </dataValidation>
    <dataValidation allowBlank="1" errorStyle="information" showErrorMessage="1" showInputMessage="1" sqref="B20:H20" type="custom">
      <formula1>AND(B18="Amount",ISNUMBER(B20))</formula1>
    </dataValidation>
    <dataValidation allowBlank="1" showErrorMessage="1" showInputMessage="1" sqref="B10" type="list">
      <formula1>"Yes, No, Edit"</formula1>
    </dataValidation>
  </dataValidations>
  <pageMargins bottom="0.75" footer="0.3" header="0.3" left="0.7" right="0.7" top="0.75"/>
  <pageSetup orientation="portrait" paperSize="9" r:id="rId1"/>
</worksheet>
</file>

<file path=xl/worksheets/sheet1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1"/>
  <dimension ref="A1:H96"/>
  <sheetViews>
    <sheetView workbookViewId="0">
      <pane activePane="topRight" state="frozen" topLeftCell="B1" xSplit="1"/>
      <selection activeCell="A10" sqref="A10"/>
      <selection activeCell="B12" pane="topRight" sqref="B12"/>
    </sheetView>
  </sheetViews>
  <sheetFormatPr defaultRowHeight="15" x14ac:dyDescent="0.25"/>
  <cols>
    <col min="1" max="1" bestFit="true" customWidth="true" width="66.7109375" collapsed="true"/>
    <col min="2" max="2" customWidth="true" width="43.28515625" collapsed="true"/>
    <col min="3" max="3" customWidth="true" width="24.85546875" collapsed="true"/>
    <col min="4" max="5" bestFit="true" customWidth="true" width="11.7109375" collapsed="true"/>
  </cols>
  <sheetData>
    <row customFormat="1" r="1" s="18" spans="1:7" x14ac:dyDescent="0.25">
      <c r="A1" s="18" t="s">
        <v>4</v>
      </c>
      <c r="B1" s="139" t="s">
        <v>7</v>
      </c>
      <c r="C1" t="s">
        <v>7</v>
      </c>
      <c r="D1" s="18" t="s">
        <v>7</v>
      </c>
      <c r="E1" s="18" t="s">
        <v>7</v>
      </c>
      <c r="F1" s="18" t="s">
        <v>7</v>
      </c>
      <c r="G1" s="18" t="s">
        <v>7</v>
      </c>
    </row>
    <row customFormat="1" r="2" s="18" spans="1:7" x14ac:dyDescent="0.25">
      <c r="A2" s="18" t="s">
        <v>3210</v>
      </c>
      <c r="B2" s="139" t="s">
        <v>3046</v>
      </c>
      <c r="C2" t="s">
        <v>3046</v>
      </c>
      <c r="D2" s="18" t="s">
        <v>3046</v>
      </c>
      <c r="E2" s="18" t="s">
        <v>3046</v>
      </c>
      <c r="F2" s="18" t="s">
        <v>3046</v>
      </c>
      <c r="G2" s="18" t="s">
        <v>3046</v>
      </c>
    </row>
    <row customFormat="1" r="3" s="18" spans="1:7" x14ac:dyDescent="0.25">
      <c r="A3" s="18" t="s">
        <v>3211</v>
      </c>
    </row>
    <row customFormat="1" r="4" s="18" spans="1:7" x14ac:dyDescent="0.25">
      <c r="A4" s="18" t="s">
        <v>3365</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c r="C4" s="18">
        <f>IF(C12="Customer",COUNTIFS($A12:$A20,"*$*",C12:C20,""),IF(C12="Off System",COUNTIFS($A12:$A12,"*$*",C12:C12,""),IF(AND(C12="Multifinance",OR(C24="Over Tenor",C24="Partial Tenor")),COUNTIFS($A12:$A12,"*$*",C12:C12,"")+COUNTIFS($A22:$A43,"*$*",C22:C43,""),IF(AND(C12="Multifinance",OR(C24="Full Tenor",C24="Annualy")),COUNTIFS($A12:$A12,"*$*",C12:C12,"")+COUNTIFS($A22:$A26,"*$*",C22:C26,"")+COUNTIFS($A34:$A43,"*$*",C34:C43,""),IF(AND(C12="Customer - Multifinance",OR(C24="Over Tenor",C24="Partial Tenor")),COUNTIFS($A12:$A43,"*$*",C12:C43,""),IF(AND(C12="Customer - Multifinance",OR(C24="Full Tenor",C24="Annualy")),COUNTIFS($A12:$A26,"*$*",C12:C26,"")+COUNTIFS($A34:$A43,"*$*",C34:C43,"")))))))</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0002APP20221206138</v>
      </c>
      <c r="C8" s="18" t="str">
        <f>'1.TabCustomerMainData'!C$13</f>
        <v>0002APP20221206138</v>
      </c>
    </row>
    <row customFormat="1" r="9" s="18" spans="1:7" x14ac:dyDescent="0.25">
      <c r="A9" s="33" t="s">
        <v>3445</v>
      </c>
    </row>
    <row customFormat="1" r="10" s="18" spans="1:7" x14ac:dyDescent="0.25">
      <c r="A10" s="18" t="s">
        <v>3433</v>
      </c>
      <c r="B10" s="18" t="str">
        <f>'1.TabCustomerMainData'!$B$10</f>
        <v>No</v>
      </c>
      <c r="C10" s="18" t="str">
        <f>'1.TabCustomerMainData'!$B$10</f>
        <v>No</v>
      </c>
    </row>
    <row customFormat="1" r="11" s="167" spans="1:7" x14ac:dyDescent="0.25">
      <c r="A11" s="177" t="s">
        <v>3023</v>
      </c>
      <c r="B11" s="178"/>
      <c r="C11" s="178"/>
      <c r="D11" s="178"/>
      <c r="E11" s="179"/>
    </row>
    <row customFormat="1" r="12" s="18" spans="1:7" x14ac:dyDescent="0.25">
      <c r="A12" s="58" t="s">
        <v>3369</v>
      </c>
      <c r="B12" s="18" t="s">
        <v>265</v>
      </c>
      <c r="C12" s="18" t="s">
        <v>223</v>
      </c>
    </row>
    <row customFormat="1" r="13" s="183" spans="1:7" x14ac:dyDescent="0.25">
      <c r="A13" s="180" t="s">
        <v>53</v>
      </c>
      <c r="B13" s="181"/>
      <c r="C13" s="181"/>
      <c r="D13" s="181"/>
      <c r="E13" s="182"/>
    </row>
    <row customFormat="1" r="14" s="18" spans="1:7" x14ac:dyDescent="0.25">
      <c r="A14" s="59" t="s">
        <v>3370</v>
      </c>
      <c r="B14" s="18" t="s">
        <v>3140</v>
      </c>
      <c r="C14" s="18" t="s">
        <v>3140</v>
      </c>
    </row>
    <row customFormat="1" r="15" s="18" spans="1:7" x14ac:dyDescent="0.25">
      <c r="A15" s="59" t="s">
        <v>3371</v>
      </c>
      <c r="B15" s="27">
        <v>110000000</v>
      </c>
      <c r="C15" s="27">
        <v>1000000</v>
      </c>
    </row>
    <row customFormat="1" r="16" s="18" spans="1:7" x14ac:dyDescent="0.25">
      <c r="A16" s="18" t="s">
        <v>109</v>
      </c>
    </row>
    <row customFormat="1" r="17" s="18" spans="1:5" x14ac:dyDescent="0.25">
      <c r="A17" s="18" t="s">
        <v>110</v>
      </c>
    </row>
    <row customFormat="1" r="18" s="18" spans="1:5" x14ac:dyDescent="0.25">
      <c r="A18" s="59" t="s">
        <v>3372</v>
      </c>
      <c r="B18" s="72">
        <v>44197</v>
      </c>
      <c r="C18" s="72">
        <v>44197</v>
      </c>
    </row>
    <row customFormat="1" r="19" s="18" spans="1:5" x14ac:dyDescent="0.25">
      <c r="A19" s="59" t="s">
        <v>3373</v>
      </c>
      <c r="B19" s="72">
        <v>44623</v>
      </c>
      <c r="C19" s="72">
        <v>44623</v>
      </c>
    </row>
    <row customFormat="1" r="20" s="18" spans="1:5" x14ac:dyDescent="0.25">
      <c r="A20" s="18" t="s">
        <v>111</v>
      </c>
    </row>
    <row customFormat="1" r="21" s="183" spans="1:5" x14ac:dyDescent="0.25">
      <c r="A21" s="180" t="s">
        <v>47</v>
      </c>
      <c r="B21" s="181"/>
      <c r="C21" s="181"/>
      <c r="D21" s="181"/>
      <c r="E21" s="182"/>
    </row>
    <row customFormat="1" r="22" s="18" spans="1:5" x14ac:dyDescent="0.25">
      <c r="A22" s="59" t="s">
        <v>3349</v>
      </c>
      <c r="B22" s="18" t="s">
        <v>195</v>
      </c>
      <c r="C22" s="18" t="s">
        <v>112</v>
      </c>
    </row>
    <row customFormat="1" r="23" s="18" spans="1:5" x14ac:dyDescent="0.25">
      <c r="A23" s="59" t="s">
        <v>3371</v>
      </c>
      <c r="B23" s="27">
        <v>310000000</v>
      </c>
      <c r="C23" s="27">
        <v>600000000</v>
      </c>
    </row>
    <row customFormat="1" r="24" s="18" spans="1:5" x14ac:dyDescent="0.25">
      <c r="A24" s="59" t="s">
        <v>3374</v>
      </c>
      <c r="B24" s="18" t="s">
        <v>113</v>
      </c>
      <c r="C24" s="18" t="s">
        <v>267</v>
      </c>
    </row>
    <row customFormat="1" r="25" s="18" spans="1:5" x14ac:dyDescent="0.25">
      <c r="A25" s="59" t="s">
        <v>3375</v>
      </c>
      <c r="B25" s="18" t="s">
        <v>192</v>
      </c>
      <c r="C25" s="18" t="s">
        <v>192</v>
      </c>
    </row>
    <row customFormat="1" r="26" s="18" spans="1:5" x14ac:dyDescent="0.25">
      <c r="A26" s="59" t="s">
        <v>3370</v>
      </c>
      <c r="B26" s="18" t="s">
        <v>393</v>
      </c>
      <c r="C26" s="18" t="s">
        <v>393</v>
      </c>
    </row>
    <row customFormat="1" r="27" s="18" spans="1:5" x14ac:dyDescent="0.25">
      <c r="A27" s="18" t="s">
        <v>111</v>
      </c>
    </row>
    <row customFormat="1" r="28" s="18" spans="1:5" x14ac:dyDescent="0.25">
      <c r="A28" s="59" t="s">
        <v>3376</v>
      </c>
      <c r="B28" s="18">
        <v>16</v>
      </c>
      <c r="C28" s="18">
        <v>48</v>
      </c>
    </row>
    <row customFormat="1" r="29" s="167" spans="1:5" x14ac:dyDescent="0.25">
      <c r="A29" s="177" t="s">
        <v>3024</v>
      </c>
      <c r="B29" s="178"/>
      <c r="C29" s="178"/>
      <c r="D29" s="178"/>
      <c r="E29" s="179"/>
    </row>
    <row customFormat="1" r="30" s="18" spans="1:5" x14ac:dyDescent="0.25">
      <c r="A30" s="64" t="s">
        <v>116</v>
      </c>
      <c r="B30" s="35" t="s">
        <v>117</v>
      </c>
      <c r="C30" s="35" t="s">
        <v>117</v>
      </c>
    </row>
    <row customFormat="1" r="31" s="18" spans="1:5" x14ac:dyDescent="0.25">
      <c r="A31" s="35" t="s">
        <v>118</v>
      </c>
      <c r="B31">
        <v>700000</v>
      </c>
      <c r="C31" s="36">
        <v>800000</v>
      </c>
    </row>
    <row customFormat="1" r="32" s="18" spans="1:5" x14ac:dyDescent="0.25">
      <c r="A32" s="35" t="s">
        <v>119</v>
      </c>
      <c r="B32">
        <v>750000</v>
      </c>
      <c r="C32" s="36">
        <v>800000</v>
      </c>
    </row>
    <row customFormat="1" r="33" s="187" spans="1:5" x14ac:dyDescent="0.25">
      <c r="A33" s="184" t="s">
        <v>3025</v>
      </c>
      <c r="B33" s="185"/>
      <c r="C33" s="185"/>
      <c r="D33" s="185"/>
      <c r="E33" s="186"/>
    </row>
    <row customFormat="1" r="34" s="18" spans="1:5" x14ac:dyDescent="0.25">
      <c r="A34" s="59" t="s">
        <v>3377</v>
      </c>
      <c r="B34" s="18" t="s">
        <v>121</v>
      </c>
      <c r="C34" s="18" t="s">
        <v>121</v>
      </c>
    </row>
    <row customFormat="1" r="35" s="154" spans="1:5" x14ac:dyDescent="0.25">
      <c r="A35" s="154" t="s">
        <v>122</v>
      </c>
      <c r="B35" s="155"/>
      <c r="C35" s="155"/>
      <c r="D35" s="155"/>
      <c r="E35" s="155"/>
    </row>
    <row customFormat="1" r="36" s="18" spans="1:5" x14ac:dyDescent="0.25">
      <c r="A36" s="59" t="s">
        <v>3378</v>
      </c>
      <c r="B36" s="18" t="s">
        <v>87</v>
      </c>
      <c r="C36" s="18" t="s">
        <v>87</v>
      </c>
    </row>
    <row customFormat="1" r="37" s="18" spans="1:5" x14ac:dyDescent="0.25">
      <c r="A37" s="59" t="s">
        <v>3379</v>
      </c>
      <c r="B37" s="18" t="s">
        <v>87</v>
      </c>
      <c r="C37" s="18" t="s">
        <v>117</v>
      </c>
    </row>
    <row customFormat="1" r="38" s="18" spans="1:5" x14ac:dyDescent="0.25">
      <c r="A38" s="59" t="s">
        <v>3380</v>
      </c>
      <c r="B38" s="18" t="s">
        <v>87</v>
      </c>
      <c r="C38" s="18" t="s">
        <v>87</v>
      </c>
    </row>
    <row customFormat="1" r="39" s="18" spans="1:5" x14ac:dyDescent="0.25">
      <c r="A39" s="59" t="s">
        <v>3381</v>
      </c>
      <c r="B39" s="18" t="s">
        <v>87</v>
      </c>
      <c r="C39" s="18" t="s">
        <v>87</v>
      </c>
    </row>
    <row customFormat="1" r="40" s="18" spans="1:5" x14ac:dyDescent="0.25">
      <c r="A40" s="59" t="s">
        <v>3382</v>
      </c>
      <c r="B40" s="18" t="s">
        <v>87</v>
      </c>
      <c r="C40" s="18" t="s">
        <v>87</v>
      </c>
    </row>
    <row customFormat="1" r="41" s="18" spans="1:5" x14ac:dyDescent="0.25">
      <c r="A41" s="59" t="s">
        <v>3383</v>
      </c>
      <c r="B41" s="18" t="s">
        <v>87</v>
      </c>
      <c r="C41" s="18" t="s">
        <v>87</v>
      </c>
    </row>
    <row customFormat="1" r="42" s="18" spans="1:5" x14ac:dyDescent="0.25">
      <c r="A42" s="59" t="s">
        <v>3384</v>
      </c>
      <c r="B42" s="18" t="s">
        <v>87</v>
      </c>
      <c r="C42" s="18" t="s">
        <v>117</v>
      </c>
    </row>
    <row customFormat="1" r="43" s="86" spans="1:5" x14ac:dyDescent="0.25">
      <c r="A43" s="108" t="s">
        <v>3385</v>
      </c>
      <c r="B43" s="18" t="s">
        <v>87</v>
      </c>
      <c r="C43" s="18" t="s">
        <v>87</v>
      </c>
      <c r="D43" s="99"/>
      <c r="E43" s="99"/>
    </row>
    <row customFormat="1" r="44" s="188" spans="1:5" x14ac:dyDescent="0.25">
      <c r="A44" s="188" t="s">
        <v>3172</v>
      </c>
      <c r="B44" s="189"/>
      <c r="C44" s="189"/>
      <c r="D44" s="189"/>
      <c r="E44" s="189"/>
    </row>
    <row customFormat="1" r="45" s="87" spans="1:5" x14ac:dyDescent="0.25">
      <c r="A45" s="87" t="s">
        <v>3155</v>
      </c>
      <c r="B45" s="88" t="s">
        <v>3530</v>
      </c>
      <c r="C45" s="88" t="s">
        <v>3530</v>
      </c>
    </row>
    <row customFormat="1" r="46" s="87" spans="1:5" x14ac:dyDescent="0.25">
      <c r="A46" s="87" t="s">
        <v>3156</v>
      </c>
      <c r="B46" s="88"/>
      <c r="C46" s="88" t="s">
        <v>3606</v>
      </c>
    </row>
    <row customFormat="1" r="47" s="87" spans="1:5" x14ac:dyDescent="0.25">
      <c r="A47" s="87" t="s">
        <v>3157</v>
      </c>
      <c r="B47" s="88" t="s">
        <v>3538</v>
      </c>
      <c r="C47" s="88" t="s">
        <v>3538</v>
      </c>
    </row>
    <row customFormat="1" r="48" s="87" spans="1:5" x14ac:dyDescent="0.25">
      <c r="A48" s="87" t="s">
        <v>120</v>
      </c>
      <c r="B48" s="88"/>
      <c r="C48" s="88" t="s">
        <v>3539</v>
      </c>
    </row>
    <row customFormat="1" r="49" s="148" spans="1:5" x14ac:dyDescent="0.25">
      <c r="A49" s="148" t="s">
        <v>3632</v>
      </c>
      <c r="B49" s="149"/>
      <c r="C49" s="149"/>
      <c r="D49" s="149"/>
      <c r="E49" s="149"/>
    </row>
    <row customFormat="1" r="50" s="87" spans="1:5" x14ac:dyDescent="0.25">
      <c r="A50" s="87" t="s">
        <v>123</v>
      </c>
      <c r="B50" s="89" t="s">
        <v>3530</v>
      </c>
      <c r="C50" s="89" t="s">
        <v>3530</v>
      </c>
    </row>
    <row customFormat="1" r="51" s="87" spans="1:5" x14ac:dyDescent="0.25">
      <c r="A51" s="87" t="s">
        <v>124</v>
      </c>
      <c r="B51" s="89"/>
      <c r="C51" s="89" t="s">
        <v>3540</v>
      </c>
    </row>
    <row customFormat="1" r="52" s="87" spans="1:5" x14ac:dyDescent="0.25">
      <c r="A52" s="87" t="s">
        <v>125</v>
      </c>
      <c r="B52" s="89" t="s">
        <v>3541</v>
      </c>
      <c r="C52" s="89" t="s">
        <v>3541</v>
      </c>
    </row>
    <row customFormat="1" r="53" s="87" spans="1:5" x14ac:dyDescent="0.25">
      <c r="A53" s="87" t="s">
        <v>126</v>
      </c>
      <c r="B53" s="89" t="s">
        <v>3542</v>
      </c>
      <c r="C53" s="89" t="s">
        <v>3542</v>
      </c>
    </row>
    <row customFormat="1" r="54" s="87" spans="1:5" x14ac:dyDescent="0.25">
      <c r="A54" s="87" t="s">
        <v>127</v>
      </c>
      <c r="B54" s="89"/>
      <c r="C54" s="89" t="s">
        <v>3543</v>
      </c>
    </row>
    <row customFormat="1" r="55" s="87" spans="1:5" x14ac:dyDescent="0.25">
      <c r="A55" s="87" t="s">
        <v>128</v>
      </c>
      <c r="B55" s="89"/>
      <c r="C55" s="89" t="s">
        <v>3544</v>
      </c>
    </row>
    <row customFormat="1" r="56" s="87" spans="1:5" x14ac:dyDescent="0.25">
      <c r="A56" s="87" t="s">
        <v>129</v>
      </c>
      <c r="B56" s="89" t="s">
        <v>3545</v>
      </c>
      <c r="C56" s="89" t="s">
        <v>3545</v>
      </c>
    </row>
    <row customFormat="1" r="57" s="87" spans="1:5" x14ac:dyDescent="0.25">
      <c r="A57" s="87" t="s">
        <v>3201</v>
      </c>
      <c r="B57" s="89" t="s">
        <v>3546</v>
      </c>
      <c r="C57" s="89" t="s">
        <v>3546</v>
      </c>
    </row>
    <row customFormat="1" r="58" s="150" spans="1:5" x14ac:dyDescent="0.25">
      <c r="A58" s="150" t="s">
        <v>3158</v>
      </c>
    </row>
    <row customFormat="1" r="59" s="95" spans="1:5" x14ac:dyDescent="0.25">
      <c r="A59" s="13" t="s">
        <v>3159</v>
      </c>
      <c r="B59" s="13"/>
      <c r="C59" s="13" t="s">
        <v>3547</v>
      </c>
    </row>
    <row customFormat="1" r="60" s="95" spans="1:5" x14ac:dyDescent="0.25">
      <c r="A60" s="13" t="s">
        <v>3160</v>
      </c>
      <c r="B60" s="13"/>
      <c r="C60" s="13" t="s">
        <v>3548</v>
      </c>
    </row>
    <row customFormat="1" r="61" s="95" spans="1:5" x14ac:dyDescent="0.25">
      <c r="A61" s="13" t="s">
        <v>3161</v>
      </c>
      <c r="B61" s="13"/>
      <c r="C61" s="13" t="s">
        <v>3549</v>
      </c>
    </row>
    <row customFormat="1" r="62" s="95" spans="1:5" x14ac:dyDescent="0.25">
      <c r="A62" s="13" t="s">
        <v>3163</v>
      </c>
      <c r="B62" s="13"/>
      <c r="C62" s="13" t="s">
        <v>3550</v>
      </c>
    </row>
    <row customFormat="1" r="63" s="95" spans="1:5" x14ac:dyDescent="0.25">
      <c r="A63" s="13" t="s">
        <v>3162</v>
      </c>
      <c r="B63" s="13"/>
      <c r="C63" s="13" t="s">
        <v>3551</v>
      </c>
    </row>
    <row customFormat="1" r="64" s="95" spans="1:5" x14ac:dyDescent="0.25">
      <c r="A64" s="13" t="s">
        <v>3164</v>
      </c>
      <c r="B64" s="13"/>
      <c r="C64" s="13" t="s">
        <v>3552</v>
      </c>
    </row>
    <row customFormat="1" r="65" s="95" spans="1:3" x14ac:dyDescent="0.25">
      <c r="A65" s="13" t="s">
        <v>3165</v>
      </c>
      <c r="B65" s="13"/>
      <c r="C65" s="13" t="s">
        <v>3553</v>
      </c>
    </row>
    <row customFormat="1" r="66" s="98" spans="1:3" x14ac:dyDescent="0.25">
      <c r="A66" s="13" t="s">
        <v>3202</v>
      </c>
      <c r="B66" s="13"/>
      <c r="C66" s="13" t="s">
        <v>3554</v>
      </c>
    </row>
    <row customFormat="1" r="67" s="100" spans="1:3" x14ac:dyDescent="0.25">
      <c r="A67" s="13" t="s">
        <v>3204</v>
      </c>
      <c r="B67" s="13"/>
      <c r="C67" s="13"/>
    </row>
    <row customFormat="1" r="68" s="95" spans="1:3" x14ac:dyDescent="0.25">
      <c r="A68" s="95" t="s">
        <v>3200</v>
      </c>
      <c r="B68" s="97"/>
      <c r="C68" s="97"/>
    </row>
    <row customFormat="1" r="69" s="95" spans="1:3" x14ac:dyDescent="0.25">
      <c r="A69" s="13" t="s">
        <v>3191</v>
      </c>
      <c r="B69" s="13" t="s">
        <v>3555</v>
      </c>
      <c r="C69" s="13" t="s">
        <v>3607</v>
      </c>
    </row>
    <row customFormat="1" r="70" s="95" spans="1:3" x14ac:dyDescent="0.25">
      <c r="A70" s="96" t="s">
        <v>3192</v>
      </c>
      <c r="B70" s="96"/>
      <c r="C70" s="96"/>
    </row>
    <row customFormat="1" r="71" s="95" spans="1:3" x14ac:dyDescent="0.25">
      <c r="A71" s="13" t="s">
        <v>3193</v>
      </c>
      <c r="B71" s="13"/>
      <c r="C71" s="13"/>
    </row>
    <row customFormat="1" r="72" s="95" spans="1:3" x14ac:dyDescent="0.25">
      <c r="A72" s="13" t="s">
        <v>3194</v>
      </c>
      <c r="B72" s="13"/>
      <c r="C72" s="13" t="s">
        <v>3531</v>
      </c>
    </row>
    <row customFormat="1" r="73" s="95" spans="1:3" x14ac:dyDescent="0.25">
      <c r="A73" s="13" t="s">
        <v>3195</v>
      </c>
      <c r="B73" s="13"/>
      <c r="C73" s="13" t="s">
        <v>3532</v>
      </c>
    </row>
    <row customFormat="1" r="74" s="13" spans="1:3" x14ac:dyDescent="0.25">
      <c r="A74" s="13" t="s">
        <v>3196</v>
      </c>
      <c r="C74" s="13" t="s">
        <v>3533</v>
      </c>
    </row>
    <row customFormat="1" r="75" s="13" spans="1:3" x14ac:dyDescent="0.25">
      <c r="A75" s="13" t="s">
        <v>3197</v>
      </c>
      <c r="C75" s="13" t="s">
        <v>3534</v>
      </c>
    </row>
    <row customFormat="1" r="76" s="13" spans="1:3" x14ac:dyDescent="0.25">
      <c r="A76" s="13" t="s">
        <v>3198</v>
      </c>
      <c r="C76" s="13" t="s">
        <v>3535</v>
      </c>
    </row>
    <row customFormat="1" r="77" s="13" spans="1:3" x14ac:dyDescent="0.25">
      <c r="A77" s="13" t="s">
        <v>3199</v>
      </c>
      <c r="C77" s="13" t="s">
        <v>3536</v>
      </c>
    </row>
    <row customFormat="1" r="78" s="87" spans="1:3" x14ac:dyDescent="0.25">
      <c r="A78" s="87" t="s">
        <v>3201</v>
      </c>
      <c r="B78" s="88"/>
      <c r="C78" s="88" t="s">
        <v>3537</v>
      </c>
    </row>
    <row customFormat="1" r="79" s="100" spans="1:3" x14ac:dyDescent="0.25">
      <c r="A79" s="13" t="s">
        <v>3203</v>
      </c>
      <c r="B79" s="13"/>
      <c r="C79" s="13"/>
    </row>
    <row customFormat="1" r="80" s="137" spans="1:3" x14ac:dyDescent="0.25">
      <c r="A80" s="137" t="s">
        <v>3026</v>
      </c>
      <c r="B80" s="138"/>
    </row>
    <row customFormat="1" r="81" s="18" spans="1:3" x14ac:dyDescent="0.25">
      <c r="A81" s="18" t="s">
        <v>130</v>
      </c>
      <c r="B81" s="27">
        <v>10000</v>
      </c>
      <c r="C81" s="27">
        <v>20000</v>
      </c>
    </row>
    <row customFormat="1" r="82" s="90" spans="1:3" x14ac:dyDescent="0.25">
      <c r="A82" s="90" t="s">
        <v>3168</v>
      </c>
      <c r="B82" t="s">
        <v>3619</v>
      </c>
      <c r="C82" s="17" t="s">
        <v>3218</v>
      </c>
    </row>
    <row customFormat="1" r="83" s="102" spans="1:3" x14ac:dyDescent="0.25">
      <c r="A83" s="109" t="s">
        <v>3415</v>
      </c>
      <c r="B83" s="151"/>
    </row>
    <row customFormat="1" r="84" s="18" spans="1:3" x14ac:dyDescent="0.25">
      <c r="A84" s="18" t="s">
        <v>3416</v>
      </c>
      <c r="B84" s="18" t="s">
        <v>87</v>
      </c>
      <c r="C84" s="18" t="s">
        <v>87</v>
      </c>
    </row>
    <row customFormat="1" r="85" s="18" spans="1:3" x14ac:dyDescent="0.25">
      <c r="A85" s="18" t="s">
        <v>3417</v>
      </c>
      <c r="B85">
        <v>21455000</v>
      </c>
      <c r="C85">
        <v>21871000</v>
      </c>
    </row>
    <row customFormat="1" r="86" s="153" spans="1:3" x14ac:dyDescent="0.25">
      <c r="A86" s="152" t="s">
        <v>3467</v>
      </c>
      <c r="B86" t="s">
        <v>3631</v>
      </c>
      <c r="C86" t="s">
        <v>3625</v>
      </c>
    </row>
    <row r="87" spans="1:3" x14ac:dyDescent="0.25">
      <c r="A87" s="17" t="s">
        <v>3462</v>
      </c>
      <c r="B87" s="116">
        <f>SUM(B31:B32)</f>
        <v>1600000</v>
      </c>
      <c r="C87" s="116">
        <f>SUM(C31:C32)</f>
        <v>1600000</v>
      </c>
    </row>
    <row r="88" spans="1:3" x14ac:dyDescent="0.25">
      <c r="A88" s="17" t="s">
        <v>3463</v>
      </c>
      <c r="B88" s="116">
        <f>'7.TabAssetData'!B19</f>
        <v>1000000000</v>
      </c>
      <c r="C88" s="116">
        <f>'7.TabAssetData'!C19</f>
        <v>600000000</v>
      </c>
    </row>
    <row r="89" spans="1:3" x14ac:dyDescent="0.25">
      <c r="A89" s="38" t="s">
        <v>3464</v>
      </c>
      <c r="B89" s="116">
        <f>B88+SUMIFS('7a.Accessories'!17:17,'7a.Accessories'!12:12,B8,'7a.Accessories'!4:4,"0",'7a.Accessories'!1:1,"SUCCESS")</f>
        <v>1000000000</v>
      </c>
      <c r="C89" s="116">
        <f>C88+SUMIFS('7a.Accessories'!17:17,'7a.Accessories'!12:12,C8,'7a.Accessories'!4:4,"0",'7a.Accessories'!1:1,"SUCCESS")</f>
        <v>600000000</v>
      </c>
    </row>
    <row customFormat="1" r="90" s="17" spans="1:3" x14ac:dyDescent="0.25"/>
    <row r="91" spans="1:3" x14ac:dyDescent="0.25">
      <c r="A91" s="173" t="s">
        <v>3167</v>
      </c>
      <c r="B91" s="174"/>
    </row>
    <row ht="30" r="92" spans="1:3" x14ac:dyDescent="0.25">
      <c r="A92" s="93" t="s">
        <v>3170</v>
      </c>
      <c r="B92" s="94">
        <f>IF(B24="Annualy",0,IF(B24="Full Tenor",ROUNDUP('6.TabApplicationData'!B20/12,0)-1,ROUNDUP(B28/12,0)-1))</f>
        <v>0</v>
      </c>
    </row>
    <row customHeight="1" ht="30" r="93" spans="1:3" x14ac:dyDescent="0.25">
      <c r="A93" s="175" t="s">
        <v>3166</v>
      </c>
      <c r="B93" s="176"/>
    </row>
    <row r="94" spans="1:3" x14ac:dyDescent="0.25">
      <c r="A94" s="86" t="s">
        <v>3171</v>
      </c>
      <c r="B94" s="94">
        <f>B92+1</f>
        <v>1</v>
      </c>
    </row>
    <row r="95" spans="1:3" x14ac:dyDescent="0.25">
      <c r="A95" s="172" t="s">
        <v>3173</v>
      </c>
      <c r="B95" s="172"/>
    </row>
    <row customHeight="1" ht="45.75" r="96" spans="1:3" x14ac:dyDescent="0.25">
      <c r="A96" s="172"/>
      <c r="B96" s="172"/>
    </row>
  </sheetData>
  <mergeCells count="9">
    <mergeCell ref="A95:B96"/>
    <mergeCell ref="A91:B91"/>
    <mergeCell ref="A93:B93"/>
    <mergeCell ref="A11:XFD11"/>
    <mergeCell ref="A13:XFD13"/>
    <mergeCell ref="A21:XFD21"/>
    <mergeCell ref="A29:XFD29"/>
    <mergeCell ref="A33:XFD33"/>
    <mergeCell ref="A44:XFD44"/>
  </mergeCells>
  <conditionalFormatting sqref="B28:XFD28">
    <cfRule dxfId="108" priority="20" type="expression">
      <formula>OR(B$24="Annualy",B$24="Full Tenor")</formula>
    </cfRule>
  </conditionalFormatting>
  <conditionalFormatting sqref="A35 A44 A49 A58 D74:XFD78 A68:A73 A81:XFD82 B22:XFD28 A30:XFD32 B34:XFD34 A79:C79 A45:XFD48 A50:XFD57 B59:C73 B36:XFD43">
    <cfRule dxfId="107" priority="19" type="expression">
      <formula>A$12="Customer"</formula>
    </cfRule>
  </conditionalFormatting>
  <conditionalFormatting sqref="A35 A44 A49 A58 D74:XFD78 A68:A73 A81:XFD82 B22:XFD28 A30:XFD32 B34:XFD34 B14:XFD20 A79:C79 A45:XFD48 A50:XFD57 B59:C73 B36:XFD43">
    <cfRule dxfId="106" priority="18" type="expression">
      <formula>A$12="Off System"</formula>
    </cfRule>
  </conditionalFormatting>
  <conditionalFormatting sqref="B14:XFD20">
    <cfRule dxfId="105" priority="17" type="expression">
      <formula>B$12="Multifinance"</formula>
    </cfRule>
  </conditionalFormatting>
  <conditionalFormatting sqref="A31:XFD32">
    <cfRule dxfId="104" priority="16" type="expression">
      <formula>A$30="YES"</formula>
    </cfRule>
  </conditionalFormatting>
  <conditionalFormatting sqref="A62:A66">
    <cfRule dxfId="103" priority="15" type="expression">
      <formula>A$12="Customer"</formula>
    </cfRule>
  </conditionalFormatting>
  <conditionalFormatting sqref="A62:A66">
    <cfRule dxfId="102" priority="14" type="expression">
      <formula>A$12="Off System"</formula>
    </cfRule>
  </conditionalFormatting>
  <conditionalFormatting sqref="A82:XFD82">
    <cfRule dxfId="101" priority="11" type="expression">
      <formula>A$82="Discount Amount (Paid By MF)"</formula>
    </cfRule>
  </conditionalFormatting>
  <conditionalFormatting sqref="A14:A20">
    <cfRule dxfId="100" priority="10" type="expression">
      <formula>A$12="Off System"</formula>
    </cfRule>
  </conditionalFormatting>
  <conditionalFormatting sqref="A14:A20">
    <cfRule dxfId="99" priority="9" type="expression">
      <formula>A$12="Multifinance"</formula>
    </cfRule>
  </conditionalFormatting>
  <conditionalFormatting sqref="A28">
    <cfRule dxfId="98" priority="8" type="expression">
      <formula>OR(A$24="Annualy",A$24="Full Tenor")</formula>
    </cfRule>
  </conditionalFormatting>
  <conditionalFormatting sqref="A22:A28">
    <cfRule dxfId="97" priority="7" type="expression">
      <formula>A$12="Customer"</formula>
    </cfRule>
  </conditionalFormatting>
  <conditionalFormatting sqref="A22:A28">
    <cfRule dxfId="96" priority="6" type="expression">
      <formula>A$12="Off System"</formula>
    </cfRule>
  </conditionalFormatting>
  <conditionalFormatting sqref="A34">
    <cfRule dxfId="95" priority="5" type="expression">
      <formula>A$12="Customer"</formula>
    </cfRule>
  </conditionalFormatting>
  <conditionalFormatting sqref="A34">
    <cfRule dxfId="94" priority="4" type="expression">
      <formula>A$12="Off System"</formula>
    </cfRule>
  </conditionalFormatting>
  <conditionalFormatting sqref="A36:A43">
    <cfRule dxfId="93" priority="3" type="expression">
      <formula>A$12="Customer"</formula>
    </cfRule>
  </conditionalFormatting>
  <conditionalFormatting sqref="A36:A43">
    <cfRule dxfId="92" priority="2" type="expression">
      <formula>A$12="Off System"</formula>
    </cfRule>
  </conditionalFormatting>
  <conditionalFormatting sqref="A85:XFD85">
    <cfRule dxfId="91" priority="1" type="expression">
      <formula>A$84="YES"</formula>
    </cfRule>
  </conditionalFormatting>
  <dataValidations count="16">
    <dataValidation allowBlank="1" errorStyle="information" showErrorMessage="1" showInputMessage="1" sqref="B31:C31" type="custom">
      <formula1>AND(OR(B$12="Multifinance",B$12="Customer - Multifinance"),B30="NO",ISNUMBER(B31))</formula1>
    </dataValidation>
    <dataValidation allowBlank="1" errorStyle="information" showErrorMessage="1" showInputMessage="1" sqref="B32:C32" type="custom">
      <formula1>AND(OR(B$12="Multifinance",B$12="Customer - Multifinance"),B30="NO",ISNUMBER(B32))</formula1>
    </dataValidation>
    <dataValidation allowBlank="1" errorStyle="information" showErrorMessage="1" showInputMessage="1" sqref="B28:C28" type="custom">
      <formula1>AND(OR(B$12="Multifinance",B$12="Customer - Multifinance"),B24&lt;&gt;"Annualy",B24&lt;&gt;"Full Tenor",ISNUMBER(B28))</formula1>
    </dataValidation>
    <dataValidation allowBlank="1" errorStyle="information" showErrorMessage="1" showInputMessage="1" sqref="B23:C23 B81:C82" type="custom">
      <formula1>AND(OR(B$12="Multifinance",B$12="Customer - Multifinance"),ISNUMBER(B23))</formula1>
    </dataValidation>
    <dataValidation allowBlank="1" errorStyle="information" showErrorMessage="1" showInputMessage="1" sqref="B12:C12" type="list">
      <formula1>ListInsuredBy</formula1>
    </dataValidation>
    <dataValidation allowBlank="1" errorStyle="information" showErrorMessage="1" showInputMessage="1" sqref="B14:C14 B16:C20" type="custom">
      <formula1>OR(B$12="Customer", B$12="Customer - Multifinance")</formula1>
    </dataValidation>
    <dataValidation allowBlank="1" errorStyle="information" showErrorMessage="1" showInputMessage="1" sqref="B15:C15" type="custom">
      <formula1>AND(OR(B$12="Customer", B$12="Customer - Multifinance"),ISNUMBER(B$15))</formula1>
    </dataValidation>
    <dataValidation allowBlank="1" errorStyle="information" showErrorMessage="1" showInputMessage="1" sqref="B27:C27" type="custom">
      <formula1>OR(B$12="Multifinance",B$12="Customer - Multifinance")</formula1>
    </dataValidation>
    <dataValidation allowBlank="1" errorStyle="information" showErrorMessage="1" showInputMessage="1" sqref="B22:C22" type="list">
      <formula1>ListAssetRegion</formula1>
    </dataValidation>
    <dataValidation allowBlank="1" errorStyle="information" showErrorMessage="1" showInputMessage="1" sqref="B24:C24" type="list">
      <formula1>ListCoverPeriod</formula1>
    </dataValidation>
    <dataValidation allowBlank="1" errorStyle="information" showErrorMessage="1" showInputMessage="1" sqref="B25:C25" type="list">
      <formula1>ListPaymentType</formula1>
    </dataValidation>
    <dataValidation allowBlank="1" errorStyle="information" showErrorMessage="1" showInputMessage="1" sqref="B26:C26" type="list">
      <formula1>ListInscoBranchName</formula1>
    </dataValidation>
    <dataValidation allowBlank="1" errorStyle="information" showErrorMessage="1" showInputMessage="1" sqref="B34:C34" type="list">
      <formula1>ListInsMainCoverage</formula1>
    </dataValidation>
    <dataValidation allowBlank="1" errorStyle="information" showErrorMessage="1" showInputMessage="1" sqref="B84:C84" type="list">
      <formula1>"YES,NO"</formula1>
    </dataValidation>
    <dataValidation allowBlank="1" showErrorMessage="1" showInputMessage="1" sqref="B10:C10" type="list">
      <formula1>"Yes, No, Edit"</formula1>
    </dataValidation>
    <dataValidation allowBlank="1" errorStyle="information" showInputMessage="1" sqref="B85"/>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Master!$CL$2:$CL$3</xm:f>
          </x14:formula1>
          <xm:sqref>B30:C30 B36:C43</xm:sqref>
        </x14:dataValidation>
      </x14:dataValidations>
    </ext>
  </extLst>
</worksheet>
</file>

<file path=xl/worksheets/sheet1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2"/>
  <dimension ref="A1:H24"/>
  <sheetViews>
    <sheetView workbookViewId="0">
      <pane activePane="topRight" state="frozen" topLeftCell="B1" xSplit="1"/>
      <selection activeCell="B1" pane="topRight" sqref="B1:B2"/>
    </sheetView>
  </sheetViews>
  <sheetFormatPr defaultRowHeight="15" x14ac:dyDescent="0.25"/>
  <cols>
    <col min="1" max="1" customWidth="true" width="31.140625" collapsed="true"/>
    <col min="2" max="2" customWidth="true" width="33.7109375" collapsed="true"/>
    <col min="3" max="3" bestFit="true" customWidth="true" width="31.5703125" collapsed="true"/>
    <col min="4" max="4" customWidth="true" width="24.42578125" collapsed="true"/>
    <col min="5" max="5" customWidth="true" width="27.5703125" collapsed="true"/>
  </cols>
  <sheetData>
    <row customFormat="1" r="1" s="18" spans="1:7" x14ac:dyDescent="0.25">
      <c r="A1" s="18" t="s">
        <v>4</v>
      </c>
      <c r="B1" s="18" t="s">
        <v>7</v>
      </c>
      <c r="C1" s="18" t="s">
        <v>7</v>
      </c>
      <c r="D1" s="18" t="s">
        <v>7</v>
      </c>
      <c r="E1" s="18" t="s">
        <v>7</v>
      </c>
      <c r="F1" s="18" t="s">
        <v>7</v>
      </c>
      <c r="G1" s="18" t="s">
        <v>7</v>
      </c>
    </row>
    <row customFormat="1" r="2" s="18" spans="1:7" x14ac:dyDescent="0.25">
      <c r="A2" s="18" t="s">
        <v>3210</v>
      </c>
      <c r="B2" s="18" t="s">
        <v>3046</v>
      </c>
      <c r="C2" s="18" t="s">
        <v>3046</v>
      </c>
      <c r="D2" s="18" t="s">
        <v>3046</v>
      </c>
      <c r="E2" s="18" t="s">
        <v>3046</v>
      </c>
      <c r="F2" s="18" t="s">
        <v>3046</v>
      </c>
      <c r="G2" s="18" t="s">
        <v>3046</v>
      </c>
    </row>
    <row customFormat="1" r="3" s="18" spans="1:7" x14ac:dyDescent="0.25">
      <c r="A3" s="18" t="s">
        <v>3211</v>
      </c>
    </row>
    <row customFormat="1" r="4" s="18" spans="1:7" x14ac:dyDescent="0.25">
      <c r="A4" s="18" t="s">
        <v>3365</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c r="C4" s="18">
        <f>IF(AND(C12="NO"),COUNTIFS($A12:$A12,"*$*",C12:C12,""),IF(AND(C12="YES",OR(C14="Full Paid in Advance",C14="Full Capitalized"),C19="YES PARTIAL"),COUNTIFS($A12:$A14,"*$*",C12:C14,"")+COUNTIFS($A18:$A23,"*$*",C18:C23,""),IF(AND(C12="YES",C14="Paid in Advance &amp; Capitalized Mix",C19="YES PARTIAL"),COUNTIFS($A12:$A23,"*$*",C12:C23,""),IF(AND(C12="YES",C14="Paid in Advance &amp; Capitalized Mix",OR(C19="YES",C19="NO")),COUNTIFS($A12:$A20,"*$*",C12:C20,"")+COUNTIFS($A23:$A23,"*$*",C23:C23,""),IF(AND(C12="YES",OR(C14="Full Paid in Advance",C14="Full Capitalized"),OR(C19="YES",C19="NO")),COUNTIFS($A12:$A14,"*$*",C12:C14,"")+COUNTIFS($A18:$A20,"*$*",C18:C20,"")+COUNTIFS($A23:$A23,"*$*",C23:C23,""))))))</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0002APP20221206138</v>
      </c>
      <c r="C8" s="18" t="str">
        <f>'1.TabCustomerMainData'!C$13</f>
        <v>0002APP20221206138</v>
      </c>
    </row>
    <row customFormat="1" r="9" s="18" spans="1:7" x14ac:dyDescent="0.25">
      <c r="A9" s="33" t="s">
        <v>3445</v>
      </c>
    </row>
    <row customFormat="1" r="10" s="18" spans="1:7" x14ac:dyDescent="0.25">
      <c r="A10" s="18" t="s">
        <v>3433</v>
      </c>
      <c r="B10" s="18" t="str">
        <f>'1.TabCustomerMainData'!$B$10</f>
        <v>No</v>
      </c>
      <c r="C10" s="18" t="str">
        <f>'1.TabCustomerMainData'!$B$10</f>
        <v>No</v>
      </c>
    </row>
    <row customFormat="1" r="11" s="167" spans="1:7" x14ac:dyDescent="0.25">
      <c r="A11" s="167" t="s">
        <v>3027</v>
      </c>
    </row>
    <row customFormat="1" r="12" s="18" spans="1:7" x14ac:dyDescent="0.25">
      <c r="A12" s="58" t="s">
        <v>3386</v>
      </c>
      <c r="B12" s="18" t="s">
        <v>117</v>
      </c>
      <c r="C12" s="18" t="s">
        <v>87</v>
      </c>
    </row>
    <row customFormat="1" r="13" s="18" spans="1:7" x14ac:dyDescent="0.25">
      <c r="A13" s="59" t="s">
        <v>3387</v>
      </c>
      <c r="B13" s="18" t="s">
        <v>401</v>
      </c>
      <c r="C13" s="18" t="s">
        <v>3219</v>
      </c>
    </row>
    <row customFormat="1" r="14" s="18" spans="1:7" x14ac:dyDescent="0.25">
      <c r="A14" s="59" t="s">
        <v>3388</v>
      </c>
      <c r="B14" s="18" t="s">
        <v>236</v>
      </c>
      <c r="C14" s="18" t="s">
        <v>236</v>
      </c>
    </row>
    <row customFormat="1" r="15" s="18" spans="1:7" x14ac:dyDescent="0.25">
      <c r="A15" s="59" t="s">
        <v>3389</v>
      </c>
      <c r="B15" s="37">
        <v>0.3</v>
      </c>
      <c r="C15" s="37">
        <v>1.3</v>
      </c>
    </row>
    <row customFormat="1" r="16" s="18" spans="1:7" x14ac:dyDescent="0.25">
      <c r="A16" s="18" t="s">
        <v>96</v>
      </c>
    </row>
    <row customFormat="1" r="17" s="167" spans="1:3" x14ac:dyDescent="0.25">
      <c r="A17" s="167" t="s">
        <v>3028</v>
      </c>
    </row>
    <row customFormat="1" r="18" s="18" spans="1:3" x14ac:dyDescent="0.25">
      <c r="A18" s="59" t="s">
        <v>3390</v>
      </c>
      <c r="B18" s="18" t="s">
        <v>87</v>
      </c>
      <c r="C18" s="18" t="s">
        <v>87</v>
      </c>
    </row>
    <row customFormat="1" r="19" s="18" spans="1:3" x14ac:dyDescent="0.25">
      <c r="A19" s="59" t="s">
        <v>3391</v>
      </c>
      <c r="B19" s="18" t="s">
        <v>87</v>
      </c>
      <c r="C19" s="18" t="s">
        <v>117</v>
      </c>
    </row>
    <row customFormat="1" r="20" s="18" spans="1:3" x14ac:dyDescent="0.25">
      <c r="A20" s="59" t="s">
        <v>3392</v>
      </c>
      <c r="B20" s="18" t="s">
        <v>87</v>
      </c>
      <c r="C20" s="18" t="s">
        <v>117</v>
      </c>
    </row>
    <row customFormat="1" r="21" s="18" spans="1:3" x14ac:dyDescent="0.25">
      <c r="A21" s="59" t="s">
        <v>3393</v>
      </c>
      <c r="B21" t="s">
        <v>3616</v>
      </c>
      <c r="C21" t="s">
        <v>3616</v>
      </c>
    </row>
    <row customFormat="1" r="22" s="167" spans="1:3" x14ac:dyDescent="0.25">
      <c r="A22" s="167" t="s">
        <v>3029</v>
      </c>
    </row>
    <row customFormat="1" r="23" s="18" spans="1:3" x14ac:dyDescent="0.25">
      <c r="A23" s="59" t="s">
        <v>3394</v>
      </c>
      <c r="B23" s="27">
        <v>600000</v>
      </c>
      <c r="C23" s="27">
        <v>600000</v>
      </c>
    </row>
    <row customFormat="1" r="24" s="19" spans="1:3" x14ac:dyDescent="0.25">
      <c r="A24" s="38"/>
      <c r="B24" s="39"/>
    </row>
  </sheetData>
  <mergeCells count="3">
    <mergeCell ref="A11:XFD11"/>
    <mergeCell ref="A17:XFD17"/>
    <mergeCell ref="A22:XFD22"/>
  </mergeCells>
  <conditionalFormatting sqref="B23:XFD23 A16:XFD16 B18:XFD21 B13:XFD15">
    <cfRule dxfId="90" priority="8" type="expression">
      <formula>A$12="NO"</formula>
    </cfRule>
  </conditionalFormatting>
  <conditionalFormatting sqref="B15:XFD15">
    <cfRule dxfId="89" priority="7" type="expression">
      <formula>AND(B$14&lt;&gt;"Paid in Advance &amp; Capitalized Mix",B$14&lt;&gt;"",B$14&lt;&gt;"Premium Payment Method")</formula>
    </cfRule>
  </conditionalFormatting>
  <conditionalFormatting sqref="B21:XFD21">
    <cfRule dxfId="88" priority="6" type="expression">
      <formula>AND(B$19&lt;&gt;"YES PARTIAL",B$19&lt;&gt;"",B$19&lt;&gt;"Subject Guarantor")</formula>
    </cfRule>
  </conditionalFormatting>
  <conditionalFormatting sqref="A13:A15">
    <cfRule dxfId="87" priority="5" type="expression">
      <formula>A$12="NO"</formula>
    </cfRule>
  </conditionalFormatting>
  <conditionalFormatting sqref="A15">
    <cfRule dxfId="86" priority="4" type="expression">
      <formula>AND(A$14&lt;&gt;"Paid in Advance &amp; Capitalized Mix",A$14&lt;&gt;"",A$14&lt;&gt;"Premium Payment Method")</formula>
    </cfRule>
  </conditionalFormatting>
  <conditionalFormatting sqref="A18:A21">
    <cfRule dxfId="85" priority="3" type="expression">
      <formula>A$12="NO"</formula>
    </cfRule>
  </conditionalFormatting>
  <conditionalFormatting sqref="A21">
    <cfRule dxfId="84" priority="2" type="expression">
      <formula>AND(A$19&lt;&gt;"YES PARTIAL",A$19&lt;&gt;"",A$19&lt;&gt;"Subject Guarantor")</formula>
    </cfRule>
  </conditionalFormatting>
  <conditionalFormatting sqref="A23">
    <cfRule dxfId="83" priority="1" type="expression">
      <formula>A$12="NO"</formula>
    </cfRule>
  </conditionalFormatting>
  <dataValidations count="8">
    <dataValidation allowBlank="1" errorStyle="information" showErrorMessage="1" showInputMessage="1" sqref="B23:C23" type="custom">
      <formula1>AND(B12="YES",ISNUMBER(B23))</formula1>
    </dataValidation>
    <dataValidation allowBlank="1" errorStyle="information" showErrorMessage="1" showInputMessage="1" sqref="B12:C12" type="list">
      <formula1>"YES,NO"</formula1>
    </dataValidation>
    <dataValidation allowBlank="1" errorStyle="information" showErrorMessage="1" showInputMessage="1" sqref="B15:C15" type="custom">
      <formula1>AND(B14="Paid in Advance &amp; Capitalized Mix",B12="YES")</formula1>
    </dataValidation>
    <dataValidation allowBlank="1" errorStyle="information" showErrorMessage="1" showInputMessage="1" sqref="B16:C16" type="custom">
      <formula1>B12="YES"</formula1>
    </dataValidation>
    <dataValidation allowBlank="1" errorStyle="information" showErrorMessage="1" showInputMessage="1" sqref="B21:C21" type="custom">
      <formula1>AND($B$12="YES",B19="YES PARTIAL")</formula1>
    </dataValidation>
    <dataValidation allowBlank="1" errorStyle="information" showErrorMessage="1" showInputMessage="1" sqref="B13:C13" type="list">
      <formula1>ListLifeInscoBranchName</formula1>
    </dataValidation>
    <dataValidation allowBlank="1" errorStyle="information" showErrorMessage="1" showInputMessage="1" sqref="B14:C14" type="list">
      <formula1>ListPremiumPaymentMethod</formula1>
    </dataValidation>
    <dataValidation allowBlank="1" showErrorMessage="1" showInputMessage="1" sqref="B10:C10" type="list">
      <formula1>"Yes, No, Edit"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2">
        <x14:dataValidation allowBlank="1" errorStyle="information" showErrorMessage="1" showInputMessage="1" type="list">
          <x14:formula1>
            <xm:f>Master!$CL$2:$CL$3</xm:f>
          </x14:formula1>
          <xm:sqref>B18:C18 B20:C20</xm:sqref>
        </x14:dataValidation>
        <x14:dataValidation allowBlank="1" errorStyle="information" showErrorMessage="1" showInputMessage="1" type="list">
          <x14:formula1>
            <xm:f>Master!$CL$2:$CL$4</xm:f>
          </x14:formula1>
          <xm:sqref>B19:C19</xm:sqref>
        </x14:dataValidation>
      </x14:dataValidations>
    </ext>
  </extLst>
</worksheet>
</file>

<file path=xl/worksheets/sheet14.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0"/>
  <dimension ref="A1:V73"/>
  <sheetViews>
    <sheetView workbookViewId="0">
      <selection activeCell="B37" sqref="B37"/>
    </sheetView>
  </sheetViews>
  <sheetFormatPr defaultRowHeight="15" x14ac:dyDescent="0.25"/>
  <cols>
    <col min="1" max="1" bestFit="true" customWidth="true" style="17" width="43.0" collapsed="true"/>
    <col min="2" max="2" bestFit="true" customWidth="true" style="17" width="47.42578125" collapsed="true"/>
    <col min="3" max="3" customWidth="true" style="17" width="30.7109375" collapsed="true"/>
    <col min="4" max="5" bestFit="true" customWidth="true" style="17" width="11.7109375" collapsed="true"/>
    <col min="6" max="16384" style="17" width="9.140625" collapsed="true"/>
  </cols>
  <sheetData>
    <row customFormat="1" r="1" s="18" spans="1:7" x14ac:dyDescent="0.25">
      <c r="A1" s="18" t="s">
        <v>4</v>
      </c>
      <c r="B1" t="s">
        <v>7</v>
      </c>
      <c r="C1" s="18" t="s">
        <v>7</v>
      </c>
      <c r="D1" s="18" t="s">
        <v>7</v>
      </c>
      <c r="E1" s="18" t="s">
        <v>7</v>
      </c>
      <c r="F1" s="18" t="s">
        <v>7</v>
      </c>
      <c r="G1" s="18" t="s">
        <v>7</v>
      </c>
    </row>
    <row customFormat="1" r="2" s="18" spans="1:7" x14ac:dyDescent="0.25">
      <c r="A2" s="18" t="s">
        <v>3210</v>
      </c>
      <c r="B2" t="s">
        <v>3046</v>
      </c>
      <c r="C2" s="18" t="s">
        <v>3046</v>
      </c>
      <c r="D2" s="18" t="s">
        <v>3046</v>
      </c>
      <c r="E2" s="18" t="s">
        <v>3046</v>
      </c>
      <c r="F2" s="18" t="s">
        <v>3046</v>
      </c>
      <c r="G2" s="18" t="s">
        <v>3046</v>
      </c>
    </row>
    <row customFormat="1" r="3" s="18" spans="1:7" x14ac:dyDescent="0.25">
      <c r="A3" s="18" t="s">
        <v>3211</v>
      </c>
    </row>
    <row customFormat="1" r="4" s="18" spans="1:7" x14ac:dyDescent="0.25">
      <c r="A4" s="18" t="s">
        <v>3365</v>
      </c>
      <c r="B4" s="18">
        <f>IF(AND('8.TabInsuranceData'!B81&gt;0,B46="Yes"),COUNTIFS($A12:$A18,"*$*",B12:B18,"")+COUNTIFS($A47:$A48,"*$*",B47:B48,""),IF(AND('8.TabInsuranceData'!B81&gt;0,B46="No"),COUNTIFS($A12:$A18,"*$*",B12:B18,""),IF(AND(OR('8.TabInsuranceData'!B81&lt;=0,ISBLANK(B82)),B46="Yes"),COUNTIFS($A47:$A48,"*$*",B47:B48,""),0)))</f>
        <v>0</v>
      </c>
      <c r="C4" s="18">
        <f>IF(AND('8.TabInsuranceData'!C81&gt;0,C46="Yes"),COUNTIFS($A12:$A18,"*$*",C12:C18,"")+COUNTIFS($A47:$A48,"*$*",C47:C48,""),IF(AND('8.TabInsuranceData'!C81&gt;0,C46="No"),COUNTIFS($A12:$A18,"*$*",C12:C18,""),IF(AND(OR('8.TabInsuranceData'!C81&lt;=0,ISBLANK(C82)),C46="Yes"),COUNTIFS($A47:$A48,"*$*",C47:C48,""),0)))</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0002APP20221206138</v>
      </c>
      <c r="C8" s="18" t="str">
        <f>'1.TabCustomerMainData'!C$13</f>
        <v>0002APP20221206138</v>
      </c>
    </row>
    <row customFormat="1" r="9" s="18" spans="1:7" x14ac:dyDescent="0.25">
      <c r="A9" s="33" t="s">
        <v>3445</v>
      </c>
    </row>
    <row customFormat="1" r="10" s="18" spans="1:7" x14ac:dyDescent="0.25">
      <c r="A10" s="18" t="s">
        <v>3433</v>
      </c>
      <c r="B10" s="18" t="s">
        <v>3452</v>
      </c>
      <c r="C10" s="18" t="s">
        <v>3452</v>
      </c>
    </row>
    <row customFormat="1" r="11" s="167" spans="1:7" x14ac:dyDescent="0.25">
      <c r="A11" s="177" t="s">
        <v>3030</v>
      </c>
      <c r="B11" s="178"/>
      <c r="C11" s="178"/>
      <c r="D11" s="178"/>
      <c r="E11" s="179"/>
    </row>
    <row customFormat="1" r="12" s="18" spans="1:7" x14ac:dyDescent="0.25">
      <c r="A12" s="65" t="s">
        <v>3395</v>
      </c>
      <c r="B12" s="18" t="s">
        <v>3556</v>
      </c>
      <c r="C12" s="18" t="s">
        <v>3556</v>
      </c>
    </row>
    <row customFormat="1" r="13" s="18" spans="1:7" x14ac:dyDescent="0.25">
      <c r="A13" s="65" t="s">
        <v>3396</v>
      </c>
      <c r="B13" s="18" t="s">
        <v>3557</v>
      </c>
      <c r="C13" s="18" t="s">
        <v>3557</v>
      </c>
    </row>
    <row customFormat="1" r="14" s="18" spans="1:7" x14ac:dyDescent="0.25">
      <c r="A14" s="65" t="s">
        <v>3397</v>
      </c>
      <c r="B14" s="18" t="s">
        <v>3558</v>
      </c>
      <c r="C14" s="18" t="s">
        <v>3558</v>
      </c>
    </row>
    <row customFormat="1" r="15" s="18" spans="1:7" x14ac:dyDescent="0.25">
      <c r="A15" s="65" t="s">
        <v>3398</v>
      </c>
      <c r="B15" s="18" t="s">
        <v>3559</v>
      </c>
      <c r="C15" s="18" t="s">
        <v>3559</v>
      </c>
    </row>
    <row customFormat="1" r="16" s="18" spans="1:7" x14ac:dyDescent="0.25">
      <c r="A16" s="65" t="s">
        <v>3399</v>
      </c>
      <c r="B16" s="18" t="s">
        <v>3560</v>
      </c>
      <c r="C16" s="18" t="s">
        <v>3560</v>
      </c>
    </row>
    <row customFormat="1" r="17" s="18" spans="1:5" x14ac:dyDescent="0.25">
      <c r="A17" s="65" t="s">
        <v>3400</v>
      </c>
      <c r="B17" t="s">
        <v>3626</v>
      </c>
      <c r="C17" s="139" t="s">
        <v>3613</v>
      </c>
    </row>
    <row customFormat="1" r="18" s="18" spans="1:5" x14ac:dyDescent="0.25">
      <c r="A18" s="65" t="s">
        <v>3401</v>
      </c>
      <c r="B18" s="18" t="s">
        <v>3561</v>
      </c>
      <c r="C18" s="18" t="s">
        <v>3561</v>
      </c>
    </row>
    <row customFormat="1" r="19" s="177" spans="1:5" x14ac:dyDescent="0.25">
      <c r="A19" s="177" t="s">
        <v>3031</v>
      </c>
      <c r="B19" s="178"/>
      <c r="C19" s="178"/>
      <c r="D19" s="178"/>
      <c r="E19" s="178"/>
    </row>
    <row customFormat="1" r="20" s="18" spans="1:5" x14ac:dyDescent="0.25">
      <c r="A20" s="57" t="s">
        <v>142</v>
      </c>
      <c r="B20" s="18" t="s">
        <v>37</v>
      </c>
      <c r="C20" s="18" t="s">
        <v>37</v>
      </c>
    </row>
    <row customFormat="1" r="21" s="18" spans="1:5" x14ac:dyDescent="0.25">
      <c r="A21" s="18" t="s">
        <v>118</v>
      </c>
      <c r="B21">
        <v>250000</v>
      </c>
      <c r="C21" s="139">
        <v>150000</v>
      </c>
    </row>
    <row customFormat="1" r="22" s="18" spans="1:5" x14ac:dyDescent="0.25">
      <c r="A22" s="18" t="s">
        <v>143</v>
      </c>
      <c r="B22" s="27">
        <v>70000</v>
      </c>
      <c r="C22" s="27">
        <v>50000</v>
      </c>
    </row>
    <row customFormat="1" r="23" s="18" spans="1:5" x14ac:dyDescent="0.25">
      <c r="A23" s="18" t="s">
        <v>144</v>
      </c>
      <c r="B23" s="27">
        <v>1250000</v>
      </c>
      <c r="C23" s="27">
        <v>1250000</v>
      </c>
    </row>
    <row customFormat="1" r="24" s="18" spans="1:5" x14ac:dyDescent="0.25">
      <c r="A24" s="18" t="s">
        <v>145</v>
      </c>
      <c r="B24" s="27">
        <v>50000</v>
      </c>
      <c r="C24" s="27">
        <v>50000</v>
      </c>
    </row>
    <row customFormat="1" r="25" s="18" spans="1:5" x14ac:dyDescent="0.25">
      <c r="A25" s="18" t="s">
        <v>146</v>
      </c>
      <c r="B25" s="27">
        <v>1200000</v>
      </c>
      <c r="C25" s="27">
        <v>1200000</v>
      </c>
    </row>
    <row customFormat="1" r="26" s="18" spans="1:5" x14ac:dyDescent="0.25">
      <c r="A26" s="18" t="s">
        <v>147</v>
      </c>
      <c r="B26" s="18" t="s">
        <v>46</v>
      </c>
      <c r="C26" s="18" t="s">
        <v>46</v>
      </c>
    </row>
    <row customFormat="1" r="27" s="18" spans="1:5" x14ac:dyDescent="0.25">
      <c r="A27" s="18" t="s">
        <v>148</v>
      </c>
      <c r="B27" s="27">
        <v>100000</v>
      </c>
      <c r="C27" s="27">
        <v>100000</v>
      </c>
    </row>
    <row customFormat="1" r="28" s="18" spans="1:5" x14ac:dyDescent="0.25">
      <c r="A28" s="18" t="s">
        <v>149</v>
      </c>
      <c r="B28" s="18" t="s">
        <v>46</v>
      </c>
      <c r="C28" s="18" t="s">
        <v>46</v>
      </c>
    </row>
    <row customFormat="1" r="29" s="18" spans="1:5" x14ac:dyDescent="0.25">
      <c r="A29" s="18" t="s">
        <v>150</v>
      </c>
      <c r="B29" s="27">
        <v>20000</v>
      </c>
      <c r="C29" s="27">
        <v>20000</v>
      </c>
    </row>
    <row customFormat="1" r="30" s="18" spans="1:5" x14ac:dyDescent="0.25">
      <c r="A30" s="18" t="s">
        <v>151</v>
      </c>
      <c r="B30" s="18" t="s">
        <v>46</v>
      </c>
      <c r="C30" s="18" t="s">
        <v>46</v>
      </c>
    </row>
    <row customFormat="1" r="31" s="18" spans="1:5" x14ac:dyDescent="0.25">
      <c r="A31" s="18" t="s">
        <v>152</v>
      </c>
      <c r="B31" s="27">
        <v>250000</v>
      </c>
      <c r="C31" s="27">
        <v>250000</v>
      </c>
    </row>
    <row customFormat="1" r="32" s="18" spans="1:5" x14ac:dyDescent="0.25">
      <c r="A32" s="18" t="s">
        <v>153</v>
      </c>
      <c r="B32" s="18" t="s">
        <v>46</v>
      </c>
      <c r="C32" s="18" t="s">
        <v>46</v>
      </c>
    </row>
    <row customFormat="1" r="33" s="18" spans="1:5" x14ac:dyDescent="0.25">
      <c r="A33" s="18" t="s">
        <v>154</v>
      </c>
      <c r="B33" s="27">
        <v>40000</v>
      </c>
      <c r="C33" s="27">
        <v>40000</v>
      </c>
    </row>
    <row customFormat="1" r="34" s="18" spans="1:5" x14ac:dyDescent="0.25">
      <c r="A34" s="18" t="s">
        <v>155</v>
      </c>
      <c r="B34" s="18" t="s">
        <v>46</v>
      </c>
      <c r="C34" s="18" t="s">
        <v>46</v>
      </c>
    </row>
    <row customFormat="1" r="35" s="18" spans="1:5" x14ac:dyDescent="0.25">
      <c r="A35" s="18" t="s">
        <v>156</v>
      </c>
      <c r="B35" s="27">
        <v>150000</v>
      </c>
      <c r="C35" s="27">
        <v>150000</v>
      </c>
    </row>
    <row customFormat="1" r="36" s="18" spans="1:5" x14ac:dyDescent="0.25">
      <c r="A36" s="18" t="s">
        <v>157</v>
      </c>
      <c r="B36" s="18" t="s">
        <v>97</v>
      </c>
      <c r="C36" s="18" t="s">
        <v>97</v>
      </c>
    </row>
    <row customFormat="1" r="37" s="18" spans="1:5" x14ac:dyDescent="0.25">
      <c r="A37" s="18" t="s">
        <v>158</v>
      </c>
      <c r="B37" s="18" t="s">
        <v>159</v>
      </c>
      <c r="C37" s="18" t="s">
        <v>3042</v>
      </c>
    </row>
    <row customFormat="1" r="38" s="18" spans="1:5" x14ac:dyDescent="0.25">
      <c r="A38" s="18" t="s">
        <v>160</v>
      </c>
      <c r="B38" s="18">
        <v>0</v>
      </c>
      <c r="C38" s="18">
        <v>0</v>
      </c>
    </row>
    <row customFormat="1" r="39" s="18" spans="1:5" x14ac:dyDescent="0.25">
      <c r="A39" s="18" t="s">
        <v>161</v>
      </c>
      <c r="B39" s="141">
        <v>31500000</v>
      </c>
      <c r="C39" s="141">
        <v>2250000</v>
      </c>
    </row>
    <row customFormat="1" r="40" s="18" spans="1:5" x14ac:dyDescent="0.25">
      <c r="A40" s="18" t="s">
        <v>162</v>
      </c>
      <c r="B40" s="18" t="s">
        <v>46</v>
      </c>
      <c r="C40" s="18" t="s">
        <v>46</v>
      </c>
    </row>
    <row customFormat="1" r="41" s="18" spans="1:5" x14ac:dyDescent="0.25">
      <c r="A41" s="18" t="s">
        <v>163</v>
      </c>
      <c r="B41" s="27">
        <v>10000000</v>
      </c>
      <c r="C41" s="27">
        <v>1000000</v>
      </c>
    </row>
    <row customFormat="1" r="42" s="177" spans="1:5" x14ac:dyDescent="0.25">
      <c r="A42" s="177" t="s">
        <v>3032</v>
      </c>
      <c r="B42" s="178"/>
      <c r="C42" s="178"/>
      <c r="D42" s="178"/>
      <c r="E42" s="178"/>
    </row>
    <row customFormat="1" r="43" s="18" spans="1:5" x14ac:dyDescent="0.25">
      <c r="A43" s="18" t="s">
        <v>164</v>
      </c>
      <c r="B43" s="18" t="s">
        <v>166</v>
      </c>
      <c r="C43" s="18" t="s">
        <v>166</v>
      </c>
    </row>
    <row customFormat="1" r="44" s="18" spans="1:5" x14ac:dyDescent="0.25">
      <c r="A44" s="18" t="s">
        <v>166</v>
      </c>
      <c r="B44" t="s">
        <v>3627</v>
      </c>
      <c r="C44" s="146">
        <v>14.685191</v>
      </c>
    </row>
    <row customFormat="1" r="45" s="18" spans="1:5" x14ac:dyDescent="0.25">
      <c r="A45" s="18" t="s">
        <v>165</v>
      </c>
      <c r="B45" s="2">
        <v>20</v>
      </c>
      <c r="C45" s="2">
        <v>20</v>
      </c>
    </row>
    <row customFormat="1" r="46" s="18" spans="1:5" x14ac:dyDescent="0.25">
      <c r="A46" s="57" t="s">
        <v>167</v>
      </c>
      <c r="B46" s="18" t="s">
        <v>46</v>
      </c>
      <c r="C46" s="18" t="s">
        <v>37</v>
      </c>
    </row>
    <row customFormat="1" r="47" s="18" spans="1:5" x14ac:dyDescent="0.25">
      <c r="A47" s="59" t="s">
        <v>3402</v>
      </c>
      <c r="B47" s="18">
        <v>3</v>
      </c>
      <c r="C47" s="18">
        <v>4</v>
      </c>
    </row>
    <row customFormat="1" r="48" s="18" spans="1:5" x14ac:dyDescent="0.25">
      <c r="A48" s="59" t="s">
        <v>3403</v>
      </c>
      <c r="B48" s="18" t="s">
        <v>3053</v>
      </c>
      <c r="C48" s="18" t="s">
        <v>3053</v>
      </c>
    </row>
    <row customFormat="1" r="49" s="52" spans="1:3" x14ac:dyDescent="0.25">
      <c r="A49" s="52" t="s">
        <v>3146</v>
      </c>
      <c r="B49" s="91">
        <v>1000000</v>
      </c>
      <c r="C49" s="91">
        <v>1000000</v>
      </c>
    </row>
    <row customFormat="1" ht="15.75" r="50" s="12" spans="1:3" thickBot="1" x14ac:dyDescent="0.3">
      <c r="A50" s="12" t="s">
        <v>3454</v>
      </c>
      <c r="B50" s="114"/>
      <c r="C50" s="114"/>
    </row>
    <row customFormat="1" ht="15.75" r="51" s="92" spans="1:3" thickTop="1" x14ac:dyDescent="0.25">
      <c r="A51" s="92" t="s">
        <v>3169</v>
      </c>
      <c r="B51" s="92" t="s">
        <v>46</v>
      </c>
      <c r="C51" s="92" t="s">
        <v>37</v>
      </c>
    </row>
    <row customFormat="1" r="52" s="18" spans="1:3" x14ac:dyDescent="0.25">
      <c r="A52" s="13" t="s">
        <v>3469</v>
      </c>
      <c r="B52" s="142">
        <v>1000</v>
      </c>
      <c r="C52" s="142">
        <v>1000</v>
      </c>
    </row>
    <row customFormat="1" r="53" s="18" spans="1:3" x14ac:dyDescent="0.25">
      <c r="A53" s="13" t="s">
        <v>3477</v>
      </c>
      <c r="B53">
        <v>15000</v>
      </c>
      <c r="C53" s="145">
        <v>15000</v>
      </c>
    </row>
    <row customFormat="1" r="54" s="109" spans="1:3" x14ac:dyDescent="0.25">
      <c r="A54" s="120" t="s">
        <v>3470</v>
      </c>
    </row>
    <row customFormat="1" r="55" s="18" spans="1:3" x14ac:dyDescent="0.25">
      <c r="A55" s="13" t="s">
        <v>3471</v>
      </c>
      <c r="B55" s="143">
        <f>SUM(B56:B57)</f>
        <v>1000000000</v>
      </c>
      <c r="C55" s="143">
        <f>SUM(C56:C57)</f>
        <v>600000000</v>
      </c>
    </row>
    <row customFormat="1" r="56" s="18" spans="1:3" x14ac:dyDescent="0.25">
      <c r="A56" s="13" t="s">
        <v>3463</v>
      </c>
      <c r="B56" s="143">
        <f>'7.TabAssetData'!B19</f>
        <v>1000000000</v>
      </c>
      <c r="C56" s="143">
        <f>'7.TabAssetData'!C19</f>
        <v>600000000</v>
      </c>
    </row>
    <row customFormat="1" r="57" s="18" spans="1:3" x14ac:dyDescent="0.25">
      <c r="A57" s="13" t="s">
        <v>3472</v>
      </c>
      <c r="B57" s="143">
        <f>SUMIFS('7a.Accessories'!17:17,'7a.Accessories'!12:12,B8,'7a.Accessories'!4:4,"0",'7a.Accessories'!1:1,"SUCCESS")</f>
        <v>0</v>
      </c>
      <c r="C57" s="143">
        <f>SUMIFS('7a.Accessories'!17:17,'7a.Accessories'!12:12,C8,'7a.Accessories'!4:4,"0",'7a.Accessories'!1:1,"SUCCESS")</f>
        <v>0</v>
      </c>
    </row>
    <row customFormat="1" r="58" s="18" spans="1:3" x14ac:dyDescent="0.25">
      <c r="A58" s="13" t="s">
        <v>3462</v>
      </c>
      <c r="B58" s="143">
        <f>SUM(B21:B25,B39)</f>
        <v>34320000</v>
      </c>
      <c r="C58" s="143">
        <f>SUM(C21:C25,C39)</f>
        <v>4950000</v>
      </c>
    </row>
    <row customFormat="1" r="59" s="18" spans="1:3" x14ac:dyDescent="0.25">
      <c r="A59" s="13" t="s">
        <v>3473</v>
      </c>
      <c r="B59" s="143">
        <f>SUM(B27,B29,B31,B33,B35,B41)</f>
        <v>10560000</v>
      </c>
      <c r="C59" s="143">
        <f>SUM(C27,C29,C31,C33,C35,C41)</f>
        <v>1560000</v>
      </c>
    </row>
    <row customFormat="1" r="60" s="18" spans="1:3" x14ac:dyDescent="0.25">
      <c r="A60" s="13" t="s">
        <v>3474</v>
      </c>
      <c r="B60" s="143">
        <f>'8.TabInsuranceData'!B85</f>
        <v>30814500</v>
      </c>
      <c r="C60" s="143">
        <f>'8.TabInsuranceData'!C85</f>
        <v>0</v>
      </c>
    </row>
    <row customFormat="1" r="61" s="18" spans="1:3" x14ac:dyDescent="0.25">
      <c r="A61" s="13" t="s">
        <v>3475</v>
      </c>
      <c r="B61" s="143">
        <f>SUMIFS('7a.Accessories'!24:24,'7a.Accessories'!12:12,B8,'7a.Accessories'!4:4,"0",'7a.Accessories'!1:1,"SUCCESS")+'7.TabAssetData'!B70</f>
        <v>180000000</v>
      </c>
      <c r="C61" s="143">
        <f>SUMIFS('7a.Accessories'!24:24,'7a.Accessories'!12:12,C8,'7a.Accessories'!4:4,"0",'7a.Accessories'!1:1,"SUCCESS")+'7.TabAssetData'!C70</f>
        <v>360000000</v>
      </c>
    </row>
    <row customFormat="1" r="62" s="18" spans="1:3" x14ac:dyDescent="0.25">
      <c r="A62" s="13" t="s">
        <v>3476</v>
      </c>
      <c r="B62" s="143">
        <f>B61-B53</f>
        <v>179985000</v>
      </c>
      <c r="C62" s="143">
        <f>C61-C53</f>
        <v>359985000</v>
      </c>
    </row>
    <row customFormat="1" r="63" s="18" spans="1:3" x14ac:dyDescent="0.25">
      <c r="A63" s="13" t="s">
        <v>3486</v>
      </c>
      <c r="B63" s="140">
        <f>IF(B37= "OTR-DP",B39/(B55-B61)*100,IF(B37="OTR-DP + Ins Cptlz + Fee Cptlz(Excl. Provision)",B39*100/(B55-B61+B60+(B59-B41))))</f>
        <v>3.6998993979735122</v>
      </c>
      <c r="C63" s="140">
        <f>IF(C37= "OTR-DP",C39/(C55-C61)*100,IF(C37="OTR-DP + Ins Cptlz + Fee Cptlz(Excl. Provision)",C39*100/(C55-C61+C60+(C59-C41))))</f>
        <v>0.9375</v>
      </c>
    </row>
    <row customFormat="1" r="64" s="18" spans="1:3" x14ac:dyDescent="0.25">
      <c r="A64" s="13" t="s">
        <v>3478</v>
      </c>
      <c r="B64" s="144">
        <f>IF(B37= "OTR-DP",(B55-B61)*B38/100,IF(B37="OTR-DP + Ins Cptlz + Fee Cptlz(Excl. Provision)",(B55-B61+B60+(B59-B41))*B38/100))</f>
        <v>0</v>
      </c>
      <c r="C64" s="144">
        <f>IF(C37= "OTR-DP",(C55-C61)*C38/100,IF(C37="OTR-DP + Ins Cptlz + Fee Cptlz(Excl. Provision)",(C55-C61+C60+(C59-C41))*C38/100))</f>
        <v>0</v>
      </c>
    </row>
    <row customFormat="1" r="65" s="101" spans="1:21" x14ac:dyDescent="0.25">
      <c r="A65" s="119" t="s">
        <v>3479</v>
      </c>
    </row>
    <row customFormat="1" r="66" s="18" spans="1:21" x14ac:dyDescent="0.25">
      <c r="A66" s="13" t="s">
        <v>3480</v>
      </c>
      <c r="B66">
        <v>136603062</v>
      </c>
      <c r="C66" s="139">
        <v>158750241</v>
      </c>
    </row>
    <row customFormat="1" r="67" s="18" spans="1:21" x14ac:dyDescent="0.25">
      <c r="A67" s="13" t="s">
        <v>3481</v>
      </c>
      <c r="B67">
        <v>212724813</v>
      </c>
      <c r="C67" s="139">
        <v>533791104</v>
      </c>
    </row>
    <row customFormat="1" r="68" s="18" spans="1:21" x14ac:dyDescent="0.25">
      <c r="A68" s="13" t="s">
        <v>3482</v>
      </c>
      <c r="B68">
        <v>5400000</v>
      </c>
      <c r="C68" s="139">
        <v>13547000</v>
      </c>
    </row>
    <row customFormat="1" r="69" s="18" spans="1:21" x14ac:dyDescent="0.25">
      <c r="A69" s="13" t="s">
        <v>3483</v>
      </c>
      <c r="B69">
        <v>95075184.390000001</v>
      </c>
      <c r="C69" s="139">
        <v>238387887.74000001</v>
      </c>
    </row>
    <row customFormat="1" r="70" s="18" spans="1:21" x14ac:dyDescent="0.25">
      <c r="A70" s="13" t="s">
        <v>3484</v>
      </c>
      <c r="B70">
        <v>307799997.38999999</v>
      </c>
      <c r="C70" s="139">
        <v>772178991.74000001</v>
      </c>
    </row>
    <row customFormat="1" ht="15.75" r="71" s="42" spans="1:21" thickBot="1" x14ac:dyDescent="0.3">
      <c r="A71" s="157" t="s">
        <v>3485</v>
      </c>
      <c r="B71" s="158">
        <v>15.651882649999999</v>
      </c>
      <c r="C71" s="159">
        <v>15.67253681</v>
      </c>
    </row>
    <row ht="15.75" r="72" spans="1:21" thickTop="1" x14ac:dyDescent="0.25">
      <c r="A72" s="117" t="s">
        <v>3628</v>
      </c>
      <c r="B72" s="146">
        <f>B62*100/B55</f>
        <v>17.9985</v>
      </c>
      <c r="C72" s="146">
        <f>C62*100/C55</f>
        <v>59.997500000000002</v>
      </c>
    </row>
    <row customFormat="1" r="73" s="139" spans="1:21" x14ac:dyDescent="0.25">
      <c r="A73" s="117" t="s">
        <v>3629</v>
      </c>
      <c r="B73" s="139">
        <f>IF(B37= "OTR-DP",(B55-B61),IF(B37="OTR-DP + Ins Cptlz + Fee Cptlz(Excl. Provision)",(B55-B61+B60+(B59-B41))))</f>
        <v>851374500</v>
      </c>
      <c r="C73" s="139">
        <f ref="C73:T73" si="0" t="shared">IF(C37= "OTR-DP",(C55-C61),IF(C37="OTR-DP + Ins Cptlz + Fee Cptlz(Excl. Provision)",(C55-C61+C60+(C59-C41))))</f>
        <v>240000000</v>
      </c>
      <c r="D73" s="139" t="b">
        <f si="0" t="shared"/>
        <v>0</v>
      </c>
      <c r="E73" s="139" t="b">
        <f si="0" t="shared"/>
        <v>0</v>
      </c>
      <c r="F73" s="139" t="b">
        <f si="0" t="shared"/>
        <v>0</v>
      </c>
      <c r="G73" s="139" t="b">
        <f si="0" t="shared"/>
        <v>0</v>
      </c>
      <c r="H73" s="139" t="b">
        <f si="0" t="shared"/>
        <v>0</v>
      </c>
      <c r="I73" s="139" t="b">
        <f si="0" t="shared"/>
        <v>0</v>
      </c>
      <c r="J73" s="139" t="b">
        <f si="0" t="shared"/>
        <v>0</v>
      </c>
      <c r="K73" s="139" t="b">
        <f si="0" t="shared"/>
        <v>0</v>
      </c>
      <c r="L73" s="139" t="b">
        <f si="0" t="shared"/>
        <v>0</v>
      </c>
      <c r="M73" s="139" t="b">
        <f si="0" t="shared"/>
        <v>0</v>
      </c>
      <c r="N73" s="139" t="b">
        <f si="0" t="shared"/>
        <v>0</v>
      </c>
      <c r="O73" s="139" t="b">
        <f si="0" t="shared"/>
        <v>0</v>
      </c>
      <c r="P73" s="139" t="b">
        <f si="0" t="shared"/>
        <v>0</v>
      </c>
      <c r="Q73" s="139" t="b">
        <f si="0" t="shared"/>
        <v>0</v>
      </c>
      <c r="R73" s="139" t="b">
        <f si="0" t="shared"/>
        <v>0</v>
      </c>
      <c r="S73" s="139" t="b">
        <f si="0" t="shared"/>
        <v>0</v>
      </c>
      <c r="T73" s="139" t="b">
        <f si="0" t="shared"/>
        <v>0</v>
      </c>
      <c r="U73" s="139" t="b">
        <f>IF(U37= "OTR-DP",(U55-U61),IF(U37="OTR-DP + Ins Cptlz + Fee Cptlz(Excl. Provision)",(U55-U61+U60+(U59-U41))))</f>
        <v>0</v>
      </c>
    </row>
  </sheetData>
  <mergeCells count="3">
    <mergeCell ref="A11:XFD11"/>
    <mergeCell ref="A19:XFD19"/>
    <mergeCell ref="A42:XFD42"/>
  </mergeCells>
  <conditionalFormatting sqref="A21:XFD41">
    <cfRule dxfId="82" priority="22" type="expression">
      <formula>A$20="Yes"</formula>
    </cfRule>
  </conditionalFormatting>
  <conditionalFormatting sqref="A35:XFD35">
    <cfRule dxfId="81" priority="17" type="expression">
      <formula>A$34="No"</formula>
    </cfRule>
  </conditionalFormatting>
  <conditionalFormatting sqref="A27:XFD27">
    <cfRule dxfId="80" priority="21" type="expression">
      <formula>A$26="No"</formula>
    </cfRule>
  </conditionalFormatting>
  <conditionalFormatting sqref="A29:XFD29">
    <cfRule dxfId="79" priority="20" type="expression">
      <formula>A$28="No"</formula>
    </cfRule>
  </conditionalFormatting>
  <conditionalFormatting sqref="A31:XFD31">
    <cfRule dxfId="78" priority="19" type="expression">
      <formula>A$30="No"</formula>
    </cfRule>
  </conditionalFormatting>
  <conditionalFormatting sqref="A33:XFD33">
    <cfRule dxfId="77" priority="18" type="expression">
      <formula>A$32="No"</formula>
    </cfRule>
  </conditionalFormatting>
  <conditionalFormatting sqref="A38:XFD38">
    <cfRule dxfId="76" priority="16" type="expression">
      <formula>A$36="Amount"</formula>
    </cfRule>
  </conditionalFormatting>
  <conditionalFormatting sqref="A39:XFD39">
    <cfRule dxfId="75" priority="15" type="expression">
      <formula>A$36="Percentage"</formula>
    </cfRule>
  </conditionalFormatting>
  <conditionalFormatting sqref="A41:XFD41">
    <cfRule dxfId="74" priority="14" type="expression">
      <formula>A$40="No"</formula>
    </cfRule>
  </conditionalFormatting>
  <conditionalFormatting sqref="A45:XFD45">
    <cfRule dxfId="73" priority="13" type="expression">
      <formula>A$43="Effective Rate"</formula>
    </cfRule>
  </conditionalFormatting>
  <conditionalFormatting sqref="A44:XFD44">
    <cfRule dxfId="72" priority="12" type="expression">
      <formula>A$43="Flat Rate"</formula>
    </cfRule>
  </conditionalFormatting>
  <conditionalFormatting sqref="B47:XFD48">
    <cfRule dxfId="71" priority="9" type="expression">
      <formula>B$46="No"</formula>
    </cfRule>
  </conditionalFormatting>
  <conditionalFormatting sqref="A18">
    <cfRule dxfId="70" priority="4" type="expression">
      <formula>#REF!="Amount"</formula>
    </cfRule>
  </conditionalFormatting>
  <conditionalFormatting sqref="A17">
    <cfRule dxfId="69" priority="3" type="expression">
      <formula>#REF!="Percentage"</formula>
    </cfRule>
  </conditionalFormatting>
  <conditionalFormatting sqref="A47:A48">
    <cfRule dxfId="68" priority="1" type="expression">
      <formula>A$46="No"</formula>
    </cfRule>
  </conditionalFormatting>
  <dataValidations count="15">
    <dataValidation showErrorMessage="1" showInputMessage="1" sqref="B16:C16"/>
    <dataValidation allowBlank="1" errorStyle="information" showErrorMessage="1" showInputMessage="1" sqref="B27:C27 B29:C29 B31:C31 B33:C33 B35:C35 B41:C41" type="custom">
      <formula1>AND(B$20="No",B26="Yes",ISNUMBER(B27))</formula1>
    </dataValidation>
    <dataValidation allowBlank="1" errorStyle="information" showErrorMessage="1" showInputMessage="1" sqref="B21:C25" type="custom">
      <formula1>AND(B$20="No",ISNUMBER(B21))</formula1>
    </dataValidation>
    <dataValidation allowBlank="1" errorStyle="information" showErrorMessage="1" showInputMessage="1" sqref="B45:C45" type="custom">
      <formula1>AND(B$43="Flat Rate",ISNUMBER(B45))</formula1>
    </dataValidation>
    <dataValidation allowBlank="1" errorStyle="information" showErrorMessage="1" showInputMessage="1" sqref="B44:C44" type="custom">
      <formula1>AND(B$43="Effective Rate",ISNUMBER(B44))</formula1>
    </dataValidation>
    <dataValidation allowBlank="1" errorStyle="information" showErrorMessage="1" showInputMessage="1" sqref="B39:C39" type="custom">
      <formula1>AND(B$20="No",B$36="Amount",ISNUMBER(B39))</formula1>
    </dataValidation>
    <dataValidation allowBlank="1" errorStyle="information" showErrorMessage="1" showInputMessage="1" sqref="B38:C38" type="custom">
      <formula1>AND(B$20="No",B$36="Percentage",ISNUMBER(B38))</formula1>
    </dataValidation>
    <dataValidation allowBlank="1" errorStyle="information" showErrorMessage="1" showInputMessage="1" sqref="B43:C43" type="list">
      <formula1>"Effective Rate, Flat Rate"</formula1>
    </dataValidation>
    <dataValidation allowBlank="1" errorStyle="information" showErrorMessage="1" showInputMessage="1" sqref="B20:C20" type="list">
      <formula1>"Yes, No"</formula1>
    </dataValidation>
    <dataValidation allowBlank="1" errorStyle="information" showErrorMessage="1" showInputMessage="1" sqref="B51:C51" type="list">
      <formula1>"Yes,No"</formula1>
    </dataValidation>
    <dataValidation allowBlank="1" errorStyle="information" showErrorMessage="1" showInputMessage="1" sqref="B49:C50"/>
    <dataValidation allowBlank="1" errorStyle="information" showErrorMessage="1" showInputMessage="1" sqref="B36:C36" type="list">
      <formula1>ListValueType</formula1>
    </dataValidation>
    <dataValidation allowBlank="1" errorStyle="information" showErrorMessage="1" showInputMessage="1" sqref="B37:C37" type="list">
      <formula1>ListProvisionCalculationBase</formula1>
    </dataValidation>
    <dataValidation allowBlank="1" errorStyle="information" showErrorMessage="1" showInputMessage="1" sqref="B48:C48" type="list">
      <formula1>ListGracePeriodType</formula1>
    </dataValidation>
    <dataValidation allowBlank="1" showErrorMessage="1" showInputMessage="1" sqref="B10:C10" type="list">
      <formula1>"Yes, No, Edit"</formula1>
    </dataValidation>
  </dataValidations>
  <pageMargins bottom="0.75" footer="0.3" header="0.3" left="0.7" right="0.7" top="0.75"/>
  <pageSetup orientation="portrait" paperSize="9" r:id="rId1"/>
  <legacyDrawing r:id="rId2"/>
  <extLst>
    <ext uri="{78C0D931-6437-407d-A8EE-F0AAD7539E65}">
      <x14:conditionalFormattings>
        <x14:conditionalFormatting xmlns:xm="http://schemas.microsoft.com/office/excel/2006/main">
          <x14:cfRule id="{F1CB72E9-B0E8-454A-B2A6-DE2FCCCC5EA6}" priority="10" type="expression">
            <xm:f>AND('6.TabApplicationData'!A$18&lt;&gt;"Arrear",'6.TabApplicationData'!A$18&lt;&gt;"",'6.TabApplicationData'!A$18&lt;&gt;"First Installment Type")</xm:f>
            <x14:dxf>
              <fill>
                <patternFill>
                  <bgColor theme="1" tint="0.34998626667073579"/>
                </patternFill>
              </fill>
            </x14:dxf>
          </x14:cfRule>
          <xm:sqref>A46:B46 B47:B48 C46:XFD48</xm:sqref>
        </x14:conditionalFormatting>
        <x14:conditionalFormatting xmlns:xm="http://schemas.microsoft.com/office/excel/2006/main">
          <x14:cfRule id="{E424BDC7-6868-4171-B3D3-452FD02C03EB}" priority="5" type="expression">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id="{D04A62B0-EBAE-449C-A1B7-1A0C2FFA1ED9}" priority="2" type="expression">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uri="{CCE6A557-97BC-4b89-ADB6-D9C93CAAB3DF}">
      <x14:dataValidations xmlns:xm="http://schemas.microsoft.com/office/excel/2006/main" count="3">
        <x14:dataValidation allowBlank="1" errorStyle="information" showErrorMessage="1" showInputMessage="1" type="list">
          <x14:formula1>
            <xm:f>Master!$CL$5:$CL$6</xm:f>
          </x14:formula1>
          <xm:sqref>B28:C28 B30:C30 B32:C32 B34:C34 B40:C40 B26:C26</xm:sqref>
        </x14:dataValidation>
        <x14:dataValidation errorStyle="information" showErrorMessage="1" showInputMessage="1" type="list">
          <x14:formula1>
            <xm:f>Master!$CL$5:$CL$6</xm:f>
          </x14:formula1>
          <xm:sqref>B46:C46</xm:sqref>
        </x14:dataValidation>
        <x14:dataValidation allowBlank="1" errorStyle="information" showErrorMessage="1" showInputMessage="1" type="custom">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4"/>
  <dimension ref="A1:H20"/>
  <sheetViews>
    <sheetView workbookViewId="0">
      <selection activeCell="D15" sqref="D15"/>
    </sheetView>
  </sheetViews>
  <sheetFormatPr defaultRowHeight="15" x14ac:dyDescent="0.25"/>
  <cols>
    <col min="1" max="1" bestFit="true" customWidth="true" width="22.28515625" collapsed="true"/>
    <col min="2" max="2" bestFit="true" customWidth="true" width="61.28515625" collapsed="true"/>
    <col min="3" max="3" customWidth="true" width="32.85546875" collapsed="true"/>
    <col min="4" max="5" bestFit="true" customWidth="true" width="11.7109375" collapsed="true"/>
  </cols>
  <sheetData>
    <row customFormat="1" r="1" s="18" spans="1:7" x14ac:dyDescent="0.25">
      <c r="A1" s="15" t="s">
        <v>4</v>
      </c>
      <c r="B1" s="15" t="s">
        <v>7</v>
      </c>
      <c r="C1" s="15" t="s">
        <v>7</v>
      </c>
      <c r="D1" s="18" t="s">
        <v>7</v>
      </c>
      <c r="E1" s="18" t="s">
        <v>7</v>
      </c>
      <c r="F1" s="18" t="s">
        <v>7</v>
      </c>
      <c r="G1" s="18" t="s">
        <v>7</v>
      </c>
    </row>
    <row customFormat="1" r="2" s="18" spans="1:7" x14ac:dyDescent="0.25">
      <c r="A2" s="18" t="s">
        <v>3210</v>
      </c>
      <c r="B2" s="15" t="s">
        <v>3046</v>
      </c>
      <c r="C2" s="15" t="s">
        <v>3046</v>
      </c>
      <c r="D2" s="18" t="s">
        <v>3046</v>
      </c>
      <c r="E2" s="18" t="s">
        <v>3046</v>
      </c>
      <c r="F2" s="18" t="s">
        <v>3046</v>
      </c>
      <c r="G2" s="18" t="s">
        <v>3046</v>
      </c>
    </row>
    <row customFormat="1" r="3" s="18" spans="1:7" x14ac:dyDescent="0.25">
      <c r="A3" s="18" t="s">
        <v>3211</v>
      </c>
      <c r="C3" s="15"/>
    </row>
    <row customFormat="1" r="4" s="18" spans="1:7" x14ac:dyDescent="0.25">
      <c r="A4" s="15" t="s">
        <v>3365</v>
      </c>
      <c r="B4" s="18">
        <f>IF(NOT(ISBLANK(B12)),COUNTIFS($A13:$A13,"*$*",B13:B13,""),0)</f>
        <v>0</v>
      </c>
      <c r="C4" s="18">
        <f>IF(NOT(ISBLANK(C12)),COUNTIFS($A13:$A13,"*$*",C13:C13,""),0)</f>
        <v>0</v>
      </c>
    </row>
    <row customFormat="1" r="5" s="18" spans="1:7" x14ac:dyDescent="0.25">
      <c r="A5" s="15"/>
      <c r="C5" s="15"/>
    </row>
    <row customFormat="1" r="6" s="18" spans="1:7" x14ac:dyDescent="0.25">
      <c r="A6" s="15"/>
      <c r="C6" s="15"/>
    </row>
    <row customFormat="1" r="7" s="18" spans="1:7" x14ac:dyDescent="0.25">
      <c r="A7" s="15"/>
      <c r="C7" s="15"/>
    </row>
    <row customFormat="1" r="8" s="18" spans="1:7" x14ac:dyDescent="0.25">
      <c r="A8" s="18" t="s">
        <v>6</v>
      </c>
      <c r="B8" s="18" t="str">
        <f>'1.TabCustomerMainData'!B$13</f>
        <v>0002APP20221206138</v>
      </c>
      <c r="C8" s="18" t="str">
        <f>'1.TabCustomerMainData'!C$13</f>
        <v>0002APP20221206138</v>
      </c>
    </row>
    <row customFormat="1" r="9" s="18" spans="1:7" x14ac:dyDescent="0.25">
      <c r="A9" s="33" t="s">
        <v>3445</v>
      </c>
      <c r="C9" s="15"/>
    </row>
    <row customFormat="1" r="10" s="18" spans="1:7" x14ac:dyDescent="0.25">
      <c r="A10" s="18" t="s">
        <v>3433</v>
      </c>
      <c r="B10" s="18" t="str">
        <f>'1.TabCustomerMainData'!$B$10</f>
        <v>No</v>
      </c>
      <c r="C10" s="18" t="str">
        <f>'1.TabCustomerMainData'!$B$10</f>
        <v>No</v>
      </c>
    </row>
    <row customFormat="1" r="11" s="103" spans="1:7" x14ac:dyDescent="0.25">
      <c r="A11" s="105"/>
      <c r="B11" s="102"/>
      <c r="C11" s="105"/>
    </row>
    <row customFormat="1" r="12" s="18" spans="1:7" x14ac:dyDescent="0.25">
      <c r="A12" s="15" t="s">
        <v>2418</v>
      </c>
      <c r="B12" s="14"/>
      <c r="C12" s="14"/>
    </row>
    <row customFormat="1" r="13" s="18" spans="1:7" x14ac:dyDescent="0.25">
      <c r="A13" s="66" t="s">
        <v>3404</v>
      </c>
      <c r="B13" s="80"/>
      <c r="C13" s="80"/>
    </row>
    <row customFormat="1" r="14" s="18" spans="1:7" x14ac:dyDescent="0.25">
      <c r="A14" s="78" t="s">
        <v>2419</v>
      </c>
      <c r="B14" s="14" t="s">
        <v>3610</v>
      </c>
      <c r="C14" s="14" t="s">
        <v>3612</v>
      </c>
    </row>
    <row customFormat="1" r="15" s="18" spans="1:7" x14ac:dyDescent="0.25">
      <c r="A15" s="15" t="s">
        <v>2420</v>
      </c>
      <c r="B15" s="14"/>
      <c r="C15" s="14"/>
    </row>
    <row customFormat="1" r="16" s="18" spans="1:7" x14ac:dyDescent="0.25">
      <c r="A16" s="15" t="s">
        <v>2421</v>
      </c>
      <c r="B16" s="14"/>
      <c r="C16" s="14"/>
    </row>
    <row customFormat="1" r="17" s="18" spans="1:3" x14ac:dyDescent="0.25">
      <c r="A17" s="15" t="s">
        <v>2422</v>
      </c>
      <c r="B17" s="79" t="s">
        <v>3611</v>
      </c>
      <c r="C17" s="79"/>
    </row>
    <row r="18" spans="1:3" x14ac:dyDescent="0.25">
      <c r="A18" s="16"/>
      <c r="B18" s="16"/>
      <c r="C18" s="16"/>
    </row>
    <row r="19" spans="1:3" x14ac:dyDescent="0.25">
      <c r="A19" s="16"/>
      <c r="B19" s="16"/>
      <c r="C19" s="16"/>
    </row>
    <row customFormat="1" customHeight="1" ht="101.25" r="20" s="25" spans="1:3" x14ac:dyDescent="0.25">
      <c r="A20" s="190" t="s">
        <v>2446</v>
      </c>
      <c r="B20" s="190"/>
    </row>
  </sheetData>
  <mergeCells count="1">
    <mergeCell ref="A20:B20"/>
  </mergeCells>
  <dataValidations count="3">
    <dataValidation allowBlank="1" errorStyle="information" showErrorMessage="1" showInputMessage="1" sqref="B16:C16" type="custom">
      <formula1>B15&lt;&gt;""</formula1>
    </dataValidation>
    <dataValidation allowBlank="1" errorStyle="information" showErrorMessage="1" showInputMessage="1" sqref="B13:C13" type="custom">
      <formula1>B12&lt;&gt;""</formula1>
    </dataValidation>
    <dataValidation allowBlank="1" showErrorMessage="1" showInputMessage="1" sqref="B10:C10" type="list">
      <formula1>"Yes, No, Edit"</formula1>
    </dataValidation>
  </dataValidations>
  <pageMargins bottom="0.75" footer="0.3" header="0.3" left="0.7" right="0.7" top="0.75"/>
  <pageSetup orientation="portrait" paperSize="9" r:id="rId1"/>
  <legacyDrawing r:id="rId2"/>
</worksheet>
</file>

<file path=xl/worksheets/sheet1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5"/>
  <dimension ref="A1:H17"/>
  <sheetViews>
    <sheetView workbookViewId="0">
      <pane activePane="topRight" state="frozen" topLeftCell="B1" xSplit="1"/>
      <selection activeCell="B4" pane="topRight" sqref="B4:C4"/>
    </sheetView>
  </sheetViews>
  <sheetFormatPr defaultRowHeight="15" x14ac:dyDescent="0.25"/>
  <cols>
    <col min="1" max="1" bestFit="true" customWidth="true" width="15.85546875" collapsed="true"/>
    <col min="2" max="2" bestFit="true" customWidth="true" width="24.28515625" collapsed="true"/>
    <col min="3" max="3" bestFit="true" customWidth="true" width="19.85546875" collapsed="true"/>
    <col min="4" max="4" customWidth="true" width="15.140625" collapsed="true"/>
    <col min="5" max="5" bestFit="true" customWidth="true" width="11.7109375" collapsed="true"/>
  </cols>
  <sheetData>
    <row customFormat="1" r="1" s="18" spans="1:7" x14ac:dyDescent="0.25">
      <c r="A1" s="18" t="s">
        <v>4</v>
      </c>
      <c r="B1" s="18" t="s">
        <v>7</v>
      </c>
      <c r="C1" s="18" t="s">
        <v>7</v>
      </c>
      <c r="D1" s="18" t="s">
        <v>7</v>
      </c>
      <c r="E1" s="18" t="s">
        <v>7</v>
      </c>
      <c r="F1" s="18" t="s">
        <v>7</v>
      </c>
      <c r="G1" s="18" t="s">
        <v>7</v>
      </c>
    </row>
    <row customFormat="1" r="2" s="18" spans="1:7" x14ac:dyDescent="0.25">
      <c r="A2" s="18" t="s">
        <v>3210</v>
      </c>
      <c r="B2" s="18" t="s">
        <v>3046</v>
      </c>
      <c r="C2" s="18" t="s">
        <v>3046</v>
      </c>
      <c r="D2" s="18" t="s">
        <v>3046</v>
      </c>
      <c r="E2" s="18" t="s">
        <v>3046</v>
      </c>
      <c r="F2" s="18" t="s">
        <v>3046</v>
      </c>
      <c r="G2" s="18" t="s">
        <v>3046</v>
      </c>
    </row>
    <row customFormat="1" r="3" s="18" spans="1:7" x14ac:dyDescent="0.25">
      <c r="A3" s="18" t="s">
        <v>3211</v>
      </c>
    </row>
    <row customFormat="1" r="4" s="18" spans="1:7" x14ac:dyDescent="0.25">
      <c r="A4" s="18" t="s">
        <v>3365</v>
      </c>
      <c r="B4" s="18">
        <f>COUNTIFS($A13:$A14,"*$*",B13:B14,"")</f>
        <v>0</v>
      </c>
      <c r="C4" s="18">
        <f>COUNTIFS($A13:$A14,"*$*",C13:C14,"")</f>
        <v>0</v>
      </c>
    </row>
    <row customFormat="1" r="5" s="18" spans="1:7" x14ac:dyDescent="0.25"/>
    <row customFormat="1" r="6" s="18" spans="1:7" x14ac:dyDescent="0.25"/>
    <row customFormat="1" r="7" s="18" spans="1:7" x14ac:dyDescent="0.25"/>
    <row customFormat="1" r="8" s="18" spans="1:7" x14ac:dyDescent="0.25"/>
    <row customFormat="1" r="9" s="18" spans="1:7" x14ac:dyDescent="0.25">
      <c r="A9" s="33" t="s">
        <v>3445</v>
      </c>
    </row>
    <row customFormat="1" r="10" s="18" spans="1:7" x14ac:dyDescent="0.25">
      <c r="A10" s="18" t="s">
        <v>3433</v>
      </c>
      <c r="B10" s="18" t="str">
        <f>'1.TabCustomerMainData'!$B$10</f>
        <v>No</v>
      </c>
      <c r="C10" s="18" t="str">
        <f>'1.TabCustomerMainData'!$B$10</f>
        <v>No</v>
      </c>
    </row>
    <row customFormat="1" r="11" s="101" spans="1:7" x14ac:dyDescent="0.25"/>
    <row customFormat="1" r="12" s="18" spans="1:7" x14ac:dyDescent="0.25">
      <c r="A12" s="75" t="s">
        <v>6</v>
      </c>
      <c r="B12" s="18" t="str">
        <f>'1.TabCustomerMainData'!$B$13</f>
        <v>0002APP20221206138</v>
      </c>
      <c r="C12" s="18" t="str">
        <f>'1.TabCustomerMainData'!$C$13</f>
        <v>0002APP20221206138</v>
      </c>
    </row>
    <row customFormat="1" ht="60" r="13" s="11" spans="1:7" x14ac:dyDescent="0.25">
      <c r="A13" s="67" t="s">
        <v>3405</v>
      </c>
      <c r="B13" s="11" t="s">
        <v>3447</v>
      </c>
      <c r="C13" s="11" t="s">
        <v>3447</v>
      </c>
      <c r="D13" s="11" t="s">
        <v>170</v>
      </c>
      <c r="E13" s="11" t="s">
        <v>170</v>
      </c>
    </row>
    <row customFormat="1" r="14" s="18" spans="1:7" x14ac:dyDescent="0.25">
      <c r="A14" s="59" t="s">
        <v>3406</v>
      </c>
      <c r="B14" s="18" t="s">
        <v>171</v>
      </c>
      <c r="C14" s="18" t="s">
        <v>3220</v>
      </c>
      <c r="D14" s="18" t="s">
        <v>3221</v>
      </c>
      <c r="E14" s="18" t="s">
        <v>3224</v>
      </c>
    </row>
    <row customFormat="1" r="15" s="18" spans="1:7" x14ac:dyDescent="0.25">
      <c r="A15" s="18" t="s">
        <v>172</v>
      </c>
      <c r="B15" s="18" t="s">
        <v>173</v>
      </c>
      <c r="C15" s="18" t="s">
        <v>173</v>
      </c>
      <c r="D15" s="18" t="s">
        <v>173</v>
      </c>
      <c r="E15" s="18" t="s">
        <v>173</v>
      </c>
    </row>
    <row customFormat="1" r="16" s="18" spans="1:7" x14ac:dyDescent="0.25">
      <c r="A16" s="18" t="s">
        <v>174</v>
      </c>
      <c r="B16" s="18" t="s">
        <v>175</v>
      </c>
      <c r="C16" s="18" t="s">
        <v>3222</v>
      </c>
      <c r="D16" s="18" t="s">
        <v>3223</v>
      </c>
      <c r="E16" s="18" t="s">
        <v>3225</v>
      </c>
    </row>
    <row customFormat="1" r="17" s="18" spans="1:1" x14ac:dyDescent="0.25">
      <c r="A17" s="18" t="s">
        <v>96</v>
      </c>
    </row>
  </sheetData>
  <dataValidations count="2">
    <dataValidation allowBlank="1" errorStyle="information" showErrorMessage="1" showInputMessage="1" sqref="B15:E15" type="list">
      <formula1>"Anakom Detail, Foto Bangunan, Foto Customer/ Interview, Foto Lingkungan, Foto Usaha, Hasil Survey Vendor, Lainnya, Peta, Web Screening"</formula1>
    </dataValidation>
    <dataValidation allowBlank="1" showErrorMessage="1" showInputMessage="1" sqref="B10:C10" type="list">
      <formula1>"Yes, No, Edit"</formula1>
    </dataValidation>
  </dataValidations>
  <pageMargins bottom="0.75" footer="0.3" header="0.3" left="0.7" right="0.7" top="0.75"/>
  <legacyDrawing r:id="rId1"/>
</worksheet>
</file>

<file path=xl/worksheets/sheet1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6"/>
  <dimension ref="A1:H64"/>
  <sheetViews>
    <sheetView topLeftCell="A70" workbookViewId="0">
      <pane activePane="topRight" state="frozen" topLeftCell="B1" xSplit="1"/>
      <selection activeCell="G63" pane="topRight" sqref="G63"/>
    </sheetView>
  </sheetViews>
  <sheetFormatPr defaultRowHeight="15" x14ac:dyDescent="0.25"/>
  <cols>
    <col min="1" max="1" bestFit="true" customWidth="true" width="39.42578125" collapsed="true"/>
    <col min="2" max="2" bestFit="true" customWidth="true" width="47.140625" collapsed="true"/>
    <col min="3" max="5" bestFit="true" customWidth="true" width="11.7109375" collapsed="true"/>
  </cols>
  <sheetData>
    <row customFormat="1" r="1" s="18" spans="1:7" x14ac:dyDescent="0.25">
      <c r="A1" s="18" t="s">
        <v>4</v>
      </c>
      <c r="B1" s="18" t="s">
        <v>7</v>
      </c>
      <c r="C1" s="18" t="s">
        <v>7</v>
      </c>
      <c r="D1" s="18" t="s">
        <v>7</v>
      </c>
      <c r="E1" s="18" t="s">
        <v>7</v>
      </c>
      <c r="F1" s="18" t="s">
        <v>7</v>
      </c>
      <c r="G1" s="18" t="s">
        <v>7</v>
      </c>
    </row>
    <row customFormat="1" r="2" s="18" spans="1:7" x14ac:dyDescent="0.25">
      <c r="A2" s="18" t="s">
        <v>3210</v>
      </c>
      <c r="B2" s="18" t="s">
        <v>3046</v>
      </c>
      <c r="C2" s="18" t="s">
        <v>3046</v>
      </c>
      <c r="D2" s="18" t="s">
        <v>3046</v>
      </c>
      <c r="E2" s="18" t="s">
        <v>3046</v>
      </c>
      <c r="F2" s="18" t="s">
        <v>3046</v>
      </c>
      <c r="G2" s="18" t="s">
        <v>3046</v>
      </c>
    </row>
    <row customFormat="1" r="3" s="18" spans="1:7" x14ac:dyDescent="0.25">
      <c r="A3" s="18" t="s">
        <v>3211</v>
      </c>
    </row>
    <row customFormat="1" r="4" s="18" spans="1:7" x14ac:dyDescent="0.25">
      <c r="A4" s="18" t="s">
        <v>3294</v>
      </c>
      <c r="B4" s="18">
        <f>COUNTIFS($A14:$A52,"*$*",B14:B52,"")</f>
        <v>0</v>
      </c>
      <c r="C4" s="18">
        <f>COUNTIFS($A14:$A52,"*$*",C14:C52,"")</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0002APP20221206138</v>
      </c>
      <c r="C8" s="18" t="str">
        <f>'1.TabCustomerMainData'!C$13</f>
        <v>0002APP20221206138</v>
      </c>
    </row>
    <row customFormat="1" r="9" s="18" spans="1:7" x14ac:dyDescent="0.25">
      <c r="A9" s="33" t="s">
        <v>3445</v>
      </c>
    </row>
    <row customFormat="1" r="10" s="18" spans="1:7" x14ac:dyDescent="0.25">
      <c r="A10" s="18" t="s">
        <v>3433</v>
      </c>
      <c r="B10" s="18" t="s">
        <v>3452</v>
      </c>
      <c r="C10" s="18" t="s">
        <v>3452</v>
      </c>
    </row>
    <row customFormat="1" r="11" s="103" spans="1:7" x14ac:dyDescent="0.25">
      <c r="B11" s="102"/>
    </row>
    <row customFormat="1" r="12" s="18" spans="1:7" x14ac:dyDescent="0.25">
      <c r="A12" s="18" t="s">
        <v>2436</v>
      </c>
      <c r="B12" s="14" t="s">
        <v>107</v>
      </c>
      <c r="C12" s="14" t="s">
        <v>97</v>
      </c>
      <c r="D12" s="14" t="s">
        <v>107</v>
      </c>
      <c r="E12" s="14" t="s">
        <v>107</v>
      </c>
    </row>
    <row customFormat="1" r="13" s="194" spans="1:7" x14ac:dyDescent="0.25">
      <c r="A13" s="191" t="s">
        <v>2437</v>
      </c>
      <c r="B13" s="192"/>
      <c r="C13" s="192"/>
      <c r="D13" s="192"/>
      <c r="E13" s="193"/>
    </row>
    <row customFormat="1" r="14" s="18" spans="1:7" x14ac:dyDescent="0.25">
      <c r="A14" s="13" t="s">
        <v>2438</v>
      </c>
      <c r="B14" s="14" t="s">
        <v>3147</v>
      </c>
      <c r="C14" s="14"/>
      <c r="D14" s="14"/>
      <c r="E14" s="14"/>
    </row>
    <row customFormat="1" r="15" s="18" spans="1:7" x14ac:dyDescent="0.25">
      <c r="A15" s="59" t="s">
        <v>3313</v>
      </c>
      <c r="B15" s="14">
        <v>1</v>
      </c>
      <c r="C15" s="14">
        <v>1</v>
      </c>
      <c r="D15" s="14">
        <v>1</v>
      </c>
      <c r="E15" s="14">
        <v>1</v>
      </c>
    </row>
    <row customFormat="1" r="16" s="18" spans="1:7" x14ac:dyDescent="0.25">
      <c r="A16" s="13" t="s">
        <v>134</v>
      </c>
      <c r="B16" s="14">
        <v>1000</v>
      </c>
      <c r="C16" s="14">
        <v>1000</v>
      </c>
      <c r="D16" s="14">
        <v>1000</v>
      </c>
      <c r="E16" s="14">
        <v>1000</v>
      </c>
    </row>
    <row customFormat="1" r="17" s="18" spans="1:5" x14ac:dyDescent="0.25">
      <c r="A17" s="13" t="s">
        <v>2432</v>
      </c>
      <c r="B17" s="14">
        <v>3</v>
      </c>
      <c r="C17" s="14">
        <v>0.33</v>
      </c>
      <c r="D17" s="14">
        <v>0.33</v>
      </c>
      <c r="E17" s="14">
        <v>0.33</v>
      </c>
    </row>
    <row customFormat="1" r="18" s="18" spans="1:5" x14ac:dyDescent="0.25">
      <c r="A18" s="13" t="s">
        <v>2439</v>
      </c>
      <c r="B18" s="14">
        <v>1000</v>
      </c>
      <c r="C18" s="14">
        <v>1000</v>
      </c>
      <c r="D18" s="14">
        <v>1000</v>
      </c>
      <c r="E18" s="14">
        <v>1000</v>
      </c>
    </row>
    <row customFormat="1" r="19" s="18" spans="1:5" x14ac:dyDescent="0.25">
      <c r="A19" s="13" t="s">
        <v>2440</v>
      </c>
      <c r="B19" s="14">
        <v>4</v>
      </c>
      <c r="C19" s="14">
        <v>0.33</v>
      </c>
      <c r="D19" s="14">
        <v>0.33</v>
      </c>
      <c r="E19" s="14">
        <v>0.33</v>
      </c>
    </row>
    <row customFormat="1" r="20" s="18" spans="1:5" x14ac:dyDescent="0.25">
      <c r="A20" s="13" t="s">
        <v>2433</v>
      </c>
      <c r="B20" s="14">
        <v>1000</v>
      </c>
      <c r="C20" s="14">
        <v>1000</v>
      </c>
      <c r="D20" s="14">
        <v>1000</v>
      </c>
      <c r="E20" s="14">
        <v>1000</v>
      </c>
    </row>
    <row customFormat="1" r="21" s="18" spans="1:5" x14ac:dyDescent="0.25">
      <c r="A21" s="13" t="s">
        <v>2423</v>
      </c>
      <c r="B21" s="14">
        <v>5</v>
      </c>
      <c r="C21" s="14">
        <v>0.25</v>
      </c>
      <c r="D21" s="14">
        <v>0.25</v>
      </c>
      <c r="E21" s="14">
        <v>0.25</v>
      </c>
    </row>
    <row customFormat="1" r="22" s="18" spans="1:5" x14ac:dyDescent="0.25">
      <c r="A22" s="13" t="s">
        <v>2424</v>
      </c>
      <c r="B22" s="14">
        <v>1000</v>
      </c>
      <c r="C22" s="14">
        <v>1000</v>
      </c>
      <c r="D22" s="14">
        <v>1000</v>
      </c>
      <c r="E22" s="14">
        <v>1000</v>
      </c>
    </row>
    <row customFormat="1" r="23" s="18" spans="1:5" x14ac:dyDescent="0.25">
      <c r="A23" s="13" t="s">
        <v>2425</v>
      </c>
      <c r="B23" s="14">
        <v>2</v>
      </c>
      <c r="C23" s="14">
        <v>0.62</v>
      </c>
      <c r="D23" s="14">
        <v>0.62</v>
      </c>
      <c r="E23" s="14">
        <v>0.62</v>
      </c>
    </row>
    <row customFormat="1" r="24" s="18" spans="1:5" x14ac:dyDescent="0.25">
      <c r="A24" s="13" t="s">
        <v>2426</v>
      </c>
      <c r="B24" s="14">
        <v>0</v>
      </c>
      <c r="C24" s="14">
        <v>0</v>
      </c>
      <c r="D24" s="14">
        <v>0</v>
      </c>
      <c r="E24" s="14">
        <v>0</v>
      </c>
    </row>
    <row customFormat="1" r="25" s="18" spans="1:5" x14ac:dyDescent="0.25">
      <c r="A25" s="13" t="s">
        <v>2427</v>
      </c>
      <c r="B25" s="14">
        <v>1</v>
      </c>
      <c r="C25" s="14">
        <v>1</v>
      </c>
      <c r="D25" s="14">
        <v>1</v>
      </c>
      <c r="E25" s="14">
        <v>1</v>
      </c>
    </row>
    <row customFormat="1" r="26" s="194" spans="1:5" x14ac:dyDescent="0.25">
      <c r="A26" s="191" t="s">
        <v>2441</v>
      </c>
      <c r="B26" s="192"/>
      <c r="C26" s="192"/>
      <c r="D26" s="192"/>
      <c r="E26" s="193"/>
    </row>
    <row customFormat="1" r="27" s="18" spans="1:5" x14ac:dyDescent="0.25">
      <c r="A27" s="13" t="s">
        <v>2442</v>
      </c>
      <c r="B27" s="14"/>
      <c r="C27" s="14"/>
      <c r="D27" s="14"/>
      <c r="E27" s="14"/>
    </row>
    <row customFormat="1" r="28" s="18" spans="1:5" x14ac:dyDescent="0.25">
      <c r="A28" s="13" t="s">
        <v>2443</v>
      </c>
      <c r="B28" s="26"/>
      <c r="C28" s="26"/>
      <c r="D28" s="26"/>
      <c r="E28" s="26"/>
    </row>
    <row customFormat="1" r="29" s="18" spans="1:5" x14ac:dyDescent="0.25">
      <c r="A29" s="59" t="s">
        <v>3313</v>
      </c>
      <c r="B29" s="14" t="s">
        <v>3150</v>
      </c>
      <c r="C29" s="14" t="s">
        <v>3150</v>
      </c>
      <c r="D29" s="14" t="s">
        <v>3226</v>
      </c>
      <c r="E29" s="14" t="s">
        <v>3227</v>
      </c>
    </row>
    <row customFormat="1" ht="45" r="30" s="18" spans="1:5" x14ac:dyDescent="0.25">
      <c r="A30" s="13" t="s">
        <v>134</v>
      </c>
      <c r="B30" s="26" t="s">
        <v>3144</v>
      </c>
      <c r="C30" s="26" t="s">
        <v>3228</v>
      </c>
      <c r="D30" s="26" t="s">
        <v>3229</v>
      </c>
      <c r="E30" s="26" t="s">
        <v>3230</v>
      </c>
    </row>
    <row customFormat="1" ht="30" r="31" s="18" spans="1:5" x14ac:dyDescent="0.25">
      <c r="A31" s="13" t="s">
        <v>2432</v>
      </c>
      <c r="B31" s="14" t="s">
        <v>3435</v>
      </c>
      <c r="C31" s="14" t="s">
        <v>3608</v>
      </c>
      <c r="D31" s="14" t="s">
        <v>3231</v>
      </c>
      <c r="E31" s="14" t="s">
        <v>3232</v>
      </c>
    </row>
    <row customFormat="1" ht="45" r="32" s="18" spans="1:5" x14ac:dyDescent="0.25">
      <c r="A32" s="13" t="s">
        <v>2439</v>
      </c>
      <c r="B32" s="26" t="s">
        <v>3144</v>
      </c>
      <c r="C32" s="26" t="s">
        <v>3228</v>
      </c>
      <c r="D32" s="26" t="s">
        <v>3229</v>
      </c>
      <c r="E32" s="26" t="s">
        <v>3230</v>
      </c>
    </row>
    <row customFormat="1" r="33" s="18" spans="1:5" x14ac:dyDescent="0.25">
      <c r="A33" s="13" t="s">
        <v>2440</v>
      </c>
      <c r="B33" s="14" t="s">
        <v>3151</v>
      </c>
      <c r="C33" s="14" t="s">
        <v>3233</v>
      </c>
      <c r="D33" s="14" t="s">
        <v>3234</v>
      </c>
      <c r="E33" s="14" t="s">
        <v>3235</v>
      </c>
    </row>
    <row customFormat="1" ht="45" r="34" s="18" spans="1:5" x14ac:dyDescent="0.25">
      <c r="A34" s="13" t="s">
        <v>2433</v>
      </c>
      <c r="B34" s="26" t="s">
        <v>3144</v>
      </c>
      <c r="C34" s="26" t="s">
        <v>3228</v>
      </c>
      <c r="D34" s="26" t="s">
        <v>3229</v>
      </c>
      <c r="E34" s="26" t="s">
        <v>3230</v>
      </c>
    </row>
    <row customFormat="1" r="35" s="18" spans="1:5" x14ac:dyDescent="0.25">
      <c r="A35" s="13" t="s">
        <v>2423</v>
      </c>
      <c r="B35" s="14" t="s">
        <v>3152</v>
      </c>
      <c r="C35" s="14" t="s">
        <v>3236</v>
      </c>
      <c r="D35" s="14" t="s">
        <v>3237</v>
      </c>
      <c r="E35" s="14" t="s">
        <v>3238</v>
      </c>
    </row>
    <row customFormat="1" ht="45" r="36" s="18" spans="1:5" x14ac:dyDescent="0.25">
      <c r="A36" s="13" t="s">
        <v>2424</v>
      </c>
      <c r="B36" s="26" t="s">
        <v>3144</v>
      </c>
      <c r="C36" s="26" t="s">
        <v>3228</v>
      </c>
      <c r="D36" s="26" t="s">
        <v>3229</v>
      </c>
      <c r="E36" s="26" t="s">
        <v>3230</v>
      </c>
    </row>
    <row customFormat="1" r="37" s="18" spans="1:5" x14ac:dyDescent="0.25">
      <c r="A37" s="13" t="s">
        <v>2425</v>
      </c>
      <c r="B37" s="14" t="s">
        <v>3153</v>
      </c>
      <c r="C37" s="14" t="s">
        <v>3239</v>
      </c>
      <c r="D37" s="14" t="s">
        <v>3240</v>
      </c>
      <c r="E37" s="14" t="s">
        <v>3241</v>
      </c>
    </row>
    <row customFormat="1" r="38" s="18" spans="1:5" x14ac:dyDescent="0.25">
      <c r="A38" s="13" t="s">
        <v>2426</v>
      </c>
      <c r="B38" s="26" t="s">
        <v>3075</v>
      </c>
      <c r="C38" s="26" t="s">
        <v>3075</v>
      </c>
      <c r="D38" s="26" t="s">
        <v>3075</v>
      </c>
      <c r="E38" s="26" t="s">
        <v>3075</v>
      </c>
    </row>
    <row customFormat="1" r="39" s="18" spans="1:5" x14ac:dyDescent="0.25">
      <c r="A39" s="13" t="s">
        <v>2427</v>
      </c>
      <c r="B39" s="14" t="s">
        <v>3154</v>
      </c>
      <c r="C39" s="14" t="s">
        <v>3242</v>
      </c>
      <c r="D39" s="14" t="s">
        <v>3243</v>
      </c>
      <c r="E39" s="14" t="s">
        <v>3244</v>
      </c>
    </row>
    <row customFormat="1" r="40" s="18" spans="1:5" x14ac:dyDescent="0.25">
      <c r="A40" s="13" t="s">
        <v>2428</v>
      </c>
      <c r="B40" s="26" t="s">
        <v>3075</v>
      </c>
      <c r="C40" s="26" t="s">
        <v>3075</v>
      </c>
      <c r="D40" s="26" t="s">
        <v>3075</v>
      </c>
      <c r="E40" s="26" t="s">
        <v>3075</v>
      </c>
    </row>
    <row customFormat="1" r="41" s="18" spans="1:5" x14ac:dyDescent="0.25">
      <c r="A41" s="13" t="s">
        <v>2429</v>
      </c>
      <c r="B41" s="14" t="s">
        <v>3075</v>
      </c>
      <c r="C41" s="14" t="s">
        <v>3075</v>
      </c>
      <c r="D41" s="14" t="s">
        <v>3245</v>
      </c>
      <c r="E41" s="14" t="s">
        <v>3246</v>
      </c>
    </row>
    <row customFormat="1" r="42" s="194" spans="1:5" x14ac:dyDescent="0.25">
      <c r="A42" s="191" t="s">
        <v>2430</v>
      </c>
      <c r="B42" s="192"/>
    </row>
    <row customFormat="1" ht="30" r="43" s="18" spans="1:5" x14ac:dyDescent="0.25">
      <c r="A43" s="18" t="s">
        <v>2431</v>
      </c>
      <c r="B43" s="14" t="s">
        <v>3562</v>
      </c>
      <c r="C43" s="14"/>
      <c r="D43" s="14"/>
      <c r="E43" s="14"/>
    </row>
    <row customFormat="1" r="44" s="18" spans="1:5" x14ac:dyDescent="0.25">
      <c r="A44" s="59" t="s">
        <v>3313</v>
      </c>
      <c r="B44" s="14" t="s">
        <v>3453</v>
      </c>
      <c r="C44" s="14" t="s">
        <v>3453</v>
      </c>
      <c r="D44" s="14" t="s">
        <v>3247</v>
      </c>
      <c r="E44" s="14" t="s">
        <v>3248</v>
      </c>
    </row>
    <row customFormat="1" ht="30" r="45" s="18" spans="1:5" x14ac:dyDescent="0.25">
      <c r="A45" s="13" t="s">
        <v>134</v>
      </c>
      <c r="B45" s="14"/>
      <c r="C45" s="14" t="s">
        <v>3609</v>
      </c>
      <c r="D45" s="14"/>
      <c r="E45" s="14"/>
    </row>
    <row customFormat="1" r="46" s="18" spans="1:5" x14ac:dyDescent="0.25">
      <c r="A46" s="13" t="s">
        <v>2432</v>
      </c>
      <c r="B46" s="14" t="s">
        <v>3185</v>
      </c>
      <c r="C46" s="14" t="s">
        <v>3249</v>
      </c>
      <c r="D46" s="14" t="s">
        <v>3250</v>
      </c>
      <c r="E46" s="14" t="s">
        <v>3251</v>
      </c>
    </row>
    <row customFormat="1" ht="30" r="47" s="18" spans="1:5" x14ac:dyDescent="0.25">
      <c r="A47" s="13" t="s">
        <v>2433</v>
      </c>
      <c r="B47" s="14"/>
      <c r="C47" s="14" t="s">
        <v>3609</v>
      </c>
      <c r="D47" s="14"/>
      <c r="E47" s="14"/>
    </row>
    <row customFormat="1" r="48" s="18" spans="1:5" x14ac:dyDescent="0.25">
      <c r="A48" s="13" t="s">
        <v>2423</v>
      </c>
      <c r="B48" s="14" t="s">
        <v>3186</v>
      </c>
      <c r="C48" s="14" t="s">
        <v>3252</v>
      </c>
      <c r="D48" s="14" t="s">
        <v>3253</v>
      </c>
      <c r="E48" s="14" t="s">
        <v>3254</v>
      </c>
    </row>
    <row customFormat="1" ht="30" r="49" s="18" spans="1:5" x14ac:dyDescent="0.25">
      <c r="A49" s="13" t="s">
        <v>2424</v>
      </c>
      <c r="B49" s="14"/>
      <c r="C49" s="14" t="s">
        <v>3609</v>
      </c>
      <c r="D49" s="14"/>
      <c r="E49" s="14"/>
    </row>
    <row customFormat="1" ht="30" r="50" s="18" spans="1:5" x14ac:dyDescent="0.25">
      <c r="A50" s="13" t="s">
        <v>2425</v>
      </c>
      <c r="B50" s="14" t="s">
        <v>3187</v>
      </c>
      <c r="C50" s="14" t="s">
        <v>3255</v>
      </c>
      <c r="D50" s="14" t="s">
        <v>3256</v>
      </c>
      <c r="E50" s="14" t="s">
        <v>3257</v>
      </c>
    </row>
    <row customFormat="1" ht="30" r="51" s="18" spans="1:5" x14ac:dyDescent="0.25">
      <c r="A51" s="13" t="s">
        <v>2426</v>
      </c>
      <c r="B51" s="14"/>
      <c r="C51" s="14" t="s">
        <v>3609</v>
      </c>
      <c r="D51" s="14"/>
      <c r="E51" s="14"/>
    </row>
    <row customFormat="1" r="52" s="18" spans="1:5" x14ac:dyDescent="0.25">
      <c r="A52" s="13" t="s">
        <v>2427</v>
      </c>
      <c r="B52" s="14" t="s">
        <v>3188</v>
      </c>
      <c r="C52" s="14" t="s">
        <v>3258</v>
      </c>
      <c r="D52" s="14" t="s">
        <v>3259</v>
      </c>
      <c r="E52" s="14" t="s">
        <v>3260</v>
      </c>
    </row>
    <row customFormat="1" r="53" s="194" spans="1:5" x14ac:dyDescent="0.25">
      <c r="A53" s="194" t="s">
        <v>3500</v>
      </c>
    </row>
    <row customFormat="1" r="54" s="124" spans="1:5" x14ac:dyDescent="0.25">
      <c r="A54" s="123" t="s">
        <v>3504</v>
      </c>
      <c r="B54" t="s">
        <v>3510</v>
      </c>
      <c r="C54" s="139" t="s">
        <v>3510</v>
      </c>
    </row>
    <row customFormat="1" ht="45" r="55" s="18" spans="1:5" x14ac:dyDescent="0.25">
      <c r="A55" s="13" t="s">
        <v>3501</v>
      </c>
      <c r="B55" s="125" t="s">
        <v>3505</v>
      </c>
      <c r="C55" s="125" t="s">
        <v>3505</v>
      </c>
      <c r="D55" s="14"/>
      <c r="E55" s="14"/>
    </row>
    <row customFormat="1" ht="30" r="56" s="18" spans="1:5" x14ac:dyDescent="0.25">
      <c r="A56" s="13" t="s">
        <v>3502</v>
      </c>
      <c r="B56" s="125" t="s">
        <v>3506</v>
      </c>
      <c r="C56" s="125" t="s">
        <v>3506</v>
      </c>
      <c r="D56" s="14"/>
      <c r="E56" s="14"/>
    </row>
    <row customFormat="1" r="57" s="18" spans="1:5" x14ac:dyDescent="0.25">
      <c r="A57" s="13" t="s">
        <v>3503</v>
      </c>
      <c r="B57" s="125" t="s">
        <v>3507</v>
      </c>
      <c r="C57" s="125" t="s">
        <v>3507</v>
      </c>
      <c r="D57" s="14"/>
      <c r="E57" s="14"/>
    </row>
    <row customFormat="1" r="58" s="18" spans="1:5" x14ac:dyDescent="0.25">
      <c r="A58" s="13" t="s">
        <v>3511</v>
      </c>
      <c r="B58" s="18" t="s">
        <v>3487</v>
      </c>
      <c r="C58" s="18" t="s">
        <v>3487</v>
      </c>
    </row>
    <row customFormat="1" r="59" s="19" spans="1:5" x14ac:dyDescent="0.25">
      <c r="A59" s="122"/>
      <c r="B59" s="110"/>
      <c r="C59" s="156"/>
      <c r="D59" s="110"/>
      <c r="E59" s="110"/>
    </row>
    <row r="60" spans="1:5" x14ac:dyDescent="0.25">
      <c r="A60" s="40"/>
      <c r="B60" s="19"/>
    </row>
    <row customFormat="1" ht="15.75" r="61" s="17" spans="1:5" thickBot="1" x14ac:dyDescent="0.3">
      <c r="A61" s="20"/>
      <c r="B61" s="19"/>
    </row>
    <row r="62" spans="1:5" x14ac:dyDescent="0.25">
      <c r="A62" s="195" t="s">
        <v>2434</v>
      </c>
      <c r="B62" s="196"/>
    </row>
    <row ht="210" r="63" spans="1:5" x14ac:dyDescent="0.25">
      <c r="A63" s="24" t="s">
        <v>2445</v>
      </c>
      <c r="B63" s="21" t="s">
        <v>2447</v>
      </c>
    </row>
    <row ht="90.75" r="64" spans="1:5" thickBot="1" x14ac:dyDescent="0.3">
      <c r="A64" s="22" t="s">
        <v>2435</v>
      </c>
      <c r="B64" s="23" t="s">
        <v>2444</v>
      </c>
    </row>
  </sheetData>
  <mergeCells count="5">
    <mergeCell ref="A13:XFD13"/>
    <mergeCell ref="A26:XFD26"/>
    <mergeCell ref="A42:XFD42"/>
    <mergeCell ref="A62:B62"/>
    <mergeCell ref="A53:XFD53"/>
  </mergeCells>
  <conditionalFormatting sqref="A17:XFD17 A19:XFD19 A21:XFD21 A23:XFD23 A25:XFD25 A46:XFD46 A48:XFD48 A50:XFD50 A52:XFD52 A31:XFD31 A33:XFD33 A35:XFD35 A37:XFD37 A39:XFD39 A41:XFD41">
    <cfRule dxfId="64" priority="3" type="expression">
      <formula>A$12="Amount"</formula>
    </cfRule>
  </conditionalFormatting>
  <conditionalFormatting sqref="A16:XFD16 A18:XFD18 A20:XFD20 A22:XFD22 A24:XFD24 A45:XFD45 A30:XFD30 A32:XFD32 A34:XFD34 A38:XFD38 A40:XFD40 A36:XFD36 A47:XFD47 A49:XFD49 A51:XFD51">
    <cfRule dxfId="63" priority="2" type="expression">
      <formula>A$12="Percentage"</formula>
    </cfRule>
  </conditionalFormatting>
  <dataValidations count="11">
    <dataValidation allowBlank="1" errorStyle="information" showErrorMessage="1" showInputMessage="1" sqref="B12:E12" type="list">
      <formula1>"Amount,Percentage"</formula1>
    </dataValidation>
    <dataValidation allowBlank="1" errorStyle="information" showErrorMessage="1" showInputMessage="1" sqref="B49:E49 B47:E47 B30:E30 B45:E45 B40:E40 B38:E38 B36:E36 B34:E34 B32:E32 B51:E51" type="custom">
      <formula1>B$12="Amount"</formula1>
    </dataValidation>
    <dataValidation allowBlank="1" errorStyle="information" showErrorMessage="1" showInputMessage="1" sqref="B50:E50 B59:E59 B46:E46 B48:E48 B52:E52 B31:E31 B41:E41 B39:E39 B37:E37 B35:E35 B33:E33 D55:E57" type="custom">
      <formula1>B$12="Percentage"</formula1>
    </dataValidation>
    <dataValidation allowBlank="1" errorStyle="information" showErrorMessage="1" showInputMessage="1" sqref="B15:E15" type="whole">
      <formula1>0</formula1>
      <formula2>999999999999999</formula2>
    </dataValidation>
    <dataValidation allowBlank="1" errorStyle="information" showErrorMessage="1" showInputMessage="1" sqref="B24:E24 B16:E16 B18:E18 B20:E20 B22:E22" type="custom">
      <formula1>AND(B$12="Amount",ISNUMBER(B16))</formula1>
    </dataValidation>
    <dataValidation allowBlank="1" errorStyle="information" showErrorMessage="1" showInputMessage="1" sqref="B25:E25 B17:E17 B19:E19 B21:E21 B23:E23" type="custom">
      <formula1>AND(B$12="Percentage",ISNUMBER(B17))</formula1>
    </dataValidation>
    <dataValidation allowBlank="1" errorStyle="information" showErrorMessage="1" showInputMessage="1" sqref="B57:C57 B29:E29 B44:E44"/>
    <dataValidation allowBlank="1" showErrorMessage="1" showInputMessage="1" sqref="B10:C10" type="list">
      <formula1>"Edit, Yes, No"</formula1>
    </dataValidation>
    <dataValidation allowBlank="1" errorStyle="information" showErrorMessage="1" showInputMessage="1" sqref="B55:C55" type="list">
      <formula1>"Edit Application Data"</formula1>
    </dataValidation>
    <dataValidation allowBlank="1" errorStyle="information" showErrorMessage="1" showInputMessage="1" sqref="B56:C56" type="list">
      <formula1>"Data is incomplete,Other Reason,Wrong input data"</formula1>
    </dataValidation>
    <dataValidation allowBlank="1" showErrorMessage="1" showInputMessage="1" sqref="B54:C54" type="list">
      <formula1>"Yes,No,Done"</formula1>
    </dataValidation>
  </dataValidations>
  <pageMargins bottom="0.75" footer="0.3" header="0.3" left="0.7" right="0.7" top="0.75"/>
  <pageSetup orientation="portrait" paperSize="9" r:id="rId1"/>
  <legacyDrawing r:id="rId2"/>
</worksheet>
</file>

<file path=xl/worksheets/sheet18.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7"/>
  <dimension ref="A1:H25"/>
  <sheetViews>
    <sheetView workbookViewId="0">
      <pane activePane="topRight" state="frozen" topLeftCell="B1" xSplit="1"/>
      <selection activeCell="I5" pane="topRight" sqref="I5"/>
    </sheetView>
  </sheetViews>
  <sheetFormatPr defaultRowHeight="15" x14ac:dyDescent="0.25"/>
  <cols>
    <col min="1" max="1" bestFit="true" customWidth="true" width="27.140625" collapsed="true"/>
    <col min="2" max="2" customWidth="true" width="17.7109375" collapsed="true"/>
    <col min="3" max="5" bestFit="true" customWidth="true" width="11.7109375" collapsed="true"/>
  </cols>
  <sheetData>
    <row customFormat="1" r="1" s="18" spans="1:7" x14ac:dyDescent="0.25">
      <c r="A1" s="18" t="s">
        <v>4</v>
      </c>
      <c r="B1" s="18" t="s">
        <v>7</v>
      </c>
      <c r="C1" s="18" t="s">
        <v>7</v>
      </c>
      <c r="D1" s="18" t="s">
        <v>7</v>
      </c>
      <c r="E1" s="18" t="s">
        <v>7</v>
      </c>
      <c r="F1" s="18" t="s">
        <v>7</v>
      </c>
      <c r="G1" s="18" t="s">
        <v>7</v>
      </c>
    </row>
    <row customFormat="1" r="2" s="18" spans="1:7" x14ac:dyDescent="0.25">
      <c r="A2" s="18" t="s">
        <v>3210</v>
      </c>
      <c r="B2" s="18" t="s">
        <v>3046</v>
      </c>
      <c r="C2" s="18" t="s">
        <v>3046</v>
      </c>
      <c r="D2" s="18" t="s">
        <v>3046</v>
      </c>
      <c r="E2" s="18" t="s">
        <v>3046</v>
      </c>
      <c r="F2" s="18" t="s">
        <v>3046</v>
      </c>
      <c r="G2" s="18" t="s">
        <v>3046</v>
      </c>
    </row>
    <row customFormat="1" r="3" s="18" spans="1:7" x14ac:dyDescent="0.25">
      <c r="A3" s="18" t="s">
        <v>3211</v>
      </c>
    </row>
    <row customFormat="1" r="4" s="18" spans="1:7" x14ac:dyDescent="0.25">
      <c r="A4" s="18" t="s">
        <v>3294</v>
      </c>
      <c r="B4" s="18">
        <f>COUNTIFS($A:$A,"*$*",B:B,"")</f>
        <v>0</v>
      </c>
      <c r="C4" s="18">
        <f>COUNTIFS($A:$A,"*$*",C:C,"")</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0002APP20221206138</v>
      </c>
      <c r="C8" s="18" t="str">
        <f>'1.TabCustomerMainData'!C$13</f>
        <v>0002APP20221206138</v>
      </c>
    </row>
    <row customFormat="1" r="9" s="18" spans="1:7" x14ac:dyDescent="0.25">
      <c r="A9" s="33" t="s">
        <v>3445</v>
      </c>
    </row>
    <row customFormat="1" r="10" s="18" spans="1:7" x14ac:dyDescent="0.25">
      <c r="A10" s="18" t="s">
        <v>3433</v>
      </c>
      <c r="B10" s="18" t="s">
        <v>3452</v>
      </c>
      <c r="C10" s="18" t="s">
        <v>3452</v>
      </c>
    </row>
    <row customFormat="1" r="11" s="104" spans="1:7" x14ac:dyDescent="0.25">
      <c r="A11" s="111" t="s">
        <v>3428</v>
      </c>
      <c r="B11" s="102"/>
    </row>
    <row customFormat="1" ht="15.75" r="12" s="42" spans="1:7" thickBot="1" x14ac:dyDescent="0.3">
      <c r="A12" s="68" t="s">
        <v>3423</v>
      </c>
      <c r="B12" s="41">
        <v>1000000</v>
      </c>
      <c r="C12" s="41">
        <v>1000000</v>
      </c>
      <c r="D12" s="41">
        <v>1000000</v>
      </c>
      <c r="E12" s="41">
        <v>1000000</v>
      </c>
    </row>
    <row customFormat="1" ht="16.5" r="13" s="44" spans="1:7" thickBot="1" thickTop="1" x14ac:dyDescent="0.3">
      <c r="A13" s="69" t="s">
        <v>3424</v>
      </c>
      <c r="B13" s="43">
        <v>0</v>
      </c>
      <c r="C13" s="43">
        <v>0</v>
      </c>
      <c r="D13" s="43">
        <v>0</v>
      </c>
      <c r="E13" s="43">
        <v>0</v>
      </c>
    </row>
    <row customFormat="1" ht="16.5" r="14" s="44" spans="1:7" thickBot="1" thickTop="1" x14ac:dyDescent="0.3">
      <c r="A14" s="69" t="s">
        <v>3425</v>
      </c>
      <c r="B14">
        <v>0</v>
      </c>
      <c r="C14" s="43">
        <v>0</v>
      </c>
      <c r="D14" s="43">
        <v>0</v>
      </c>
      <c r="E14" s="43">
        <v>0</v>
      </c>
    </row>
    <row customFormat="1" ht="16.5" r="15" s="44" spans="1:7" thickBot="1" thickTop="1" x14ac:dyDescent="0.3">
      <c r="A15" s="69" t="s">
        <v>3426</v>
      </c>
      <c r="B15" s="43">
        <v>2010</v>
      </c>
      <c r="C15" s="43">
        <v>10</v>
      </c>
      <c r="D15" s="43">
        <v>10</v>
      </c>
      <c r="E15" s="43">
        <v>10</v>
      </c>
    </row>
    <row customFormat="1" ht="16.5" r="16" s="44" spans="1:7" thickBot="1" thickTop="1" x14ac:dyDescent="0.3">
      <c r="A16" s="69" t="s">
        <v>3427</v>
      </c>
      <c r="B16" s="43">
        <v>4010</v>
      </c>
      <c r="C16" s="43">
        <v>10</v>
      </c>
      <c r="D16" s="43">
        <v>10</v>
      </c>
      <c r="E16" s="43">
        <v>10</v>
      </c>
    </row>
    <row ht="15.75" r="17" spans="1:5" thickTop="1" x14ac:dyDescent="0.25">
      <c r="A17" s="115" t="s">
        <v>3459</v>
      </c>
      <c r="B17" s="116">
        <f>B12+B13+B14+B15+B16</f>
        <v>1006020</v>
      </c>
      <c r="C17" s="116">
        <f>C12+C13+C14+C15+C16</f>
        <v>1000020</v>
      </c>
    </row>
    <row customFormat="1" r="18" s="194" spans="1:5" x14ac:dyDescent="0.25">
      <c r="A18" s="194" t="s">
        <v>3500</v>
      </c>
    </row>
    <row customFormat="1" r="19" s="124" spans="1:5" x14ac:dyDescent="0.25">
      <c r="A19" s="123" t="s">
        <v>3504</v>
      </c>
      <c r="B19" s="123" t="s">
        <v>3510</v>
      </c>
      <c r="C19" s="123" t="s">
        <v>3510</v>
      </c>
    </row>
    <row customFormat="1" ht="45" r="20" s="18" spans="1:5" x14ac:dyDescent="0.25">
      <c r="A20" s="13" t="s">
        <v>3501</v>
      </c>
      <c r="B20" s="125" t="s">
        <v>3505</v>
      </c>
      <c r="C20" s="125" t="s">
        <v>3505</v>
      </c>
      <c r="D20" s="14"/>
      <c r="E20" s="14"/>
    </row>
    <row customFormat="1" ht="30" r="21" s="18" spans="1:5" x14ac:dyDescent="0.25">
      <c r="A21" s="13" t="s">
        <v>3502</v>
      </c>
      <c r="B21" s="125" t="s">
        <v>3508</v>
      </c>
      <c r="C21" s="125" t="s">
        <v>3508</v>
      </c>
      <c r="D21" s="14"/>
      <c r="E21" s="14"/>
    </row>
    <row customFormat="1" r="22" s="18" spans="1:5" x14ac:dyDescent="0.25">
      <c r="A22" s="13" t="s">
        <v>3503</v>
      </c>
      <c r="B22" s="125" t="s">
        <v>3509</v>
      </c>
      <c r="C22" s="125" t="s">
        <v>3509</v>
      </c>
      <c r="D22" s="14"/>
      <c r="E22" s="14"/>
    </row>
    <row customFormat="1" r="23" s="18" spans="1:5" x14ac:dyDescent="0.25">
      <c r="A23" s="13" t="s">
        <v>3511</v>
      </c>
      <c r="B23" s="18" t="s">
        <v>3512</v>
      </c>
      <c r="C23" s="18" t="s">
        <v>3512</v>
      </c>
    </row>
    <row ht="120" r="24" spans="1:5" x14ac:dyDescent="0.25">
      <c r="A24" s="126" t="s">
        <v>3422</v>
      </c>
      <c r="B24" s="127" t="s">
        <v>3429</v>
      </c>
    </row>
    <row r="25" spans="1:5" x14ac:dyDescent="0.25">
      <c r="A25" s="110"/>
      <c r="B25" s="110"/>
    </row>
  </sheetData>
  <mergeCells count="1">
    <mergeCell ref="A18:XFD18"/>
  </mergeCells>
  <conditionalFormatting sqref="A23 A20:XFD22">
    <cfRule dxfId="62" priority="1" type="expression">
      <formula>A$12="Amount"</formula>
    </cfRule>
  </conditionalFormatting>
  <dataValidations count="7">
    <dataValidation allowBlank="1" errorStyle="information" showErrorMessage="1" showInputMessage="1" sqref="B12:F16" type="whole">
      <formula1>0</formula1>
      <formula2>9.99999999999999E+35</formula2>
    </dataValidation>
    <dataValidation allowBlank="1" showErrorMessage="1" showInputMessage="1" sqref="B10:C10" type="list">
      <formula1>"Yes, No, Edit"</formula1>
    </dataValidation>
    <dataValidation allowBlank="1" errorStyle="information" showErrorMessage="1" showInputMessage="1" sqref="B21:C21" type="list">
      <formula1>"Data is incomplete,Other Reason,Wrong input data"</formula1>
    </dataValidation>
    <dataValidation allowBlank="1" errorStyle="information" showErrorMessage="1" showInputMessage="1" sqref="B20:C20" type="list">
      <formula1>"Edit Application Data"</formula1>
    </dataValidation>
    <dataValidation allowBlank="1" errorStyle="information" showErrorMessage="1" showInputMessage="1" sqref="D20:E22" type="custom">
      <formula1>D$12="Percentage"</formula1>
    </dataValidation>
    <dataValidation allowBlank="1" showErrorMessage="1" showInputMessage="1" sqref="B19:C19" type="list">
      <formula1>"Yes,No,Done"</formula1>
    </dataValidation>
    <dataValidation allowBlank="1" errorStyle="information" showErrorMessage="1" showInputMessage="1" sqref="B22:C22"/>
  </dataValidations>
  <pageMargins bottom="0.75" footer="0.3" header="0.3" left="0.7" right="0.7" top="0.75"/>
  <pageSetup orientation="portrait" paperSize="9" r:id="rId1"/>
  <legacyDrawing r:id="rId2"/>
</worksheet>
</file>

<file path=xl/worksheets/sheet1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8"/>
  <dimension ref="A1:H18"/>
  <sheetViews>
    <sheetView workbookViewId="0">
      <pane activePane="topRight" state="frozen" topLeftCell="B1" xSplit="1"/>
      <selection activeCell="B13" pane="topRight" sqref="B13"/>
    </sheetView>
  </sheetViews>
  <sheetFormatPr defaultRowHeight="15" x14ac:dyDescent="0.25"/>
  <cols>
    <col min="1" max="1" bestFit="true" customWidth="true" width="13.42578125" collapsed="true"/>
    <col min="2" max="2" customWidth="true" width="44.140625" collapsed="true"/>
    <col min="3" max="3" customWidth="true" width="22.7109375" collapsed="true"/>
    <col min="4" max="5" bestFit="true" customWidth="true" width="11.7109375" collapsed="true"/>
  </cols>
  <sheetData>
    <row customFormat="1" r="1" s="18" spans="1:7" x14ac:dyDescent="0.25">
      <c r="A1" s="18" t="s">
        <v>4</v>
      </c>
      <c r="B1" t="s">
        <v>3618</v>
      </c>
      <c r="C1" s="18" t="s">
        <v>7</v>
      </c>
      <c r="D1" s="18" t="s">
        <v>7</v>
      </c>
      <c r="E1" s="18" t="s">
        <v>7</v>
      </c>
      <c r="F1" s="18" t="s">
        <v>7</v>
      </c>
      <c r="G1" s="18" t="s">
        <v>7</v>
      </c>
    </row>
    <row customFormat="1" r="2" s="18" spans="1:7" x14ac:dyDescent="0.25">
      <c r="A2" s="18" t="s">
        <v>3210</v>
      </c>
      <c r="B2" t="s">
        <v>3652</v>
      </c>
      <c r="C2" s="18" t="s">
        <v>3046</v>
      </c>
      <c r="D2" s="18" t="s">
        <v>3046</v>
      </c>
      <c r="E2" s="18" t="s">
        <v>3046</v>
      </c>
      <c r="F2" s="18" t="s">
        <v>3046</v>
      </c>
      <c r="G2" s="18" t="s">
        <v>3046</v>
      </c>
    </row>
    <row customFormat="1" r="3" s="18" spans="1:7" x14ac:dyDescent="0.25">
      <c r="A3" s="18" t="s">
        <v>3211</v>
      </c>
    </row>
    <row customFormat="1" ht="16.5" r="4" s="18" spans="1:7" x14ac:dyDescent="0.3">
      <c r="A4" s="33" t="s">
        <v>3294</v>
      </c>
      <c r="B4" s="106">
        <f>COUNTIFS($A$12:$A$18, "*$*",B12:B18, "")</f>
        <v>0</v>
      </c>
      <c r="C4" s="106">
        <f>COUNTIFS($A$12:$A$18, "*$*",C12:C18, "")</f>
        <v>0</v>
      </c>
    </row>
    <row customFormat="1" r="5" s="18" spans="1:7" x14ac:dyDescent="0.25"/>
    <row customFormat="1" r="6" s="18" spans="1:7" x14ac:dyDescent="0.25"/>
    <row customFormat="1" r="7" s="18" spans="1:7" x14ac:dyDescent="0.25"/>
    <row customFormat="1" r="8" s="18" spans="1:7" x14ac:dyDescent="0.25"/>
    <row customFormat="1" r="9" s="18" spans="1:7" x14ac:dyDescent="0.25">
      <c r="A9" s="33" t="s">
        <v>3445</v>
      </c>
    </row>
    <row customFormat="1" r="10" s="18" spans="1:7" x14ac:dyDescent="0.25">
      <c r="A10" s="18" t="s">
        <v>3446</v>
      </c>
      <c r="B10" s="18" t="s">
        <v>3452</v>
      </c>
      <c r="C10" s="18" t="s">
        <v>3452</v>
      </c>
    </row>
    <row customFormat="1" r="11" s="103" spans="1:7" x14ac:dyDescent="0.25">
      <c r="B11" s="102"/>
    </row>
    <row customFormat="1" r="12" s="18" spans="1:7" x14ac:dyDescent="0.25">
      <c r="A12" s="75" t="s">
        <v>3359</v>
      </c>
      <c r="B12" s="18" t="str">
        <f>'1.TabCustomerMainData'!$B$13</f>
        <v>0002APP20221206138</v>
      </c>
      <c r="C12" s="18" t="str">
        <f>'1.TabCustomerMainData'!$C$13</f>
        <v>0002APP20221206138</v>
      </c>
    </row>
    <row customFormat="1" r="13" s="18" spans="1:7" x14ac:dyDescent="0.25">
      <c r="A13" s="59" t="s">
        <v>3407</v>
      </c>
      <c r="B13" t="s">
        <v>3614</v>
      </c>
      <c r="C13" t="s">
        <v>3649</v>
      </c>
      <c r="D13" s="17" t="s">
        <v>3207</v>
      </c>
      <c r="E13" s="17" t="s">
        <v>3207</v>
      </c>
    </row>
    <row customFormat="1" r="14" s="18" spans="1:7" x14ac:dyDescent="0.25">
      <c r="A14" s="57" t="s">
        <v>3408</v>
      </c>
      <c r="B14" s="18" t="s">
        <v>87</v>
      </c>
      <c r="C14" s="18" t="s">
        <v>87</v>
      </c>
      <c r="D14" s="18" t="s">
        <v>87</v>
      </c>
      <c r="E14" s="18" t="s">
        <v>87</v>
      </c>
    </row>
    <row customFormat="1" r="15" s="18" spans="1:7" x14ac:dyDescent="0.25">
      <c r="A15" s="59" t="s">
        <v>3409</v>
      </c>
      <c r="B15" t="s">
        <v>3582</v>
      </c>
      <c r="C15" t="s">
        <v>3617</v>
      </c>
      <c r="D15" s="17" t="s">
        <v>3208</v>
      </c>
      <c r="E15" s="17" t="s">
        <v>3208</v>
      </c>
    </row>
    <row customFormat="1" r="16" s="18" spans="1:7" x14ac:dyDescent="0.25">
      <c r="A16" s="57" t="s">
        <v>3408</v>
      </c>
      <c r="B16" s="18" t="s">
        <v>87</v>
      </c>
      <c r="C16" s="18" t="s">
        <v>87</v>
      </c>
      <c r="D16" s="18" t="s">
        <v>87</v>
      </c>
      <c r="E16" s="18" t="s">
        <v>87</v>
      </c>
    </row>
    <row customFormat="1" r="17" s="18" spans="1:5" x14ac:dyDescent="0.25">
      <c r="A17" s="59" t="s">
        <v>3410</v>
      </c>
      <c r="B17" t="s">
        <v>3615</v>
      </c>
      <c r="C17" t="s">
        <v>3650</v>
      </c>
      <c r="D17" s="17" t="s">
        <v>3209</v>
      </c>
      <c r="E17" s="17" t="s">
        <v>3209</v>
      </c>
    </row>
    <row customFormat="1" r="18" s="18" spans="1:5" x14ac:dyDescent="0.25">
      <c r="A18" s="57" t="s">
        <v>3408</v>
      </c>
      <c r="B18" s="18" t="s">
        <v>87</v>
      </c>
      <c r="C18" s="18" t="s">
        <v>87</v>
      </c>
      <c r="D18" s="18" t="s">
        <v>87</v>
      </c>
      <c r="E18" s="18" t="s">
        <v>87</v>
      </c>
    </row>
  </sheetData>
  <dataValidations count="1">
    <dataValidation allowBlank="1" errorStyle="information" showErrorMessage="1" showInputMessage="1" sqref="A10 A5:A8 D1:XFD10 A1:C3 B5:C10"/>
  </dataValidations>
  <pageMargins bottom="0.75" footer="0.3" header="0.3" left="0.7" right="0.7" top="0.75"/>
  <pageSetup orientation="portrait" paperSize="9" r:id="rId1"/>
  <extLst>
    <ext xmlns:x14="http://schemas.microsoft.com/office/spreadsheetml/2009/9/main" uri="{CCE6A557-97BC-4b89-ADB6-D9C93CAAB3DF}">
      <x14:dataValidations xmlns:xm="http://schemas.microsoft.com/office/excel/2006/main" count="1">
        <x14:dataValidation allowBlank="1" errorStyle="information" showErrorMessage="1" showInputMessage="1" type="list">
          <x14:formula1>
            <xm:f>Master!$CL$2:$CL$3</xm:f>
          </x14:formula1>
          <xm:sqref>B14:E14 B16:E16 B18:E18</xm:sqref>
        </x14:dataValidation>
      </x14:dataValidations>
    </ext>
  </extLst>
</worksheet>
</file>

<file path=xl/worksheets/sheet2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9"/>
  <dimension ref="A1:DR492"/>
  <sheetViews>
    <sheetView workbookViewId="0">
      <pane activePane="bottomLeft" state="frozen" topLeftCell="A2" ySplit="1"/>
      <selection pane="bottomLeft" sqref="A1:B43"/>
    </sheetView>
  </sheetViews>
  <sheetFormatPr defaultRowHeight="15" x14ac:dyDescent="0.25"/>
  <cols>
    <col min="1" max="1" customWidth="true" width="42.140625" collapsed="true"/>
    <col min="2" max="2" customWidth="true" width="21.140625" collapsed="true"/>
    <col min="5" max="5" bestFit="true" customWidth="true" width="43.28515625" collapsed="true"/>
    <col min="6" max="6" customWidth="true" width="17.42578125" collapsed="true"/>
    <col min="9" max="9" customWidth="true" width="30.0" collapsed="true"/>
    <col min="10" max="10" customWidth="true" width="21.140625" collapsed="true"/>
    <col min="13" max="13" bestFit="true" customWidth="true" width="89.0" collapsed="true"/>
    <col min="14" max="14" bestFit="true" customWidth="true" width="25.5703125" collapsed="true"/>
    <col min="17" max="17" customWidth="true" width="23.140625" collapsed="true"/>
    <col min="18" max="18" customWidth="true" width="19.140625" collapsed="true"/>
    <col min="20" max="20" customWidth="true" width="25.85546875" collapsed="true"/>
    <col min="22" max="22" customWidth="true" width="18.5703125" collapsed="true"/>
    <col min="24" max="24" customWidth="true" width="15.42578125" collapsed="true"/>
    <col min="26" max="26" customWidth="true" width="25.7109375" collapsed="true"/>
    <col min="28" max="28" customWidth="true" width="39.7109375" collapsed="true"/>
    <col min="30" max="30" customWidth="true" width="10.5703125" collapsed="true"/>
    <col min="32" max="32" customWidth="true" width="30.42578125" collapsed="true"/>
    <col min="34" max="34" customWidth="true" width="39.85546875" collapsed="true"/>
    <col min="36" max="36" customWidth="true" width="30.5703125" collapsed="true"/>
    <col min="38" max="38" customWidth="true" width="18.42578125" collapsed="true"/>
    <col min="40" max="40" customWidth="true" width="28.7109375" collapsed="true"/>
    <col min="42" max="42" customWidth="true" width="31.5703125" collapsed="true"/>
    <col min="44" max="44" customWidth="true" width="99.7109375" collapsed="true"/>
    <col min="45" max="45" customWidth="true" width="26.140625" collapsed="true"/>
    <col min="47" max="47" customWidth="true" width="43.140625" collapsed="true"/>
    <col min="48" max="48" customWidth="true" width="28.85546875" collapsed="true"/>
    <col min="50" max="50" customWidth="true" width="23.0" collapsed="true"/>
    <col min="52" max="52" customWidth="true" width="25.85546875" collapsed="true"/>
    <col min="54" max="54" customWidth="true" width="23.7109375" collapsed="true"/>
    <col min="56" max="56" customWidth="true" width="27.85546875" collapsed="true"/>
    <col min="58" max="58" customWidth="true" width="15.0" collapsed="true"/>
    <col min="60" max="60" customWidth="true" width="30.85546875" collapsed="true"/>
    <col min="62" max="62" customWidth="true" width="19.5703125" collapsed="true"/>
    <col min="64" max="64" customWidth="true" width="13.140625" collapsed="true"/>
    <col min="66" max="66" customWidth="true" width="29.85546875" collapsed="true"/>
    <col min="68" max="68" customWidth="true" width="38.0" collapsed="true"/>
    <col min="70" max="70" customWidth="true" width="14.42578125" collapsed="true"/>
    <col min="72" max="72" customWidth="true" width="40.5703125" collapsed="true"/>
    <col min="74" max="74" customWidth="true" width="26.140625" collapsed="true"/>
    <col min="76" max="76" customWidth="true" width="11.7109375" collapsed="true"/>
    <col min="78" max="78" customWidth="true" width="22.85546875" collapsed="true"/>
    <col min="80" max="80" customWidth="true" width="16.140625" collapsed="true"/>
    <col min="82" max="82" customWidth="true" width="16.42578125" collapsed="true"/>
    <col min="84" max="84" customWidth="true" width="17.0" collapsed="true"/>
    <col min="86" max="86" customWidth="true" width="32.5703125" collapsed="true"/>
    <col min="88" max="88" customWidth="true" width="30.0" collapsed="true"/>
    <col min="90" max="90" bestFit="true" customWidth="true" width="14.42578125" collapsed="true"/>
    <col min="93" max="93" customWidth="true" width="23.85546875" collapsed="true"/>
    <col min="95" max="95" customWidth="true" width="19.85546875" collapsed="true"/>
    <col min="97" max="97" customWidth="true" width="14.0" collapsed="true"/>
    <col min="99" max="99" customWidth="true" width="20.140625" collapsed="true"/>
    <col min="101" max="101" customWidth="true" width="19.85546875" collapsed="true"/>
    <col min="103" max="103" customWidth="true" width="19.140625" collapsed="true"/>
    <col min="105" max="105" customWidth="true" width="42.28515625" collapsed="true"/>
    <col min="107" max="107" customWidth="true" width="19.7109375" collapsed="true"/>
    <col min="109" max="109" customWidth="true" width="16.140625" collapsed="true"/>
    <col min="111" max="111" customWidth="true" width="25.28515625" collapsed="true"/>
    <col min="112" max="112" customWidth="true" width="21.140625" collapsed="true"/>
    <col min="114" max="114" customWidth="true" width="28.140625" collapsed="true"/>
    <col min="115" max="115" customWidth="true" width="21.140625" collapsed="true"/>
    <col min="117" max="117" customWidth="true" width="33.5703125" collapsed="true"/>
    <col min="118" max="118" customWidth="true" width="21.140625" collapsed="true"/>
    <col min="120" max="120" customWidth="true" width="42.140625" collapsed="true"/>
    <col min="121" max="121" customWidth="true" width="21.140625" collapsed="true"/>
  </cols>
  <sheetData>
    <row r="1" spans="1:121" x14ac:dyDescent="0.25">
      <c r="A1" s="29" t="s">
        <v>3082</v>
      </c>
      <c r="B1" s="29" t="s">
        <v>2449</v>
      </c>
      <c r="E1" s="29" t="s">
        <v>2451</v>
      </c>
      <c r="F1" s="29" t="s">
        <v>2452</v>
      </c>
      <c r="I1" s="29" t="s">
        <v>3084</v>
      </c>
      <c r="J1" s="29" t="s">
        <v>2449</v>
      </c>
      <c r="M1" s="29" t="s">
        <v>2454</v>
      </c>
      <c r="N1" s="29" t="s">
        <v>2455</v>
      </c>
      <c r="Q1" s="29" t="s">
        <v>2456</v>
      </c>
      <c r="R1" s="29" t="s">
        <v>2457</v>
      </c>
      <c r="T1" s="29" t="s">
        <v>2458</v>
      </c>
      <c r="V1" s="29" t="s">
        <v>2462</v>
      </c>
      <c r="X1" s="29" t="s">
        <v>2463</v>
      </c>
      <c r="Z1" s="29" t="s">
        <v>2465</v>
      </c>
      <c r="AB1" s="29" t="s">
        <v>2468</v>
      </c>
      <c r="AD1" s="29" t="s">
        <v>2469</v>
      </c>
      <c r="AF1" s="29" t="s">
        <v>2470</v>
      </c>
      <c r="AH1" s="29" t="s">
        <v>2471</v>
      </c>
      <c r="AJ1" s="29" t="s">
        <v>2472</v>
      </c>
      <c r="AL1" s="29" t="s">
        <v>2473</v>
      </c>
      <c r="AN1" s="29" t="s">
        <v>2476</v>
      </c>
      <c r="AP1" s="29" t="s">
        <v>132</v>
      </c>
      <c r="AR1" s="29" t="s">
        <v>2477</v>
      </c>
      <c r="AS1" s="29" t="s">
        <v>2478</v>
      </c>
      <c r="AU1" s="29" t="s">
        <v>2954</v>
      </c>
      <c r="AV1" s="29" t="s">
        <v>2955</v>
      </c>
      <c r="AX1" s="29" t="s">
        <v>2956</v>
      </c>
      <c r="AZ1" s="29" t="s">
        <v>2957</v>
      </c>
      <c r="BB1" s="29" t="s">
        <v>2958</v>
      </c>
      <c r="BD1" s="29" t="s">
        <v>2968</v>
      </c>
      <c r="BF1" s="29" t="s">
        <v>62</v>
      </c>
      <c r="BH1" s="29" t="s">
        <v>2970</v>
      </c>
      <c r="BJ1" s="29" t="s">
        <v>2973</v>
      </c>
      <c r="BL1" s="29" t="s">
        <v>2974</v>
      </c>
      <c r="BN1" s="29" t="s">
        <v>2975</v>
      </c>
      <c r="BP1" s="29" t="s">
        <v>2976</v>
      </c>
      <c r="BR1" s="32" t="s">
        <v>2977</v>
      </c>
      <c r="BT1" s="29" t="s">
        <v>2985</v>
      </c>
      <c r="BV1" s="29" t="s">
        <v>2986</v>
      </c>
      <c r="BX1" s="32" t="s">
        <v>2994</v>
      </c>
      <c r="BZ1" s="29" t="s">
        <v>2995</v>
      </c>
      <c r="CB1" s="29" t="s">
        <v>2996</v>
      </c>
      <c r="CD1" s="29" t="s">
        <v>2997</v>
      </c>
      <c r="CF1" s="29" t="s">
        <v>2998</v>
      </c>
      <c r="CH1" s="29" t="s">
        <v>2999</v>
      </c>
      <c r="CJ1" s="29" t="s">
        <v>3002</v>
      </c>
      <c r="CL1" s="45" t="s">
        <v>3033</v>
      </c>
      <c r="CO1" s="29" t="s">
        <v>48</v>
      </c>
      <c r="CQ1" s="29" t="s">
        <v>3034</v>
      </c>
      <c r="CS1" s="29" t="s">
        <v>100</v>
      </c>
      <c r="CU1" s="29" t="s">
        <v>135</v>
      </c>
      <c r="CW1" s="29" t="s">
        <v>3043</v>
      </c>
      <c r="CY1" s="29" t="s">
        <v>138</v>
      </c>
      <c r="DA1" s="29" t="s">
        <v>3052</v>
      </c>
      <c r="DC1" s="29" t="s">
        <v>168</v>
      </c>
      <c r="DE1" s="56" t="s">
        <v>3054</v>
      </c>
      <c r="DG1" s="29" t="s">
        <v>3083</v>
      </c>
      <c r="DH1" s="29" t="s">
        <v>2449</v>
      </c>
      <c r="DJ1" s="29" t="s">
        <v>3080</v>
      </c>
      <c r="DK1" s="29" t="s">
        <v>2449</v>
      </c>
      <c r="DM1" s="29" t="s">
        <v>3081</v>
      </c>
      <c r="DN1" s="29" t="s">
        <v>2449</v>
      </c>
      <c r="DP1" s="29" t="s">
        <v>3261</v>
      </c>
      <c r="DQ1" s="29" t="s">
        <v>2449</v>
      </c>
    </row>
    <row r="2" spans="1:121" x14ac:dyDescent="0.25">
      <c r="A2" s="29" t="s">
        <v>177</v>
      </c>
      <c r="B2" s="29" t="s">
        <v>2450</v>
      </c>
      <c r="E2" s="29" t="s">
        <v>178</v>
      </c>
      <c r="F2" s="29" t="s">
        <v>179</v>
      </c>
      <c r="I2" s="29" t="s">
        <v>3085</v>
      </c>
      <c r="J2" s="29" t="s">
        <v>3110</v>
      </c>
      <c r="M2" s="29" t="s">
        <v>180</v>
      </c>
      <c r="N2" s="29" t="s">
        <v>181</v>
      </c>
      <c r="Q2" s="29" t="s">
        <v>182</v>
      </c>
      <c r="R2" s="29" t="s">
        <v>1939</v>
      </c>
      <c r="T2" s="29" t="s">
        <v>14</v>
      </c>
      <c r="V2" s="29" t="s">
        <v>205</v>
      </c>
      <c r="X2" s="29" t="s">
        <v>23</v>
      </c>
      <c r="Z2" s="29" t="s">
        <v>2466</v>
      </c>
      <c r="AB2" s="29" t="s">
        <v>184</v>
      </c>
      <c r="AD2" s="29" t="s">
        <v>206</v>
      </c>
      <c r="AF2" s="29" t="s">
        <v>17</v>
      </c>
      <c r="AH2" s="29" t="s">
        <v>49</v>
      </c>
      <c r="AJ2" s="29" t="s">
        <v>51</v>
      </c>
      <c r="AL2" s="29" t="s">
        <v>185</v>
      </c>
      <c r="AN2" s="29" t="s">
        <v>186</v>
      </c>
      <c r="AP2" s="29" t="s">
        <v>211</v>
      </c>
      <c r="AR2" s="29" t="s">
        <v>187</v>
      </c>
      <c r="AS2" s="29" t="s">
        <v>2479</v>
      </c>
      <c r="AU2" s="29" t="s">
        <v>91</v>
      </c>
      <c r="AV2" s="29" t="s">
        <v>188</v>
      </c>
      <c r="AX2" s="29" t="s">
        <v>240</v>
      </c>
      <c r="AZ2" s="29" t="s">
        <v>58</v>
      </c>
      <c r="BB2" s="29" t="s">
        <v>64</v>
      </c>
      <c r="BD2" s="29" t="s">
        <v>2969</v>
      </c>
      <c r="BF2" s="29" t="s">
        <v>190</v>
      </c>
      <c r="BH2" s="29" t="s">
        <v>263</v>
      </c>
      <c r="BJ2" s="29" t="s">
        <v>64</v>
      </c>
      <c r="BL2" s="29" t="s">
        <v>193</v>
      </c>
      <c r="BN2" s="29" t="s">
        <v>220</v>
      </c>
      <c r="BP2" s="29" t="s">
        <v>2969</v>
      </c>
      <c r="BR2" s="31"/>
      <c r="BT2" s="29" t="s">
        <v>82</v>
      </c>
      <c r="BV2" s="29" t="s">
        <v>84</v>
      </c>
      <c r="BX2" s="29" t="s">
        <v>2987</v>
      </c>
      <c r="BZ2" s="29" t="s">
        <v>108</v>
      </c>
      <c r="CB2" s="29" t="s">
        <v>195</v>
      </c>
      <c r="CD2" s="29" t="s">
        <v>267</v>
      </c>
      <c r="CF2" s="29" t="s">
        <v>192</v>
      </c>
      <c r="CH2" s="29" t="s">
        <v>196</v>
      </c>
      <c r="CJ2" s="29" t="s">
        <v>121</v>
      </c>
      <c r="CL2" s="46" t="s">
        <v>87</v>
      </c>
      <c r="CO2" s="29" t="s">
        <v>375</v>
      </c>
      <c r="CQ2" s="29" t="s">
        <v>3035</v>
      </c>
      <c r="CS2" s="29" t="s">
        <v>47</v>
      </c>
      <c r="CU2" s="29" t="s">
        <v>136</v>
      </c>
      <c r="CW2" s="29" t="s">
        <v>3044</v>
      </c>
      <c r="CY2" s="29" t="s">
        <v>139</v>
      </c>
      <c r="DA2" s="29" t="s">
        <v>159</v>
      </c>
      <c r="DC2" s="29" t="s">
        <v>169</v>
      </c>
      <c r="DE2" s="31" t="s">
        <v>97</v>
      </c>
      <c r="DG2" s="29" t="s">
        <v>225</v>
      </c>
      <c r="DH2" s="29" t="s">
        <v>226</v>
      </c>
      <c r="DJ2" s="29" t="s">
        <v>552</v>
      </c>
      <c r="DK2" s="29" t="s">
        <v>553</v>
      </c>
      <c r="DM2" s="29" t="s">
        <v>197</v>
      </c>
      <c r="DN2" s="29" t="s">
        <v>198</v>
      </c>
      <c r="DP2" s="29" t="s">
        <v>356</v>
      </c>
      <c r="DQ2" s="29" t="s">
        <v>357</v>
      </c>
    </row>
    <row r="3" spans="1:121" x14ac:dyDescent="0.25">
      <c r="A3" s="29" t="s">
        <v>286</v>
      </c>
      <c r="B3" s="29" t="s">
        <v>287</v>
      </c>
      <c r="E3" s="29" t="s">
        <v>199</v>
      </c>
      <c r="F3" s="29" t="s">
        <v>200</v>
      </c>
      <c r="I3" s="29" t="s">
        <v>3086</v>
      </c>
      <c r="J3" s="29" t="s">
        <v>3111</v>
      </c>
      <c r="M3" s="29" t="s">
        <v>201</v>
      </c>
      <c r="N3" s="29" t="s">
        <v>202</v>
      </c>
      <c r="Q3" s="29" t="s">
        <v>203</v>
      </c>
      <c r="R3" s="29" t="s">
        <v>1957</v>
      </c>
      <c r="T3" s="29" t="s">
        <v>317</v>
      </c>
      <c r="V3" s="29" t="s">
        <v>16</v>
      </c>
      <c r="X3" s="29" t="s">
        <v>183</v>
      </c>
      <c r="Z3" s="29" t="s">
        <v>43</v>
      </c>
      <c r="AB3" s="29" t="s">
        <v>8</v>
      </c>
      <c r="AD3" s="29" t="s">
        <v>20</v>
      </c>
      <c r="AF3" s="29" t="s">
        <v>207</v>
      </c>
      <c r="AH3" s="29" t="s">
        <v>208</v>
      </c>
      <c r="AJ3" s="29" t="s">
        <v>209</v>
      </c>
      <c r="AL3" s="29" t="s">
        <v>50</v>
      </c>
      <c r="AN3" s="29" t="s">
        <v>131</v>
      </c>
      <c r="AP3" s="29" t="s">
        <v>133</v>
      </c>
      <c r="AR3" s="29" t="s">
        <v>212</v>
      </c>
      <c r="AS3" s="29" t="s">
        <v>2480</v>
      </c>
      <c r="AU3" s="29" t="s">
        <v>213</v>
      </c>
      <c r="AV3" s="29" t="s">
        <v>214</v>
      </c>
      <c r="AX3" s="29" t="s">
        <v>281</v>
      </c>
      <c r="AZ3" s="29" t="s">
        <v>216</v>
      </c>
      <c r="BB3" s="29" t="s">
        <v>217</v>
      </c>
      <c r="BD3" s="29" t="s">
        <v>68</v>
      </c>
      <c r="BF3" s="29" t="s">
        <v>63</v>
      </c>
      <c r="BH3" s="29" t="s">
        <v>3269</v>
      </c>
      <c r="BJ3" s="29" t="s">
        <v>217</v>
      </c>
      <c r="BL3" s="29" t="s">
        <v>65</v>
      </c>
      <c r="BN3" s="29" t="s">
        <v>244</v>
      </c>
      <c r="BP3" s="29" t="s">
        <v>68</v>
      </c>
      <c r="BR3" s="29" t="s">
        <v>2978</v>
      </c>
      <c r="BT3" s="29" t="s">
        <v>194</v>
      </c>
      <c r="BV3" s="29" t="s">
        <v>222</v>
      </c>
      <c r="BX3" s="29" t="s">
        <v>2988</v>
      </c>
      <c r="BZ3" s="29" t="s">
        <v>53</v>
      </c>
      <c r="CB3" s="29" t="s">
        <v>112</v>
      </c>
      <c r="CD3" s="29" t="s">
        <v>113</v>
      </c>
      <c r="CF3" s="29" t="s">
        <v>114</v>
      </c>
      <c r="CH3" s="29" t="s">
        <v>115</v>
      </c>
      <c r="CJ3" s="29" t="s">
        <v>224</v>
      </c>
      <c r="CL3" s="46" t="s">
        <v>117</v>
      </c>
      <c r="CO3" s="29" t="s">
        <v>278</v>
      </c>
      <c r="CQ3" s="29" t="s">
        <v>3036</v>
      </c>
      <c r="CS3" s="29" t="s">
        <v>44</v>
      </c>
      <c r="CU3" s="29" t="s">
        <v>108</v>
      </c>
      <c r="CW3" s="29" t="s">
        <v>3045</v>
      </c>
      <c r="CY3" s="29" t="s">
        <v>3047</v>
      </c>
      <c r="DA3" s="29" t="s">
        <v>3042</v>
      </c>
      <c r="DC3" s="29" t="s">
        <v>3053</v>
      </c>
      <c r="DE3" s="31" t="s">
        <v>107</v>
      </c>
      <c r="DG3" s="29" t="s">
        <v>249</v>
      </c>
      <c r="DH3" s="29" t="s">
        <v>250</v>
      </c>
      <c r="DJ3" s="29" t="s">
        <v>559</v>
      </c>
      <c r="DK3" s="29" t="s">
        <v>560</v>
      </c>
      <c r="DM3" s="29" t="s">
        <v>573</v>
      </c>
      <c r="DN3" s="29" t="s">
        <v>574</v>
      </c>
      <c r="DP3" s="29" t="s">
        <v>177</v>
      </c>
      <c r="DQ3" s="29" t="s">
        <v>2450</v>
      </c>
    </row>
    <row r="4" spans="1:121" x14ac:dyDescent="0.25">
      <c r="A4" s="29" t="s">
        <v>299</v>
      </c>
      <c r="B4" s="29" t="s">
        <v>300</v>
      </c>
      <c r="E4" s="29" t="s">
        <v>227</v>
      </c>
      <c r="F4" s="29" t="s">
        <v>228</v>
      </c>
      <c r="I4" s="29" t="s">
        <v>229</v>
      </c>
      <c r="J4" s="29" t="s">
        <v>3112</v>
      </c>
      <c r="M4" s="29" t="s">
        <v>33</v>
      </c>
      <c r="N4" s="29" t="s">
        <v>230</v>
      </c>
      <c r="Q4" s="29" t="s">
        <v>231</v>
      </c>
      <c r="R4" s="29" t="s">
        <v>1954</v>
      </c>
      <c r="T4" s="29" t="s">
        <v>330</v>
      </c>
      <c r="V4" s="29" t="s">
        <v>232</v>
      </c>
      <c r="X4" s="29" t="s">
        <v>2464</v>
      </c>
      <c r="Z4" s="29" t="s">
        <v>2467</v>
      </c>
      <c r="AB4" s="29" t="s">
        <v>233</v>
      </c>
      <c r="AF4" s="29" t="s">
        <v>234</v>
      </c>
      <c r="AH4" s="29" t="s">
        <v>17</v>
      </c>
      <c r="AL4" s="29" t="s">
        <v>210</v>
      </c>
      <c r="AN4" s="29" t="s">
        <v>235</v>
      </c>
      <c r="AP4" s="29" t="s">
        <v>236</v>
      </c>
      <c r="AR4" s="29" t="s">
        <v>237</v>
      </c>
      <c r="AS4" s="29" t="s">
        <v>2481</v>
      </c>
      <c r="AU4" s="29" t="s">
        <v>238</v>
      </c>
      <c r="AV4" s="29" t="s">
        <v>239</v>
      </c>
      <c r="AX4" s="29" t="s">
        <v>215</v>
      </c>
      <c r="BB4" s="29" t="s">
        <v>241</v>
      </c>
      <c r="BD4" s="29" t="s">
        <v>297</v>
      </c>
      <c r="BH4" s="29" t="s">
        <v>243</v>
      </c>
      <c r="BJ4" s="29" t="s">
        <v>241</v>
      </c>
      <c r="BL4" s="29" t="s">
        <v>284</v>
      </c>
      <c r="BN4" s="29" t="s">
        <v>66</v>
      </c>
      <c r="BP4" s="29" t="s">
        <v>297</v>
      </c>
      <c r="BR4" s="29" t="s">
        <v>2979</v>
      </c>
      <c r="BV4" s="29" t="s">
        <v>194</v>
      </c>
      <c r="BX4" s="29" t="s">
        <v>105</v>
      </c>
      <c r="BZ4" s="29" t="s">
        <v>223</v>
      </c>
      <c r="CB4" s="29" t="s">
        <v>245</v>
      </c>
      <c r="CD4" s="29" t="s">
        <v>192</v>
      </c>
      <c r="CH4" s="29" t="s">
        <v>247</v>
      </c>
      <c r="CJ4" s="29" t="s">
        <v>248</v>
      </c>
      <c r="CL4" s="46" t="s">
        <v>3006</v>
      </c>
      <c r="CO4" s="29" t="s">
        <v>233</v>
      </c>
      <c r="CQ4" s="29" t="s">
        <v>398</v>
      </c>
      <c r="CU4" s="29" t="s">
        <v>3039</v>
      </c>
      <c r="CW4" s="29" t="s">
        <v>140</v>
      </c>
      <c r="CY4" s="29" t="s">
        <v>3048</v>
      </c>
      <c r="DG4" s="29" t="s">
        <v>269</v>
      </c>
      <c r="DH4" s="29" t="s">
        <v>270</v>
      </c>
      <c r="DJ4" s="29" t="s">
        <v>566</v>
      </c>
      <c r="DK4" s="29" t="s">
        <v>567</v>
      </c>
      <c r="DM4" s="29" t="s">
        <v>580</v>
      </c>
      <c r="DN4" s="29" t="s">
        <v>581</v>
      </c>
      <c r="DP4" s="29" t="s">
        <v>197</v>
      </c>
      <c r="DQ4" s="29" t="s">
        <v>198</v>
      </c>
    </row>
    <row r="5" spans="1:121" x14ac:dyDescent="0.25">
      <c r="A5" s="29" t="s">
        <v>310</v>
      </c>
      <c r="B5" s="29" t="s">
        <v>311</v>
      </c>
      <c r="E5" s="29" t="s">
        <v>251</v>
      </c>
      <c r="F5" s="29" t="s">
        <v>252</v>
      </c>
      <c r="I5" s="29" t="s">
        <v>31</v>
      </c>
      <c r="J5" s="29" t="s">
        <v>3104</v>
      </c>
      <c r="M5" s="29" t="s">
        <v>253</v>
      </c>
      <c r="N5" s="29" t="s">
        <v>254</v>
      </c>
      <c r="Q5" s="29" t="s">
        <v>255</v>
      </c>
      <c r="R5" s="29" t="s">
        <v>1951</v>
      </c>
      <c r="T5" s="29" t="s">
        <v>341</v>
      </c>
      <c r="Z5" s="29" t="s">
        <v>40</v>
      </c>
      <c r="AB5" s="29" t="s">
        <v>9</v>
      </c>
      <c r="AF5" s="29" t="s">
        <v>256</v>
      </c>
      <c r="AH5" s="29" t="s">
        <v>229</v>
      </c>
      <c r="AL5" s="29" t="s">
        <v>2474</v>
      </c>
      <c r="AN5" s="29" t="s">
        <v>257</v>
      </c>
      <c r="AR5" s="29" t="s">
        <v>258</v>
      </c>
      <c r="AS5" s="29" t="s">
        <v>2482</v>
      </c>
      <c r="AU5" s="29" t="s">
        <v>259</v>
      </c>
      <c r="AV5" s="29" t="s">
        <v>260</v>
      </c>
      <c r="AX5" s="29" t="s">
        <v>308</v>
      </c>
      <c r="BB5" s="29" t="s">
        <v>262</v>
      </c>
      <c r="BD5" s="29" t="s">
        <v>61</v>
      </c>
      <c r="BH5" s="29" t="s">
        <v>191</v>
      </c>
      <c r="BJ5" s="29" t="s">
        <v>262</v>
      </c>
      <c r="BL5" s="29" t="s">
        <v>219</v>
      </c>
      <c r="BP5" s="29" t="s">
        <v>61</v>
      </c>
      <c r="BR5" s="29" t="s">
        <v>70</v>
      </c>
      <c r="BX5" s="29" t="s">
        <v>2989</v>
      </c>
      <c r="BZ5" s="29" t="s">
        <v>265</v>
      </c>
      <c r="CB5" s="29" t="s">
        <v>266</v>
      </c>
      <c r="CD5" s="29" t="s">
        <v>246</v>
      </c>
      <c r="CH5" s="29" t="s">
        <v>268</v>
      </c>
      <c r="CL5" s="46" t="s">
        <v>46</v>
      </c>
      <c r="CO5" s="29" t="s">
        <v>11</v>
      </c>
      <c r="CQ5" s="29" t="s">
        <v>3005</v>
      </c>
      <c r="CU5" s="29" t="s">
        <v>3040</v>
      </c>
      <c r="CW5" s="29" t="s">
        <v>137</v>
      </c>
      <c r="CY5" s="29" t="s">
        <v>3049</v>
      </c>
      <c r="DG5" s="29" t="s">
        <v>404</v>
      </c>
      <c r="DH5" s="29" t="s">
        <v>405</v>
      </c>
      <c r="DJ5" s="29" t="s">
        <v>629</v>
      </c>
      <c r="DK5" s="29" t="s">
        <v>3010</v>
      </c>
      <c r="DM5" s="29" t="s">
        <v>587</v>
      </c>
      <c r="DN5" s="29" t="s">
        <v>588</v>
      </c>
      <c r="DP5" s="29" t="s">
        <v>899</v>
      </c>
      <c r="DQ5" s="29" t="s">
        <v>900</v>
      </c>
    </row>
    <row r="6" spans="1:121" x14ac:dyDescent="0.25">
      <c r="A6" s="29" t="s">
        <v>324</v>
      </c>
      <c r="B6" s="29" t="s">
        <v>325</v>
      </c>
      <c r="E6" s="29" t="s">
        <v>271</v>
      </c>
      <c r="F6" s="29" t="s">
        <v>272</v>
      </c>
      <c r="I6" s="29" t="s">
        <v>273</v>
      </c>
      <c r="J6" s="29" t="s">
        <v>273</v>
      </c>
      <c r="M6" s="29" t="s">
        <v>274</v>
      </c>
      <c r="N6" s="29" t="s">
        <v>275</v>
      </c>
      <c r="Q6" s="29" t="s">
        <v>276</v>
      </c>
      <c r="R6" s="29" t="s">
        <v>1948</v>
      </c>
      <c r="T6" s="29" t="s">
        <v>15</v>
      </c>
      <c r="Z6" s="29" t="s">
        <v>277</v>
      </c>
      <c r="AB6" s="29" t="s">
        <v>12</v>
      </c>
      <c r="AH6" s="29" t="s">
        <v>278</v>
      </c>
      <c r="AL6" s="29" t="s">
        <v>2475</v>
      </c>
      <c r="AN6" s="29" t="s">
        <v>279</v>
      </c>
      <c r="AR6" s="29" t="s">
        <v>280</v>
      </c>
      <c r="AS6" s="29" t="s">
        <v>2483</v>
      </c>
      <c r="AX6" s="29" t="s">
        <v>296</v>
      </c>
      <c r="BB6" s="29" t="s">
        <v>282</v>
      </c>
      <c r="BD6" s="29" t="s">
        <v>189</v>
      </c>
      <c r="BH6" s="29" t="s">
        <v>2971</v>
      </c>
      <c r="BJ6" s="29" t="s">
        <v>282</v>
      </c>
      <c r="BL6" s="29" t="s">
        <v>264</v>
      </c>
      <c r="BP6" s="29" t="s">
        <v>189</v>
      </c>
      <c r="BR6" s="29" t="s">
        <v>2980</v>
      </c>
      <c r="BX6" s="29" t="s">
        <v>2990</v>
      </c>
      <c r="CH6" s="29" t="s">
        <v>285</v>
      </c>
      <c r="CL6" s="46" t="s">
        <v>37</v>
      </c>
      <c r="CO6" s="29" t="s">
        <v>352</v>
      </c>
      <c r="CQ6" s="29" t="s">
        <v>277</v>
      </c>
      <c r="CU6" s="29" t="s">
        <v>3041</v>
      </c>
      <c r="CW6" s="29" t="s">
        <v>3046</v>
      </c>
      <c r="CY6" s="29" t="s">
        <v>141</v>
      </c>
      <c r="DG6" s="29" t="s">
        <v>470</v>
      </c>
      <c r="DH6" s="29" t="s">
        <v>471</v>
      </c>
      <c r="DJ6" s="29" t="s">
        <v>642</v>
      </c>
      <c r="DK6" s="29" t="s">
        <v>643</v>
      </c>
      <c r="DM6" s="29" t="s">
        <v>594</v>
      </c>
      <c r="DN6" s="29" t="s">
        <v>595</v>
      </c>
      <c r="DP6" s="29" t="s">
        <v>366</v>
      </c>
      <c r="DQ6" s="29" t="s">
        <v>367</v>
      </c>
    </row>
    <row r="7" spans="1:121" x14ac:dyDescent="0.25">
      <c r="A7" s="29" t="s">
        <v>335</v>
      </c>
      <c r="B7" s="29" t="s">
        <v>336</v>
      </c>
      <c r="E7" s="29" t="s">
        <v>288</v>
      </c>
      <c r="F7" s="29" t="s">
        <v>289</v>
      </c>
      <c r="I7" s="29" t="s">
        <v>3087</v>
      </c>
      <c r="J7" s="29" t="s">
        <v>3113</v>
      </c>
      <c r="M7" s="29" t="s">
        <v>290</v>
      </c>
      <c r="N7" s="29" t="s">
        <v>291</v>
      </c>
      <c r="Q7" s="29" t="s">
        <v>292</v>
      </c>
      <c r="R7" s="29" t="s">
        <v>1945</v>
      </c>
      <c r="T7" s="29" t="s">
        <v>2459</v>
      </c>
      <c r="Z7" s="29" t="s">
        <v>42</v>
      </c>
      <c r="AB7" s="29" t="s">
        <v>10</v>
      </c>
      <c r="AH7" s="29" t="s">
        <v>293</v>
      </c>
      <c r="AN7" s="29" t="s">
        <v>294</v>
      </c>
      <c r="AR7" s="29" t="s">
        <v>295</v>
      </c>
      <c r="AS7" s="29" t="s">
        <v>2484</v>
      </c>
      <c r="AX7" s="29" t="s">
        <v>321</v>
      </c>
      <c r="BB7" s="29" t="s">
        <v>192</v>
      </c>
      <c r="BD7" s="29" t="s">
        <v>242</v>
      </c>
      <c r="BH7" s="29" t="s">
        <v>283</v>
      </c>
      <c r="BJ7" s="29" t="s">
        <v>192</v>
      </c>
      <c r="BP7" s="29" t="s">
        <v>242</v>
      </c>
      <c r="BR7" s="29" t="s">
        <v>2981</v>
      </c>
      <c r="BX7" s="29" t="s">
        <v>2991</v>
      </c>
      <c r="CH7" s="29" t="s">
        <v>298</v>
      </c>
      <c r="CO7" s="29" t="s">
        <v>12</v>
      </c>
      <c r="CQ7" s="29" t="s">
        <v>3037</v>
      </c>
      <c r="CY7" s="29" t="s">
        <v>3050</v>
      </c>
      <c r="DG7" s="29" t="s">
        <v>505</v>
      </c>
      <c r="DH7" s="29" t="s">
        <v>506</v>
      </c>
      <c r="DM7" s="29" t="s">
        <v>601</v>
      </c>
      <c r="DN7" s="29" t="s">
        <v>602</v>
      </c>
      <c r="DP7" s="29" t="s">
        <v>3262</v>
      </c>
      <c r="DQ7" s="29" t="s">
        <v>3263</v>
      </c>
    </row>
    <row r="8" spans="1:121" x14ac:dyDescent="0.25">
      <c r="A8" s="29" t="s">
        <v>345</v>
      </c>
      <c r="B8" s="29" t="s">
        <v>346</v>
      </c>
      <c r="E8" s="29" t="s">
        <v>301</v>
      </c>
      <c r="F8" s="29" t="s">
        <v>302</v>
      </c>
      <c r="I8" s="29" t="s">
        <v>3088</v>
      </c>
      <c r="J8" s="29" t="s">
        <v>3114</v>
      </c>
      <c r="M8" s="29" t="s">
        <v>303</v>
      </c>
      <c r="N8" s="29" t="s">
        <v>304</v>
      </c>
      <c r="Q8" s="29" t="s">
        <v>33</v>
      </c>
      <c r="R8" s="29" t="s">
        <v>1960</v>
      </c>
      <c r="T8" s="29" t="s">
        <v>2415</v>
      </c>
      <c r="Z8" s="29" t="s">
        <v>41</v>
      </c>
      <c r="AB8" s="29" t="s">
        <v>305</v>
      </c>
      <c r="AN8" s="29" t="s">
        <v>306</v>
      </c>
      <c r="AR8" s="29" t="s">
        <v>307</v>
      </c>
      <c r="AS8" s="29" t="s">
        <v>2485</v>
      </c>
      <c r="AX8" s="29" t="s">
        <v>261</v>
      </c>
      <c r="BB8" s="29" t="s">
        <v>59</v>
      </c>
      <c r="BD8" s="29" t="s">
        <v>218</v>
      </c>
      <c r="BH8" s="29" t="s">
        <v>2972</v>
      </c>
      <c r="BJ8" s="29" t="s">
        <v>59</v>
      </c>
      <c r="BP8" s="29" t="s">
        <v>218</v>
      </c>
      <c r="BR8" s="29" t="s">
        <v>221</v>
      </c>
      <c r="BX8" s="29" t="s">
        <v>2992</v>
      </c>
      <c r="CH8" s="29" t="s">
        <v>309</v>
      </c>
      <c r="CO8" s="29" t="s">
        <v>305</v>
      </c>
      <c r="CQ8" s="29" t="s">
        <v>3038</v>
      </c>
      <c r="CY8" s="29" t="s">
        <v>3051</v>
      </c>
      <c r="DG8" s="29" t="s">
        <v>512</v>
      </c>
      <c r="DH8" s="29" t="s">
        <v>513</v>
      </c>
      <c r="DM8" s="29" t="s">
        <v>608</v>
      </c>
      <c r="DN8" s="29" t="s">
        <v>609</v>
      </c>
      <c r="DP8" s="29" t="s">
        <v>798</v>
      </c>
      <c r="DQ8" s="29" t="s">
        <v>799</v>
      </c>
    </row>
    <row r="9" spans="1:121" x14ac:dyDescent="0.25">
      <c r="A9" s="29" t="s">
        <v>356</v>
      </c>
      <c r="B9" s="29" t="s">
        <v>357</v>
      </c>
      <c r="E9" s="29" t="s">
        <v>312</v>
      </c>
      <c r="F9" s="29" t="s">
        <v>313</v>
      </c>
      <c r="I9" s="29" t="s">
        <v>3089</v>
      </c>
      <c r="J9" s="29" t="s">
        <v>3115</v>
      </c>
      <c r="M9" s="29" t="s">
        <v>314</v>
      </c>
      <c r="N9" s="29" t="s">
        <v>315</v>
      </c>
      <c r="Q9" s="29" t="s">
        <v>316</v>
      </c>
      <c r="R9" s="29" t="s">
        <v>1942</v>
      </c>
      <c r="T9" s="29" t="s">
        <v>2413</v>
      </c>
      <c r="Z9" s="29" t="s">
        <v>3440</v>
      </c>
      <c r="AB9" s="29" t="s">
        <v>318</v>
      </c>
      <c r="AN9" s="29" t="s">
        <v>319</v>
      </c>
      <c r="AR9" s="29" t="s">
        <v>320</v>
      </c>
      <c r="AS9" s="29" t="s">
        <v>2486</v>
      </c>
      <c r="AX9" s="29" t="s">
        <v>56</v>
      </c>
      <c r="BB9" s="29" t="s">
        <v>2959</v>
      </c>
      <c r="BD9" s="29" t="s">
        <v>322</v>
      </c>
      <c r="BJ9" s="29" t="s">
        <v>2959</v>
      </c>
      <c r="BP9" s="29" t="s">
        <v>322</v>
      </c>
      <c r="BR9" s="29" t="s">
        <v>2982</v>
      </c>
      <c r="BX9" s="29" t="s">
        <v>2983</v>
      </c>
      <c r="CH9" s="29" t="s">
        <v>323</v>
      </c>
      <c r="CL9" s="53"/>
      <c r="CO9" s="29" t="s">
        <v>184</v>
      </c>
      <c r="CQ9" s="29" t="s">
        <v>308</v>
      </c>
      <c r="DG9" s="29" t="s">
        <v>524</v>
      </c>
      <c r="DH9" s="29" t="s">
        <v>525</v>
      </c>
      <c r="DM9" s="29" t="s">
        <v>615</v>
      </c>
      <c r="DN9" s="29" t="s">
        <v>616</v>
      </c>
      <c r="DP9" s="29" t="s">
        <v>805</v>
      </c>
      <c r="DQ9" s="29" t="s">
        <v>806</v>
      </c>
    </row>
    <row r="10" spans="1:121" x14ac:dyDescent="0.25">
      <c r="A10" s="29" t="s">
        <v>366</v>
      </c>
      <c r="B10" s="29" t="s">
        <v>367</v>
      </c>
      <c r="E10" s="29" t="s">
        <v>326</v>
      </c>
      <c r="F10" s="29" t="s">
        <v>327</v>
      </c>
      <c r="I10" s="29" t="s">
        <v>3090</v>
      </c>
      <c r="J10" s="29" t="s">
        <v>3116</v>
      </c>
      <c r="M10" s="29" t="s">
        <v>328</v>
      </c>
      <c r="N10" s="29" t="s">
        <v>329</v>
      </c>
      <c r="T10" s="29" t="s">
        <v>2414</v>
      </c>
      <c r="AB10" s="29" t="s">
        <v>11</v>
      </c>
      <c r="AN10" s="29" t="s">
        <v>331</v>
      </c>
      <c r="AR10" s="29" t="s">
        <v>332</v>
      </c>
      <c r="AS10" s="29" t="s">
        <v>2487</v>
      </c>
      <c r="AX10" s="29" t="s">
        <v>3058</v>
      </c>
      <c r="BB10" s="29" t="s">
        <v>2960</v>
      </c>
      <c r="BD10" s="29" t="s">
        <v>333</v>
      </c>
      <c r="BJ10" s="29" t="s">
        <v>2960</v>
      </c>
      <c r="BP10" s="29" t="s">
        <v>333</v>
      </c>
      <c r="BR10" s="29" t="s">
        <v>2983</v>
      </c>
      <c r="BU10" s="30"/>
      <c r="BX10" s="29" t="s">
        <v>2993</v>
      </c>
      <c r="CH10" s="29" t="s">
        <v>334</v>
      </c>
      <c r="CO10" s="29" t="s">
        <v>8</v>
      </c>
      <c r="DG10" s="29" t="s">
        <v>531</v>
      </c>
      <c r="DH10" s="29" t="s">
        <v>532</v>
      </c>
      <c r="DM10" s="29" t="s">
        <v>906</v>
      </c>
      <c r="DN10" s="29" t="s">
        <v>906</v>
      </c>
      <c r="DP10" s="29" t="s">
        <v>225</v>
      </c>
      <c r="DQ10" s="29" t="s">
        <v>226</v>
      </c>
    </row>
    <row r="11" spans="1:121" x14ac:dyDescent="0.25">
      <c r="A11" s="29" t="s">
        <v>376</v>
      </c>
      <c r="B11" s="29" t="s">
        <v>377</v>
      </c>
      <c r="E11" s="29" t="s">
        <v>337</v>
      </c>
      <c r="F11" s="29" t="s">
        <v>338</v>
      </c>
      <c r="I11" s="29" t="s">
        <v>3091</v>
      </c>
      <c r="J11" s="29" t="s">
        <v>3117</v>
      </c>
      <c r="M11" s="29" t="s">
        <v>339</v>
      </c>
      <c r="N11" s="29" t="s">
        <v>340</v>
      </c>
      <c r="T11" s="29" t="s">
        <v>2460</v>
      </c>
      <c r="AB11" s="29" t="s">
        <v>278</v>
      </c>
      <c r="AN11" s="29" t="s">
        <v>342</v>
      </c>
      <c r="AR11" s="29" t="s">
        <v>343</v>
      </c>
      <c r="AS11" s="29" t="s">
        <v>2488</v>
      </c>
      <c r="AX11" s="29" t="s">
        <v>238</v>
      </c>
      <c r="BB11" s="29" t="s">
        <v>2961</v>
      </c>
      <c r="BJ11" s="29" t="s">
        <v>2961</v>
      </c>
      <c r="BR11" s="29" t="s">
        <v>2984</v>
      </c>
      <c r="CH11" s="29" t="s">
        <v>344</v>
      </c>
      <c r="CO11" s="29" t="s">
        <v>9</v>
      </c>
      <c r="DG11" s="29" t="s">
        <v>538</v>
      </c>
      <c r="DH11" s="29" t="s">
        <v>539</v>
      </c>
      <c r="DM11" s="29" t="s">
        <v>912</v>
      </c>
      <c r="DN11" s="29" t="s">
        <v>912</v>
      </c>
      <c r="DP11" s="29" t="s">
        <v>559</v>
      </c>
      <c r="DQ11" s="29" t="s">
        <v>560</v>
      </c>
    </row>
    <row r="12" spans="1:121" x14ac:dyDescent="0.25">
      <c r="A12" s="29" t="s">
        <v>385</v>
      </c>
      <c r="B12" s="29" t="s">
        <v>386</v>
      </c>
      <c r="E12" s="29" t="s">
        <v>347</v>
      </c>
      <c r="F12" s="29" t="s">
        <v>348</v>
      </c>
      <c r="I12" s="29" t="s">
        <v>349</v>
      </c>
      <c r="J12" s="29" t="s">
        <v>3118</v>
      </c>
      <c r="M12" s="29" t="s">
        <v>350</v>
      </c>
      <c r="N12" s="29" t="s">
        <v>351</v>
      </c>
      <c r="T12" s="29" t="s">
        <v>2461</v>
      </c>
      <c r="AB12" s="29" t="s">
        <v>352</v>
      </c>
      <c r="AN12" s="29" t="s">
        <v>353</v>
      </c>
      <c r="AR12" s="29" t="s">
        <v>354</v>
      </c>
      <c r="AS12" s="29" t="s">
        <v>2489</v>
      </c>
      <c r="AX12" s="29" t="s">
        <v>3078</v>
      </c>
      <c r="BB12" s="29" t="s">
        <v>2962</v>
      </c>
      <c r="BJ12" s="29" t="s">
        <v>2962</v>
      </c>
      <c r="BR12" s="29"/>
      <c r="CH12" s="29" t="s">
        <v>355</v>
      </c>
      <c r="CO12" s="29" t="s">
        <v>10</v>
      </c>
      <c r="DG12" s="29" t="s">
        <v>545</v>
      </c>
      <c r="DH12" s="29" t="s">
        <v>546</v>
      </c>
      <c r="DM12" s="29" t="s">
        <v>918</v>
      </c>
      <c r="DN12" s="29" t="s">
        <v>919</v>
      </c>
      <c r="DP12" s="29" t="s">
        <v>817</v>
      </c>
      <c r="DQ12" s="29" t="s">
        <v>818</v>
      </c>
    </row>
    <row r="13" spans="1:121" x14ac:dyDescent="0.25">
      <c r="A13" s="29" t="s">
        <v>394</v>
      </c>
      <c r="B13" s="29" t="s">
        <v>395</v>
      </c>
      <c r="E13" s="29" t="s">
        <v>358</v>
      </c>
      <c r="F13" s="29" t="s">
        <v>359</v>
      </c>
      <c r="I13" s="29" t="s">
        <v>3092</v>
      </c>
      <c r="J13" s="29" t="s">
        <v>3119</v>
      </c>
      <c r="M13" s="29" t="s">
        <v>360</v>
      </c>
      <c r="N13" s="29" t="s">
        <v>361</v>
      </c>
      <c r="T13" s="29" t="s">
        <v>2417</v>
      </c>
      <c r="AB13" s="29" t="s">
        <v>362</v>
      </c>
      <c r="AN13" s="29" t="s">
        <v>363</v>
      </c>
      <c r="AR13" s="29" t="s">
        <v>364</v>
      </c>
      <c r="AS13" s="29" t="s">
        <v>2490</v>
      </c>
      <c r="AX13" s="29" t="s">
        <v>3174</v>
      </c>
      <c r="BB13" s="29" t="s">
        <v>2963</v>
      </c>
      <c r="BJ13" s="29" t="s">
        <v>2963</v>
      </c>
      <c r="CH13" s="29" t="s">
        <v>365</v>
      </c>
      <c r="CO13" s="29" t="s">
        <v>318</v>
      </c>
      <c r="DG13" s="29" t="s">
        <v>649</v>
      </c>
      <c r="DH13" s="29" t="s">
        <v>650</v>
      </c>
      <c r="DM13" s="29" t="s">
        <v>925</v>
      </c>
      <c r="DN13" s="29" t="s">
        <v>925</v>
      </c>
      <c r="DP13" s="29" t="s">
        <v>413</v>
      </c>
      <c r="DQ13" s="29" t="s">
        <v>414</v>
      </c>
    </row>
    <row r="14" spans="1:121" x14ac:dyDescent="0.25">
      <c r="A14" s="29" t="s">
        <v>413</v>
      </c>
      <c r="B14" s="29" t="s">
        <v>414</v>
      </c>
      <c r="E14" s="29" t="s">
        <v>368</v>
      </c>
      <c r="F14" s="29" t="s">
        <v>369</v>
      </c>
      <c r="I14" s="29" t="s">
        <v>3093</v>
      </c>
      <c r="J14" s="29" t="s">
        <v>3120</v>
      </c>
      <c r="M14" s="29" t="s">
        <v>370</v>
      </c>
      <c r="N14" s="29" t="s">
        <v>371</v>
      </c>
      <c r="T14" s="29" t="s">
        <v>204</v>
      </c>
      <c r="AB14" s="29" t="s">
        <v>375</v>
      </c>
      <c r="AN14" s="29" t="s">
        <v>372</v>
      </c>
      <c r="AR14" s="29" t="s">
        <v>373</v>
      </c>
      <c r="AS14" s="29" t="s">
        <v>2491</v>
      </c>
      <c r="AX14" s="29" t="s">
        <v>3175</v>
      </c>
      <c r="BB14" s="29" t="s">
        <v>2964</v>
      </c>
      <c r="BJ14" s="29" t="s">
        <v>2964</v>
      </c>
      <c r="CH14" s="29" t="s">
        <v>374</v>
      </c>
      <c r="CL14" s="30"/>
      <c r="CO14" s="29" t="s">
        <v>362</v>
      </c>
      <c r="DG14" s="29" t="s">
        <v>785</v>
      </c>
      <c r="DH14" s="29" t="s">
        <v>786</v>
      </c>
      <c r="DM14" s="29" t="s">
        <v>931</v>
      </c>
      <c r="DN14" s="29" t="s">
        <v>932</v>
      </c>
      <c r="DP14" s="29" t="s">
        <v>394</v>
      </c>
      <c r="DQ14" s="29" t="s">
        <v>395</v>
      </c>
    </row>
    <row r="15" spans="1:121" x14ac:dyDescent="0.25">
      <c r="A15" s="29" t="s">
        <v>422</v>
      </c>
      <c r="B15" s="29" t="s">
        <v>423</v>
      </c>
      <c r="E15" s="29" t="s">
        <v>378</v>
      </c>
      <c r="F15" s="29" t="s">
        <v>379</v>
      </c>
      <c r="I15" s="29" t="s">
        <v>3094</v>
      </c>
      <c r="J15" s="29" t="s">
        <v>3121</v>
      </c>
      <c r="M15" s="29" t="s">
        <v>380</v>
      </c>
      <c r="N15" s="29" t="s">
        <v>381</v>
      </c>
      <c r="T15" s="29" t="s">
        <v>2416</v>
      </c>
      <c r="AN15" s="29" t="s">
        <v>382</v>
      </c>
      <c r="AR15" s="29" t="s">
        <v>383</v>
      </c>
      <c r="AS15" s="29" t="s">
        <v>2492</v>
      </c>
      <c r="AX15" s="29" t="s">
        <v>3176</v>
      </c>
      <c r="BB15" s="29" t="s">
        <v>2965</v>
      </c>
      <c r="BJ15" s="29" t="s">
        <v>2965</v>
      </c>
      <c r="CH15" s="29" t="s">
        <v>384</v>
      </c>
      <c r="DG15" s="29" t="s">
        <v>273</v>
      </c>
      <c r="DH15" s="29" t="s">
        <v>792</v>
      </c>
      <c r="DM15" s="29" t="s">
        <v>938</v>
      </c>
      <c r="DN15" s="29" t="s">
        <v>939</v>
      </c>
      <c r="DP15" s="29" t="s">
        <v>376</v>
      </c>
      <c r="DQ15" s="29" t="s">
        <v>377</v>
      </c>
    </row>
    <row r="16" spans="1:121" x14ac:dyDescent="0.25">
      <c r="A16" s="29" t="s">
        <v>431</v>
      </c>
      <c r="B16" s="29" t="s">
        <v>432</v>
      </c>
      <c r="E16" s="29" t="s">
        <v>387</v>
      </c>
      <c r="F16" s="29" t="s">
        <v>388</v>
      </c>
      <c r="I16" s="29" t="s">
        <v>3095</v>
      </c>
      <c r="J16" s="29" t="s">
        <v>3122</v>
      </c>
      <c r="M16" s="29" t="s">
        <v>389</v>
      </c>
      <c r="N16" s="29" t="s">
        <v>390</v>
      </c>
      <c r="AN16" s="29" t="s">
        <v>391</v>
      </c>
      <c r="AR16" s="29" t="s">
        <v>392</v>
      </c>
      <c r="AS16" s="29" t="s">
        <v>2493</v>
      </c>
      <c r="AX16" s="29" t="s">
        <v>3177</v>
      </c>
      <c r="BB16" s="29" t="s">
        <v>2966</v>
      </c>
      <c r="BJ16" s="29" t="s">
        <v>2966</v>
      </c>
      <c r="CH16" s="29" t="s">
        <v>393</v>
      </c>
      <c r="DG16" s="29" t="s">
        <v>798</v>
      </c>
      <c r="DH16" s="29" t="s">
        <v>799</v>
      </c>
      <c r="DP16" s="29" t="s">
        <v>385</v>
      </c>
      <c r="DQ16" s="29" t="s">
        <v>386</v>
      </c>
    </row>
    <row r="17" spans="1:121" x14ac:dyDescent="0.25">
      <c r="A17" s="29" t="s">
        <v>440</v>
      </c>
      <c r="B17" s="29" t="s">
        <v>441</v>
      </c>
      <c r="E17" s="29" t="s">
        <v>396</v>
      </c>
      <c r="F17" s="29" t="s">
        <v>397</v>
      </c>
      <c r="I17" s="29" t="s">
        <v>3096</v>
      </c>
      <c r="J17" s="29" t="s">
        <v>398</v>
      </c>
      <c r="M17" s="29" t="s">
        <v>399</v>
      </c>
      <c r="N17" s="29" t="s">
        <v>400</v>
      </c>
      <c r="AN17" s="29" t="s">
        <v>401</v>
      </c>
      <c r="AR17" s="29" t="s">
        <v>402</v>
      </c>
      <c r="AS17" s="29" t="s">
        <v>2494</v>
      </c>
      <c r="BB17" s="29" t="s">
        <v>2967</v>
      </c>
      <c r="BJ17" s="29" t="s">
        <v>2967</v>
      </c>
      <c r="CH17" s="29" t="s">
        <v>403</v>
      </c>
      <c r="DG17" s="29" t="s">
        <v>805</v>
      </c>
      <c r="DH17" s="29" t="s">
        <v>806</v>
      </c>
      <c r="DP17" s="29" t="s">
        <v>249</v>
      </c>
      <c r="DQ17" s="29" t="s">
        <v>250</v>
      </c>
    </row>
    <row r="18" spans="1:121" x14ac:dyDescent="0.25">
      <c r="A18" s="29" t="s">
        <v>448</v>
      </c>
      <c r="B18" s="29" t="s">
        <v>449</v>
      </c>
      <c r="E18" s="29" t="s">
        <v>406</v>
      </c>
      <c r="F18" s="29" t="s">
        <v>407</v>
      </c>
      <c r="I18" s="29" t="s">
        <v>3097</v>
      </c>
      <c r="J18" s="29" t="s">
        <v>3123</v>
      </c>
      <c r="M18" s="29" t="s">
        <v>408</v>
      </c>
      <c r="N18" s="29" t="s">
        <v>409</v>
      </c>
      <c r="AN18" s="29" t="s">
        <v>410</v>
      </c>
      <c r="AR18" s="29" t="s">
        <v>411</v>
      </c>
      <c r="AS18" s="29" t="s">
        <v>2495</v>
      </c>
      <c r="CH18" s="29" t="s">
        <v>412</v>
      </c>
      <c r="DG18" s="29" t="s">
        <v>817</v>
      </c>
      <c r="DH18" s="29" t="s">
        <v>818</v>
      </c>
      <c r="DP18" s="29" t="s">
        <v>824</v>
      </c>
      <c r="DQ18" s="29" t="s">
        <v>825</v>
      </c>
    </row>
    <row r="19" spans="1:121" x14ac:dyDescent="0.25">
      <c r="A19" s="29" t="s">
        <v>456</v>
      </c>
      <c r="B19" s="29" t="s">
        <v>457</v>
      </c>
      <c r="E19" s="29" t="s">
        <v>415</v>
      </c>
      <c r="F19" s="29" t="s">
        <v>416</v>
      </c>
      <c r="I19" s="29" t="s">
        <v>3098</v>
      </c>
      <c r="J19" s="29" t="s">
        <v>3124</v>
      </c>
      <c r="M19" s="29" t="s">
        <v>417</v>
      </c>
      <c r="N19" s="29" t="s">
        <v>418</v>
      </c>
      <c r="AN19" s="29" t="s">
        <v>419</v>
      </c>
      <c r="AR19" s="29" t="s">
        <v>420</v>
      </c>
      <c r="AS19" s="29" t="s">
        <v>2496</v>
      </c>
      <c r="CH19" s="29" t="s">
        <v>421</v>
      </c>
      <c r="DG19" s="29" t="s">
        <v>824</v>
      </c>
      <c r="DH19" s="29" t="s">
        <v>825</v>
      </c>
      <c r="DP19" s="29" t="s">
        <v>269</v>
      </c>
      <c r="DQ19" s="29" t="s">
        <v>270</v>
      </c>
    </row>
    <row r="20" spans="1:121" x14ac:dyDescent="0.25">
      <c r="A20" s="29" t="s">
        <v>463</v>
      </c>
      <c r="B20" s="29" t="s">
        <v>464</v>
      </c>
      <c r="E20" s="29" t="s">
        <v>424</v>
      </c>
      <c r="F20" s="29" t="s">
        <v>425</v>
      </c>
      <c r="I20" s="29" t="s">
        <v>3099</v>
      </c>
      <c r="J20" s="29" t="s">
        <v>3125</v>
      </c>
      <c r="M20" s="29" t="s">
        <v>426</v>
      </c>
      <c r="N20" s="29" t="s">
        <v>427</v>
      </c>
      <c r="AN20" s="29" t="s">
        <v>428</v>
      </c>
      <c r="AR20" s="29" t="s">
        <v>429</v>
      </c>
      <c r="AS20" s="29" t="s">
        <v>2497</v>
      </c>
      <c r="CH20" s="29" t="s">
        <v>430</v>
      </c>
      <c r="DG20" s="29" t="s">
        <v>831</v>
      </c>
      <c r="DH20" s="29" t="s">
        <v>832</v>
      </c>
      <c r="DP20" s="29" t="s">
        <v>404</v>
      </c>
      <c r="DQ20" s="29" t="s">
        <v>405</v>
      </c>
    </row>
    <row r="21" spans="1:121" x14ac:dyDescent="0.25">
      <c r="A21" s="29" t="s">
        <v>477</v>
      </c>
      <c r="B21" s="29" t="s">
        <v>478</v>
      </c>
      <c r="E21" s="29" t="s">
        <v>433</v>
      </c>
      <c r="F21" s="29" t="s">
        <v>434</v>
      </c>
      <c r="I21" s="29" t="s">
        <v>3100</v>
      </c>
      <c r="J21" s="29" t="s">
        <v>3126</v>
      </c>
      <c r="M21" s="29" t="s">
        <v>435</v>
      </c>
      <c r="N21" s="29" t="s">
        <v>436</v>
      </c>
      <c r="AN21" s="29" t="s">
        <v>437</v>
      </c>
      <c r="AR21" s="29" t="s">
        <v>438</v>
      </c>
      <c r="AS21" s="29" t="s">
        <v>2498</v>
      </c>
      <c r="CH21" s="29" t="s">
        <v>439</v>
      </c>
      <c r="DG21" s="29" t="s">
        <v>838</v>
      </c>
      <c r="DH21" s="29" t="s">
        <v>839</v>
      </c>
      <c r="DP21" s="29" t="s">
        <v>785</v>
      </c>
      <c r="DQ21" s="29" t="s">
        <v>786</v>
      </c>
    </row>
    <row r="22" spans="1:121" x14ac:dyDescent="0.25">
      <c r="A22" s="29" t="s">
        <v>484</v>
      </c>
      <c r="B22" s="29" t="s">
        <v>485</v>
      </c>
      <c r="E22" s="29" t="s">
        <v>442</v>
      </c>
      <c r="F22" s="29" t="s">
        <v>443</v>
      </c>
      <c r="I22" s="29" t="s">
        <v>3101</v>
      </c>
      <c r="J22" s="29" t="s">
        <v>3127</v>
      </c>
      <c r="M22" s="29" t="s">
        <v>444</v>
      </c>
      <c r="N22" s="29" t="s">
        <v>445</v>
      </c>
      <c r="AN22" s="29" t="s">
        <v>3000</v>
      </c>
      <c r="AR22" s="29" t="s">
        <v>446</v>
      </c>
      <c r="AS22" s="29" t="s">
        <v>2499</v>
      </c>
      <c r="CH22" s="29" t="s">
        <v>447</v>
      </c>
      <c r="DG22" s="29" t="s">
        <v>845</v>
      </c>
      <c r="DH22" s="29" t="s">
        <v>846</v>
      </c>
      <c r="DP22" s="29" t="s">
        <v>673</v>
      </c>
      <c r="DQ22" s="29" t="s">
        <v>674</v>
      </c>
    </row>
    <row r="23" spans="1:121" x14ac:dyDescent="0.25">
      <c r="A23" s="29" t="s">
        <v>491</v>
      </c>
      <c r="B23" s="29" t="s">
        <v>492</v>
      </c>
      <c r="E23" s="29" t="s">
        <v>450</v>
      </c>
      <c r="F23" s="29" t="s">
        <v>451</v>
      </c>
      <c r="I23" s="29" t="s">
        <v>3102</v>
      </c>
      <c r="J23" s="29" t="s">
        <v>3128</v>
      </c>
      <c r="M23" s="29" t="s">
        <v>452</v>
      </c>
      <c r="N23" s="29" t="s">
        <v>453</v>
      </c>
      <c r="AN23" s="29" t="s">
        <v>3004</v>
      </c>
      <c r="AR23" s="29" t="s">
        <v>454</v>
      </c>
      <c r="AS23" s="29" t="s">
        <v>2500</v>
      </c>
      <c r="CH23" s="29" t="s">
        <v>455</v>
      </c>
      <c r="DG23" s="29" t="s">
        <v>852</v>
      </c>
      <c r="DH23" s="29" t="s">
        <v>853</v>
      </c>
      <c r="DP23" s="29" t="s">
        <v>345</v>
      </c>
      <c r="DQ23" s="29" t="s">
        <v>346</v>
      </c>
    </row>
    <row r="24" spans="1:121" x14ac:dyDescent="0.25">
      <c r="A24" s="29" t="s">
        <v>498</v>
      </c>
      <c r="B24" s="29" t="s">
        <v>499</v>
      </c>
      <c r="E24" s="29" t="s">
        <v>458</v>
      </c>
      <c r="F24" s="29" t="s">
        <v>459</v>
      </c>
      <c r="I24" s="29" t="s">
        <v>3103</v>
      </c>
      <c r="J24" s="29" t="s">
        <v>3129</v>
      </c>
      <c r="M24" s="29" t="s">
        <v>460</v>
      </c>
      <c r="N24" s="29" t="s">
        <v>461</v>
      </c>
      <c r="AN24" s="29" t="s">
        <v>3059</v>
      </c>
      <c r="AR24" s="29" t="s">
        <v>462</v>
      </c>
      <c r="AS24" s="29" t="s">
        <v>2501</v>
      </c>
      <c r="CH24" s="29" t="s">
        <v>3000</v>
      </c>
      <c r="DG24" s="29" t="s">
        <v>859</v>
      </c>
      <c r="DH24" s="29" t="s">
        <v>860</v>
      </c>
      <c r="DP24" s="29" t="s">
        <v>831</v>
      </c>
      <c r="DQ24" s="29" t="s">
        <v>832</v>
      </c>
    </row>
    <row r="25" spans="1:121" x14ac:dyDescent="0.25">
      <c r="A25" s="29" t="s">
        <v>622</v>
      </c>
      <c r="B25" s="29" t="s">
        <v>623</v>
      </c>
      <c r="E25" s="29" t="s">
        <v>465</v>
      </c>
      <c r="F25" s="29" t="s">
        <v>466</v>
      </c>
      <c r="I25" s="29" t="s">
        <v>3104</v>
      </c>
      <c r="J25" s="29" t="s">
        <v>3104</v>
      </c>
      <c r="M25" s="29" t="s">
        <v>467</v>
      </c>
      <c r="N25" s="29" t="s">
        <v>468</v>
      </c>
      <c r="AN25" s="29" t="s">
        <v>3060</v>
      </c>
      <c r="AR25" s="29" t="s">
        <v>469</v>
      </c>
      <c r="AS25" s="29" t="s">
        <v>2502</v>
      </c>
      <c r="CH25" s="29" t="s">
        <v>3001</v>
      </c>
      <c r="DG25" s="29" t="s">
        <v>866</v>
      </c>
      <c r="DH25" s="29" t="s">
        <v>867</v>
      </c>
      <c r="DP25" s="29" t="s">
        <v>666</v>
      </c>
      <c r="DQ25" s="29" t="s">
        <v>667</v>
      </c>
    </row>
    <row r="26" spans="1:121" x14ac:dyDescent="0.25">
      <c r="A26" s="29" t="s">
        <v>635</v>
      </c>
      <c r="B26" s="29" t="s">
        <v>636</v>
      </c>
      <c r="E26" s="29" t="s">
        <v>472</v>
      </c>
      <c r="F26" s="29" t="s">
        <v>473</v>
      </c>
      <c r="I26" s="29" t="s">
        <v>3105</v>
      </c>
      <c r="J26" s="29" t="s">
        <v>3130</v>
      </c>
      <c r="M26" s="29" t="s">
        <v>474</v>
      </c>
      <c r="N26" s="29" t="s">
        <v>475</v>
      </c>
      <c r="AN26" s="29" t="s">
        <v>3061</v>
      </c>
      <c r="AR26" s="29" t="s">
        <v>476</v>
      </c>
      <c r="AS26" s="29" t="s">
        <v>2503</v>
      </c>
      <c r="CH26" s="29" t="s">
        <v>3003</v>
      </c>
      <c r="DG26" s="29" t="s">
        <v>873</v>
      </c>
      <c r="DH26" s="29" t="s">
        <v>874</v>
      </c>
      <c r="DP26" s="29" t="s">
        <v>286</v>
      </c>
      <c r="DQ26" s="29" t="s">
        <v>287</v>
      </c>
    </row>
    <row r="27" spans="1:121" x14ac:dyDescent="0.25">
      <c r="A27" s="29" t="s">
        <v>666</v>
      </c>
      <c r="B27" s="29" t="s">
        <v>667</v>
      </c>
      <c r="E27" s="29" t="s">
        <v>479</v>
      </c>
      <c r="F27" s="29" t="s">
        <v>480</v>
      </c>
      <c r="I27" s="29" t="s">
        <v>3106</v>
      </c>
      <c r="J27" s="29" t="s">
        <v>3131</v>
      </c>
      <c r="M27" s="29" t="s">
        <v>481</v>
      </c>
      <c r="N27" s="29" t="s">
        <v>482</v>
      </c>
      <c r="AN27" s="29" t="s">
        <v>3062</v>
      </c>
      <c r="AR27" s="29" t="s">
        <v>483</v>
      </c>
      <c r="AS27" s="29" t="s">
        <v>2504</v>
      </c>
      <c r="CH27" s="29" t="s">
        <v>3056</v>
      </c>
      <c r="DG27" s="29" t="s">
        <v>880</v>
      </c>
      <c r="DH27" s="29" t="s">
        <v>880</v>
      </c>
      <c r="DP27" s="29" t="s">
        <v>838</v>
      </c>
      <c r="DQ27" s="29" t="s">
        <v>839</v>
      </c>
    </row>
    <row r="28" spans="1:121" x14ac:dyDescent="0.25">
      <c r="A28" s="29" t="s">
        <v>673</v>
      </c>
      <c r="B28" s="29" t="s">
        <v>674</v>
      </c>
      <c r="E28" s="29" t="s">
        <v>486</v>
      </c>
      <c r="F28" s="29" t="s">
        <v>487</v>
      </c>
      <c r="I28" s="29" t="s">
        <v>3107</v>
      </c>
      <c r="J28" s="29" t="s">
        <v>3132</v>
      </c>
      <c r="M28" s="29" t="s">
        <v>488</v>
      </c>
      <c r="N28" s="29" t="s">
        <v>489</v>
      </c>
      <c r="AN28" s="29" t="s">
        <v>3063</v>
      </c>
      <c r="AR28" s="29" t="s">
        <v>490</v>
      </c>
      <c r="AS28" s="29" t="s">
        <v>2505</v>
      </c>
      <c r="CH28" s="29" t="s">
        <v>3057</v>
      </c>
      <c r="DG28" s="29" t="s">
        <v>886</v>
      </c>
      <c r="DH28" s="29" t="s">
        <v>887</v>
      </c>
      <c r="DP28" s="29" t="s">
        <v>649</v>
      </c>
      <c r="DQ28" s="29" t="s">
        <v>650</v>
      </c>
    </row>
    <row r="29" spans="1:121" x14ac:dyDescent="0.25">
      <c r="A29" s="29" t="s">
        <v>680</v>
      </c>
      <c r="B29" s="29" t="s">
        <v>681</v>
      </c>
      <c r="E29" s="29" t="s">
        <v>493</v>
      </c>
      <c r="F29" s="29" t="s">
        <v>494</v>
      </c>
      <c r="I29" s="29" t="s">
        <v>3108</v>
      </c>
      <c r="J29" s="29" t="s">
        <v>3133</v>
      </c>
      <c r="M29" s="29" t="s">
        <v>495</v>
      </c>
      <c r="N29" s="29" t="s">
        <v>496</v>
      </c>
      <c r="AN29" s="29" t="s">
        <v>3079</v>
      </c>
      <c r="AR29" s="29" t="s">
        <v>497</v>
      </c>
      <c r="AS29" s="29" t="s">
        <v>2506</v>
      </c>
      <c r="CH29" s="29" t="s">
        <v>3077</v>
      </c>
      <c r="DG29" s="29" t="s">
        <v>893</v>
      </c>
      <c r="DH29" s="29" t="s">
        <v>893</v>
      </c>
      <c r="DP29" s="29" t="s">
        <v>422</v>
      </c>
      <c r="DQ29" s="29" t="s">
        <v>423</v>
      </c>
    </row>
    <row r="30" spans="1:121" x14ac:dyDescent="0.25">
      <c r="A30" s="29" t="s">
        <v>687</v>
      </c>
      <c r="B30" s="29" t="s">
        <v>688</v>
      </c>
      <c r="E30" s="29" t="s">
        <v>500</v>
      </c>
      <c r="F30" s="29" t="s">
        <v>501</v>
      </c>
      <c r="I30" s="29" t="s">
        <v>3109</v>
      </c>
      <c r="J30" s="29" t="s">
        <v>3134</v>
      </c>
      <c r="M30" s="29" t="s">
        <v>502</v>
      </c>
      <c r="N30" s="29" t="s">
        <v>503</v>
      </c>
      <c r="AN30" s="29" t="s">
        <v>3270</v>
      </c>
      <c r="AR30" s="29" t="s">
        <v>504</v>
      </c>
      <c r="AS30" s="29" t="s">
        <v>2507</v>
      </c>
      <c r="CH30" s="29" t="s">
        <v>3268</v>
      </c>
      <c r="DG30" s="29" t="s">
        <v>899</v>
      </c>
      <c r="DH30" s="29" t="s">
        <v>900</v>
      </c>
      <c r="DP30" s="29" t="s">
        <v>299</v>
      </c>
      <c r="DQ30" s="29" t="s">
        <v>300</v>
      </c>
    </row>
    <row r="31" spans="1:121" x14ac:dyDescent="0.25">
      <c r="A31" s="29" t="s">
        <v>694</v>
      </c>
      <c r="B31" s="29" t="s">
        <v>695</v>
      </c>
      <c r="E31" s="29" t="s">
        <v>507</v>
      </c>
      <c r="F31" s="29" t="s">
        <v>508</v>
      </c>
      <c r="M31" s="29" t="s">
        <v>509</v>
      </c>
      <c r="N31" s="29" t="s">
        <v>510</v>
      </c>
      <c r="AR31" s="29" t="s">
        <v>511</v>
      </c>
      <c r="AS31" s="29" t="s">
        <v>2508</v>
      </c>
      <c r="DG31" s="29" t="s">
        <v>3266</v>
      </c>
      <c r="DH31" s="29" t="s">
        <v>3267</v>
      </c>
      <c r="DP31" s="29" t="s">
        <v>505</v>
      </c>
      <c r="DQ31" s="29" t="s">
        <v>506</v>
      </c>
    </row>
    <row r="32" spans="1:121" x14ac:dyDescent="0.25">
      <c r="A32" s="29" t="s">
        <v>701</v>
      </c>
      <c r="B32" s="29" t="s">
        <v>702</v>
      </c>
      <c r="E32" s="29" t="s">
        <v>514</v>
      </c>
      <c r="F32" s="29" t="s">
        <v>515</v>
      </c>
      <c r="M32" s="29" t="s">
        <v>516</v>
      </c>
      <c r="N32" s="29" t="s">
        <v>517</v>
      </c>
      <c r="AR32" s="29" t="s">
        <v>518</v>
      </c>
      <c r="AS32" s="29" t="s">
        <v>2509</v>
      </c>
      <c r="DG32" s="29" t="s">
        <v>3262</v>
      </c>
      <c r="DH32" s="29" t="s">
        <v>3263</v>
      </c>
      <c r="DP32" s="29" t="s">
        <v>431</v>
      </c>
      <c r="DQ32" s="29" t="s">
        <v>432</v>
      </c>
    </row>
    <row r="33" spans="1:121" x14ac:dyDescent="0.25">
      <c r="A33" s="29" t="s">
        <v>708</v>
      </c>
      <c r="B33" s="29" t="s">
        <v>709</v>
      </c>
      <c r="E33" s="29" t="s">
        <v>519</v>
      </c>
      <c r="F33" s="29" t="s">
        <v>520</v>
      </c>
      <c r="M33" s="29" t="s">
        <v>521</v>
      </c>
      <c r="N33" s="29" t="s">
        <v>522</v>
      </c>
      <c r="AR33" s="29" t="s">
        <v>523</v>
      </c>
      <c r="AS33" s="29" t="s">
        <v>2510</v>
      </c>
      <c r="DG33" s="29" t="s">
        <v>3264</v>
      </c>
      <c r="DH33" s="29" t="s">
        <v>3265</v>
      </c>
      <c r="DP33" s="29" t="s">
        <v>440</v>
      </c>
      <c r="DQ33" s="29" t="s">
        <v>441</v>
      </c>
    </row>
    <row r="34" spans="1:121" x14ac:dyDescent="0.25">
      <c r="A34" s="29" t="s">
        <v>715</v>
      </c>
      <c r="B34" s="29" t="s">
        <v>716</v>
      </c>
      <c r="E34" s="29" t="s">
        <v>526</v>
      </c>
      <c r="F34" s="29" t="s">
        <v>527</v>
      </c>
      <c r="M34" s="29" t="s">
        <v>528</v>
      </c>
      <c r="N34" s="29" t="s">
        <v>529</v>
      </c>
      <c r="AR34" s="29" t="s">
        <v>530</v>
      </c>
      <c r="AS34" s="29" t="s">
        <v>2511</v>
      </c>
      <c r="DP34" s="29" t="s">
        <v>3264</v>
      </c>
      <c r="DQ34" s="29" t="s">
        <v>3265</v>
      </c>
    </row>
    <row r="35" spans="1:121" x14ac:dyDescent="0.25">
      <c r="A35" s="29" t="s">
        <v>722</v>
      </c>
      <c r="B35" s="29" t="s">
        <v>723</v>
      </c>
      <c r="E35" s="29" t="s">
        <v>533</v>
      </c>
      <c r="F35" s="29" t="s">
        <v>534</v>
      </c>
      <c r="M35" s="29" t="s">
        <v>535</v>
      </c>
      <c r="N35" s="29" t="s">
        <v>536</v>
      </c>
      <c r="AR35" s="29" t="s">
        <v>537</v>
      </c>
      <c r="AS35" s="29" t="s">
        <v>2512</v>
      </c>
      <c r="DP35" s="29" t="s">
        <v>845</v>
      </c>
      <c r="DQ35" s="29" t="s">
        <v>846</v>
      </c>
    </row>
    <row r="36" spans="1:121" x14ac:dyDescent="0.25">
      <c r="A36" s="29" t="s">
        <v>729</v>
      </c>
      <c r="B36" s="29" t="s">
        <v>730</v>
      </c>
      <c r="E36" s="29" t="s">
        <v>540</v>
      </c>
      <c r="F36" s="29" t="s">
        <v>541</v>
      </c>
      <c r="M36" s="29" t="s">
        <v>542</v>
      </c>
      <c r="N36" s="29" t="s">
        <v>543</v>
      </c>
      <c r="AR36" s="29" t="s">
        <v>544</v>
      </c>
      <c r="AS36" s="29" t="s">
        <v>2513</v>
      </c>
      <c r="DP36" s="29" t="s">
        <v>852</v>
      </c>
      <c r="DQ36" s="29" t="s">
        <v>853</v>
      </c>
    </row>
    <row r="37" spans="1:121" x14ac:dyDescent="0.25">
      <c r="A37" s="29" t="s">
        <v>736</v>
      </c>
      <c r="B37" s="29" t="s">
        <v>737</v>
      </c>
      <c r="E37" s="29" t="s">
        <v>547</v>
      </c>
      <c r="F37" s="29" t="s">
        <v>548</v>
      </c>
      <c r="M37" s="29" t="s">
        <v>549</v>
      </c>
      <c r="N37" s="29" t="s">
        <v>550</v>
      </c>
      <c r="AR37" s="29" t="s">
        <v>551</v>
      </c>
      <c r="AS37" s="29" t="s">
        <v>2514</v>
      </c>
      <c r="DP37" s="29" t="s">
        <v>594</v>
      </c>
      <c r="DQ37" s="29" t="s">
        <v>595</v>
      </c>
    </row>
    <row r="38" spans="1:121" x14ac:dyDescent="0.25">
      <c r="A38" s="29" t="s">
        <v>743</v>
      </c>
      <c r="B38" s="29" t="s">
        <v>744</v>
      </c>
      <c r="E38" s="29" t="s">
        <v>554</v>
      </c>
      <c r="F38" s="29" t="s">
        <v>555</v>
      </c>
      <c r="M38" s="29" t="s">
        <v>556</v>
      </c>
      <c r="N38" s="29" t="s">
        <v>557</v>
      </c>
      <c r="AR38" s="29" t="s">
        <v>558</v>
      </c>
      <c r="AS38" s="29" t="s">
        <v>2515</v>
      </c>
      <c r="DP38" s="29" t="s">
        <v>512</v>
      </c>
      <c r="DQ38" s="29" t="s">
        <v>513</v>
      </c>
    </row>
    <row r="39" spans="1:121" x14ac:dyDescent="0.25">
      <c r="A39" s="29" t="s">
        <v>750</v>
      </c>
      <c r="B39" s="29" t="s">
        <v>751</v>
      </c>
      <c r="E39" s="29" t="s">
        <v>561</v>
      </c>
      <c r="F39" s="29" t="s">
        <v>562</v>
      </c>
      <c r="M39" s="29" t="s">
        <v>563</v>
      </c>
      <c r="N39" s="29" t="s">
        <v>564</v>
      </c>
      <c r="AR39" s="29" t="s">
        <v>565</v>
      </c>
      <c r="AS39" s="29" t="s">
        <v>2516</v>
      </c>
      <c r="DP39" s="29" t="s">
        <v>273</v>
      </c>
      <c r="DQ39" s="29" t="s">
        <v>792</v>
      </c>
    </row>
    <row r="40" spans="1:121" x14ac:dyDescent="0.25">
      <c r="A40" s="29" t="s">
        <v>757</v>
      </c>
      <c r="B40" s="29" t="s">
        <v>758</v>
      </c>
      <c r="E40" s="29" t="s">
        <v>568</v>
      </c>
      <c r="F40" s="29" t="s">
        <v>569</v>
      </c>
      <c r="M40" s="29" t="s">
        <v>570</v>
      </c>
      <c r="N40" s="29" t="s">
        <v>571</v>
      </c>
      <c r="AR40" s="29" t="s">
        <v>572</v>
      </c>
      <c r="AS40" s="29" t="s">
        <v>2517</v>
      </c>
      <c r="DP40" s="29" t="s">
        <v>310</v>
      </c>
      <c r="DQ40" s="29" t="s">
        <v>311</v>
      </c>
    </row>
    <row r="41" spans="1:121" x14ac:dyDescent="0.25">
      <c r="A41" s="29" t="s">
        <v>764</v>
      </c>
      <c r="B41" s="29" t="s">
        <v>765</v>
      </c>
      <c r="E41" s="29" t="s">
        <v>575</v>
      </c>
      <c r="F41" s="29" t="s">
        <v>576</v>
      </c>
      <c r="M41" s="29" t="s">
        <v>577</v>
      </c>
      <c r="N41" s="29" t="s">
        <v>578</v>
      </c>
      <c r="AR41" s="29" t="s">
        <v>579</v>
      </c>
      <c r="AS41" s="29" t="s">
        <v>2518</v>
      </c>
      <c r="DP41" s="29" t="s">
        <v>912</v>
      </c>
      <c r="DQ41" s="29" t="s">
        <v>912</v>
      </c>
    </row>
    <row r="42" spans="1:121" x14ac:dyDescent="0.25">
      <c r="A42" s="29" t="s">
        <v>771</v>
      </c>
      <c r="B42" s="29" t="s">
        <v>772</v>
      </c>
      <c r="E42" s="29" t="s">
        <v>582</v>
      </c>
      <c r="F42" s="29" t="s">
        <v>583</v>
      </c>
      <c r="M42" s="29" t="s">
        <v>584</v>
      </c>
      <c r="N42" s="29" t="s">
        <v>585</v>
      </c>
      <c r="AR42" s="29" t="s">
        <v>586</v>
      </c>
      <c r="AS42" s="29" t="s">
        <v>2519</v>
      </c>
      <c r="DP42" s="29" t="s">
        <v>938</v>
      </c>
      <c r="DQ42" s="29" t="s">
        <v>939</v>
      </c>
    </row>
    <row r="43" spans="1:121" x14ac:dyDescent="0.25">
      <c r="A43" s="29" t="s">
        <v>778</v>
      </c>
      <c r="B43" s="29" t="s">
        <v>779</v>
      </c>
      <c r="E43" s="29" t="s">
        <v>589</v>
      </c>
      <c r="F43" s="29" t="s">
        <v>590</v>
      </c>
      <c r="M43" s="29" t="s">
        <v>591</v>
      </c>
      <c r="N43" s="29" t="s">
        <v>592</v>
      </c>
      <c r="AR43" s="29" t="s">
        <v>593</v>
      </c>
      <c r="AS43" s="29" t="s">
        <v>2520</v>
      </c>
      <c r="DP43" s="29" t="s">
        <v>736</v>
      </c>
      <c r="DQ43" s="29" t="s">
        <v>737</v>
      </c>
    </row>
    <row r="44" spans="1:121" x14ac:dyDescent="0.25">
      <c r="E44" s="29" t="s">
        <v>596</v>
      </c>
      <c r="F44" s="29" t="s">
        <v>597</v>
      </c>
      <c r="M44" s="29" t="s">
        <v>598</v>
      </c>
      <c r="N44" s="29" t="s">
        <v>599</v>
      </c>
      <c r="AR44" s="29" t="s">
        <v>600</v>
      </c>
      <c r="AS44" s="29" t="s">
        <v>2521</v>
      </c>
      <c r="DP44" s="29" t="s">
        <v>757</v>
      </c>
      <c r="DQ44" s="29" t="s">
        <v>758</v>
      </c>
    </row>
    <row r="45" spans="1:121" x14ac:dyDescent="0.25">
      <c r="E45" s="29" t="s">
        <v>603</v>
      </c>
      <c r="F45" s="29" t="s">
        <v>604</v>
      </c>
      <c r="M45" s="29" t="s">
        <v>605</v>
      </c>
      <c r="N45" s="29" t="s">
        <v>606</v>
      </c>
      <c r="AR45" s="29" t="s">
        <v>607</v>
      </c>
      <c r="AS45" s="29" t="s">
        <v>2522</v>
      </c>
      <c r="DP45" s="29" t="s">
        <v>743</v>
      </c>
      <c r="DQ45" s="29" t="s">
        <v>744</v>
      </c>
    </row>
    <row r="46" spans="1:121" x14ac:dyDescent="0.25">
      <c r="A46" s="29"/>
      <c r="B46" s="29"/>
      <c r="E46" s="29" t="s">
        <v>610</v>
      </c>
      <c r="F46" s="29" t="s">
        <v>611</v>
      </c>
      <c r="M46" s="29" t="s">
        <v>612</v>
      </c>
      <c r="N46" s="29" t="s">
        <v>613</v>
      </c>
      <c r="AR46" s="29" t="s">
        <v>614</v>
      </c>
      <c r="AS46" s="29" t="s">
        <v>2523</v>
      </c>
      <c r="DP46" s="29" t="s">
        <v>750</v>
      </c>
      <c r="DQ46" s="29" t="s">
        <v>751</v>
      </c>
    </row>
    <row r="47" spans="1:121" x14ac:dyDescent="0.25">
      <c r="A47" s="29"/>
      <c r="B47" s="29"/>
      <c r="E47" s="29" t="s">
        <v>617</v>
      </c>
      <c r="F47" s="29" t="s">
        <v>618</v>
      </c>
      <c r="M47" s="29" t="s">
        <v>619</v>
      </c>
      <c r="N47" s="29" t="s">
        <v>620</v>
      </c>
      <c r="AR47" s="29" t="s">
        <v>621</v>
      </c>
      <c r="AS47" s="29" t="s">
        <v>2524</v>
      </c>
      <c r="DP47" s="29" t="s">
        <v>448</v>
      </c>
      <c r="DQ47" s="29" t="s">
        <v>449</v>
      </c>
    </row>
    <row r="48" spans="1:121" x14ac:dyDescent="0.25">
      <c r="A48" s="29"/>
      <c r="B48" s="29"/>
      <c r="E48" s="29" t="s">
        <v>624</v>
      </c>
      <c r="F48" s="29" t="s">
        <v>625</v>
      </c>
      <c r="M48" s="29" t="s">
        <v>626</v>
      </c>
      <c r="N48" s="29" t="s">
        <v>627</v>
      </c>
      <c r="AR48" s="29" t="s">
        <v>628</v>
      </c>
      <c r="AS48" s="29" t="s">
        <v>2525</v>
      </c>
      <c r="DP48" s="29" t="s">
        <v>722</v>
      </c>
      <c r="DQ48" s="29" t="s">
        <v>723</v>
      </c>
    </row>
    <row r="49" spans="1:121" x14ac:dyDescent="0.25">
      <c r="A49" s="29"/>
      <c r="B49" s="29"/>
      <c r="E49" s="29" t="s">
        <v>630</v>
      </c>
      <c r="F49" s="29" t="s">
        <v>631</v>
      </c>
      <c r="M49" s="29" t="s">
        <v>632</v>
      </c>
      <c r="N49" s="29" t="s">
        <v>633</v>
      </c>
      <c r="AR49" s="29" t="s">
        <v>634</v>
      </c>
      <c r="AS49" s="29" t="s">
        <v>2526</v>
      </c>
      <c r="DP49" s="29" t="s">
        <v>715</v>
      </c>
      <c r="DQ49" s="29" t="s">
        <v>716</v>
      </c>
    </row>
    <row r="50" spans="1:121" x14ac:dyDescent="0.25">
      <c r="A50" s="29"/>
      <c r="B50" s="29"/>
      <c r="E50" s="29" t="s">
        <v>637</v>
      </c>
      <c r="F50" s="29" t="s">
        <v>638</v>
      </c>
      <c r="M50" s="29" t="s">
        <v>639</v>
      </c>
      <c r="N50" s="29" t="s">
        <v>640</v>
      </c>
      <c r="AR50" s="29" t="s">
        <v>641</v>
      </c>
      <c r="AS50" s="29" t="s">
        <v>2527</v>
      </c>
      <c r="DP50" s="29" t="s">
        <v>708</v>
      </c>
      <c r="DQ50" s="29" t="s">
        <v>709</v>
      </c>
    </row>
    <row r="51" spans="1:121" x14ac:dyDescent="0.25">
      <c r="A51" s="29"/>
      <c r="B51" s="29"/>
      <c r="E51" s="29" t="s">
        <v>644</v>
      </c>
      <c r="F51" s="29" t="s">
        <v>645</v>
      </c>
      <c r="M51" s="29" t="s">
        <v>646</v>
      </c>
      <c r="N51" s="29" t="s">
        <v>647</v>
      </c>
      <c r="AR51" s="29" t="s">
        <v>648</v>
      </c>
      <c r="AS51" s="29" t="s">
        <v>2528</v>
      </c>
      <c r="DP51" s="29" t="s">
        <v>729</v>
      </c>
      <c r="DQ51" s="29" t="s">
        <v>730</v>
      </c>
    </row>
    <row r="52" spans="1:121" x14ac:dyDescent="0.25">
      <c r="A52" s="29"/>
      <c r="B52" s="29"/>
      <c r="E52" s="29" t="s">
        <v>651</v>
      </c>
      <c r="F52" s="29" t="s">
        <v>652</v>
      </c>
      <c r="M52" s="29" t="s">
        <v>653</v>
      </c>
      <c r="N52" s="29" t="s">
        <v>654</v>
      </c>
      <c r="AR52" s="29" t="s">
        <v>655</v>
      </c>
      <c r="AS52" s="29" t="s">
        <v>2529</v>
      </c>
      <c r="DP52" s="29" t="s">
        <v>680</v>
      </c>
      <c r="DQ52" s="29" t="s">
        <v>681</v>
      </c>
    </row>
    <row r="53" spans="1:121" x14ac:dyDescent="0.25">
      <c r="A53" s="29"/>
      <c r="B53" s="29"/>
      <c r="E53" s="29" t="s">
        <v>656</v>
      </c>
      <c r="F53" s="29" t="s">
        <v>657</v>
      </c>
      <c r="M53" s="29" t="s">
        <v>658</v>
      </c>
      <c r="N53" s="29" t="s">
        <v>659</v>
      </c>
      <c r="AR53" s="29" t="s">
        <v>660</v>
      </c>
      <c r="AS53" s="29" t="s">
        <v>2530</v>
      </c>
      <c r="DP53" s="29" t="s">
        <v>687</v>
      </c>
      <c r="DQ53" s="29" t="s">
        <v>688</v>
      </c>
    </row>
    <row r="54" spans="1:121" x14ac:dyDescent="0.25">
      <c r="A54" s="29"/>
      <c r="B54" s="29"/>
      <c r="E54" s="29" t="s">
        <v>661</v>
      </c>
      <c r="F54" s="29" t="s">
        <v>662</v>
      </c>
      <c r="M54" s="29" t="s">
        <v>663</v>
      </c>
      <c r="N54" s="29" t="s">
        <v>664</v>
      </c>
      <c r="AR54" s="29" t="s">
        <v>665</v>
      </c>
      <c r="AS54" s="29" t="s">
        <v>2531</v>
      </c>
      <c r="DP54" s="29" t="s">
        <v>701</v>
      </c>
      <c r="DQ54" s="29" t="s">
        <v>702</v>
      </c>
    </row>
    <row r="55" spans="1:121" x14ac:dyDescent="0.25">
      <c r="A55" s="29"/>
      <c r="B55" s="29"/>
      <c r="E55" s="29" t="s">
        <v>668</v>
      </c>
      <c r="F55" s="29" t="s">
        <v>669</v>
      </c>
      <c r="M55" s="29" t="s">
        <v>670</v>
      </c>
      <c r="N55" s="29" t="s">
        <v>671</v>
      </c>
      <c r="AR55" s="29" t="s">
        <v>672</v>
      </c>
      <c r="AS55" s="29" t="s">
        <v>2532</v>
      </c>
      <c r="DP55" s="29" t="s">
        <v>694</v>
      </c>
      <c r="DQ55" s="29" t="s">
        <v>695</v>
      </c>
    </row>
    <row r="56" spans="1:121" x14ac:dyDescent="0.25">
      <c r="A56" s="29"/>
      <c r="B56" s="29"/>
      <c r="E56" s="29" t="s">
        <v>675</v>
      </c>
      <c r="F56" s="29" t="s">
        <v>676</v>
      </c>
      <c r="M56" s="29" t="s">
        <v>677</v>
      </c>
      <c r="N56" s="29" t="s">
        <v>678</v>
      </c>
      <c r="AR56" s="29" t="s">
        <v>679</v>
      </c>
      <c r="AS56" s="29" t="s">
        <v>2533</v>
      </c>
      <c r="DP56" s="29" t="s">
        <v>771</v>
      </c>
      <c r="DQ56" s="29" t="s">
        <v>772</v>
      </c>
    </row>
    <row r="57" spans="1:121" x14ac:dyDescent="0.25">
      <c r="A57" s="29"/>
      <c r="B57" s="29"/>
      <c r="E57" s="29" t="s">
        <v>682</v>
      </c>
      <c r="F57" s="29" t="s">
        <v>683</v>
      </c>
      <c r="M57" s="29" t="s">
        <v>684</v>
      </c>
      <c r="N57" s="29" t="s">
        <v>685</v>
      </c>
      <c r="AR57" s="29" t="s">
        <v>686</v>
      </c>
      <c r="AS57" s="29" t="s">
        <v>2534</v>
      </c>
      <c r="DP57" s="29" t="s">
        <v>778</v>
      </c>
      <c r="DQ57" s="29" t="s">
        <v>779</v>
      </c>
    </row>
    <row r="58" spans="1:121" x14ac:dyDescent="0.25">
      <c r="A58" s="29"/>
      <c r="B58" s="29"/>
      <c r="E58" s="29" t="s">
        <v>689</v>
      </c>
      <c r="F58" s="29" t="s">
        <v>690</v>
      </c>
      <c r="M58" s="29" t="s">
        <v>691</v>
      </c>
      <c r="N58" s="29" t="s">
        <v>692</v>
      </c>
      <c r="AR58" s="29" t="s">
        <v>693</v>
      </c>
      <c r="AS58" s="29" t="s">
        <v>2535</v>
      </c>
      <c r="DP58" s="29" t="s">
        <v>764</v>
      </c>
      <c r="DQ58" s="29" t="s">
        <v>765</v>
      </c>
    </row>
    <row r="59" spans="1:121" x14ac:dyDescent="0.25">
      <c r="A59" s="29"/>
      <c r="B59" s="29"/>
      <c r="E59" s="29" t="s">
        <v>696</v>
      </c>
      <c r="F59" s="29" t="s">
        <v>697</v>
      </c>
      <c r="M59" s="29" t="s">
        <v>698</v>
      </c>
      <c r="N59" s="29" t="s">
        <v>699</v>
      </c>
      <c r="AR59" s="29" t="s">
        <v>700</v>
      </c>
      <c r="AS59" s="29" t="s">
        <v>2536</v>
      </c>
      <c r="DP59" s="29" t="s">
        <v>566</v>
      </c>
      <c r="DQ59" s="29" t="s">
        <v>567</v>
      </c>
    </row>
    <row r="60" spans="1:121" x14ac:dyDescent="0.25">
      <c r="A60" s="29"/>
      <c r="B60" s="29"/>
      <c r="E60" s="29" t="s">
        <v>703</v>
      </c>
      <c r="F60" s="29" t="s">
        <v>704</v>
      </c>
      <c r="M60" s="29" t="s">
        <v>705</v>
      </c>
      <c r="N60" s="29" t="s">
        <v>706</v>
      </c>
      <c r="AR60" s="29" t="s">
        <v>707</v>
      </c>
      <c r="AS60" s="29" t="s">
        <v>2537</v>
      </c>
      <c r="DP60" s="29" t="s">
        <v>859</v>
      </c>
      <c r="DQ60" s="29" t="s">
        <v>860</v>
      </c>
    </row>
    <row r="61" spans="1:121" x14ac:dyDescent="0.25">
      <c r="A61" s="29"/>
      <c r="B61" s="29"/>
      <c r="E61" s="29" t="s">
        <v>710</v>
      </c>
      <c r="F61" s="29" t="s">
        <v>711</v>
      </c>
      <c r="M61" s="29" t="s">
        <v>712</v>
      </c>
      <c r="N61" s="29" t="s">
        <v>713</v>
      </c>
      <c r="AR61" s="29" t="s">
        <v>714</v>
      </c>
      <c r="AS61" s="29" t="s">
        <v>2538</v>
      </c>
      <c r="DP61" s="29" t="s">
        <v>456</v>
      </c>
      <c r="DQ61" s="29" t="s">
        <v>457</v>
      </c>
    </row>
    <row r="62" spans="1:121" x14ac:dyDescent="0.25">
      <c r="A62" s="29"/>
      <c r="B62" s="29"/>
      <c r="E62" s="29" t="s">
        <v>717</v>
      </c>
      <c r="F62" s="29" t="s">
        <v>718</v>
      </c>
      <c r="M62" s="29" t="s">
        <v>719</v>
      </c>
      <c r="N62" s="29" t="s">
        <v>720</v>
      </c>
      <c r="AR62" s="29" t="s">
        <v>721</v>
      </c>
      <c r="AS62" s="29" t="s">
        <v>2539</v>
      </c>
      <c r="DP62" s="29" t="s">
        <v>573</v>
      </c>
      <c r="DQ62" s="29" t="s">
        <v>574</v>
      </c>
    </row>
    <row r="63" spans="1:121" x14ac:dyDescent="0.25">
      <c r="A63" s="29"/>
      <c r="B63" s="29"/>
      <c r="E63" s="29" t="s">
        <v>724</v>
      </c>
      <c r="F63" s="29" t="s">
        <v>725</v>
      </c>
      <c r="M63" s="29" t="s">
        <v>726</v>
      </c>
      <c r="N63" s="29" t="s">
        <v>727</v>
      </c>
      <c r="AR63" s="29" t="s">
        <v>728</v>
      </c>
      <c r="AS63" s="29" t="s">
        <v>2540</v>
      </c>
      <c r="DP63" s="29" t="s">
        <v>587</v>
      </c>
      <c r="DQ63" s="29" t="s">
        <v>588</v>
      </c>
    </row>
    <row r="64" spans="1:121" x14ac:dyDescent="0.25">
      <c r="A64" s="29"/>
      <c r="B64" s="29"/>
      <c r="E64" s="29" t="s">
        <v>731</v>
      </c>
      <c r="F64" s="29" t="s">
        <v>732</v>
      </c>
      <c r="M64" s="29" t="s">
        <v>733</v>
      </c>
      <c r="N64" s="29" t="s">
        <v>734</v>
      </c>
      <c r="AR64" s="29" t="s">
        <v>735</v>
      </c>
      <c r="AS64" s="29" t="s">
        <v>2541</v>
      </c>
      <c r="DP64" s="29" t="s">
        <v>601</v>
      </c>
      <c r="DQ64" s="29" t="s">
        <v>602</v>
      </c>
    </row>
    <row r="65" spans="1:121" x14ac:dyDescent="0.25">
      <c r="A65" s="29"/>
      <c r="B65" s="29"/>
      <c r="E65" s="29" t="s">
        <v>738</v>
      </c>
      <c r="F65" s="29" t="s">
        <v>739</v>
      </c>
      <c r="M65" s="29" t="s">
        <v>740</v>
      </c>
      <c r="N65" s="29" t="s">
        <v>741</v>
      </c>
      <c r="AR65" s="29" t="s">
        <v>742</v>
      </c>
      <c r="AS65" s="29" t="s">
        <v>2542</v>
      </c>
      <c r="DP65" s="29" t="s">
        <v>615</v>
      </c>
      <c r="DQ65" s="29" t="s">
        <v>616</v>
      </c>
    </row>
    <row r="66" spans="1:121" x14ac:dyDescent="0.25">
      <c r="A66" s="29"/>
      <c r="B66" s="29"/>
      <c r="E66" s="29" t="s">
        <v>745</v>
      </c>
      <c r="F66" s="29" t="s">
        <v>746</v>
      </c>
      <c r="M66" s="29" t="s">
        <v>747</v>
      </c>
      <c r="N66" s="29" t="s">
        <v>748</v>
      </c>
      <c r="AR66" s="29" t="s">
        <v>749</v>
      </c>
      <c r="AS66" s="29" t="s">
        <v>2543</v>
      </c>
      <c r="DP66" s="29" t="s">
        <v>608</v>
      </c>
      <c r="DQ66" s="29" t="s">
        <v>609</v>
      </c>
    </row>
    <row r="67" spans="1:121" x14ac:dyDescent="0.25">
      <c r="A67" s="29"/>
      <c r="B67" s="29"/>
      <c r="E67" s="29" t="s">
        <v>752</v>
      </c>
      <c r="F67" s="29" t="s">
        <v>753</v>
      </c>
      <c r="M67" s="29" t="s">
        <v>754</v>
      </c>
      <c r="N67" s="29" t="s">
        <v>755</v>
      </c>
      <c r="AR67" s="29" t="s">
        <v>756</v>
      </c>
      <c r="AS67" s="29" t="s">
        <v>2544</v>
      </c>
      <c r="DP67" s="29" t="s">
        <v>866</v>
      </c>
      <c r="DQ67" s="29" t="s">
        <v>867</v>
      </c>
    </row>
    <row r="68" spans="1:121" x14ac:dyDescent="0.25">
      <c r="A68" s="29"/>
      <c r="B68" s="29"/>
      <c r="E68" s="29" t="s">
        <v>759</v>
      </c>
      <c r="F68" s="29" t="s">
        <v>760</v>
      </c>
      <c r="M68" s="29" t="s">
        <v>761</v>
      </c>
      <c r="N68" s="29" t="s">
        <v>762</v>
      </c>
      <c r="AR68" s="29" t="s">
        <v>763</v>
      </c>
      <c r="AS68" s="29" t="s">
        <v>2545</v>
      </c>
      <c r="DP68" s="29" t="s">
        <v>873</v>
      </c>
      <c r="DQ68" s="29" t="s">
        <v>874</v>
      </c>
    </row>
    <row r="69" spans="1:121" x14ac:dyDescent="0.25">
      <c r="A69" s="29"/>
      <c r="B69" s="29"/>
      <c r="E69" s="29" t="s">
        <v>766</v>
      </c>
      <c r="F69" s="29" t="s">
        <v>767</v>
      </c>
      <c r="M69" s="29" t="s">
        <v>768</v>
      </c>
      <c r="N69" s="29" t="s">
        <v>769</v>
      </c>
      <c r="AR69" s="29" t="s">
        <v>770</v>
      </c>
      <c r="AS69" s="29" t="s">
        <v>2546</v>
      </c>
      <c r="DP69" s="29" t="s">
        <v>524</v>
      </c>
      <c r="DQ69" s="29" t="s">
        <v>525</v>
      </c>
    </row>
    <row r="70" spans="1:121" x14ac:dyDescent="0.25">
      <c r="A70" s="29"/>
      <c r="B70" s="29"/>
      <c r="E70" s="29" t="s">
        <v>773</v>
      </c>
      <c r="F70" s="29" t="s">
        <v>774</v>
      </c>
      <c r="M70" s="29" t="s">
        <v>775</v>
      </c>
      <c r="N70" s="29" t="s">
        <v>776</v>
      </c>
      <c r="AR70" s="29" t="s">
        <v>777</v>
      </c>
      <c r="AS70" s="29" t="s">
        <v>2547</v>
      </c>
      <c r="DP70" s="29" t="s">
        <v>580</v>
      </c>
      <c r="DQ70" s="29" t="s">
        <v>581</v>
      </c>
    </row>
    <row r="71" spans="1:121" x14ac:dyDescent="0.25">
      <c r="A71" s="29"/>
      <c r="B71" s="29"/>
      <c r="E71" s="29" t="s">
        <v>780</v>
      </c>
      <c r="F71" s="29" t="s">
        <v>781</v>
      </c>
      <c r="M71" s="29" t="s">
        <v>782</v>
      </c>
      <c r="N71" s="29" t="s">
        <v>783</v>
      </c>
      <c r="AR71" s="29" t="s">
        <v>784</v>
      </c>
      <c r="AS71" s="29" t="s">
        <v>2548</v>
      </c>
      <c r="DP71" s="29" t="s">
        <v>552</v>
      </c>
      <c r="DQ71" s="29" t="s">
        <v>553</v>
      </c>
    </row>
    <row r="72" spans="1:121" x14ac:dyDescent="0.25">
      <c r="A72" s="29"/>
      <c r="B72" s="29"/>
      <c r="E72" s="29" t="s">
        <v>787</v>
      </c>
      <c r="F72" s="29" t="s">
        <v>788</v>
      </c>
      <c r="M72" s="29" t="s">
        <v>789</v>
      </c>
      <c r="N72" s="29" t="s">
        <v>790</v>
      </c>
      <c r="AR72" s="29" t="s">
        <v>791</v>
      </c>
      <c r="AS72" s="29" t="s">
        <v>2549</v>
      </c>
      <c r="DP72" s="29" t="s">
        <v>463</v>
      </c>
      <c r="DQ72" s="29" t="s">
        <v>464</v>
      </c>
    </row>
    <row r="73" spans="1:121" x14ac:dyDescent="0.25">
      <c r="A73" s="29"/>
      <c r="B73" s="29"/>
      <c r="E73" s="29" t="s">
        <v>793</v>
      </c>
      <c r="F73" s="29" t="s">
        <v>794</v>
      </c>
      <c r="M73" s="29" t="s">
        <v>795</v>
      </c>
      <c r="N73" s="29" t="s">
        <v>796</v>
      </c>
      <c r="AR73" s="29" t="s">
        <v>797</v>
      </c>
      <c r="AS73" s="29" t="s">
        <v>2550</v>
      </c>
      <c r="DP73" s="29" t="s">
        <v>335</v>
      </c>
      <c r="DQ73" s="29" t="s">
        <v>336</v>
      </c>
    </row>
    <row r="74" spans="1:121" x14ac:dyDescent="0.25">
      <c r="A74" s="29"/>
      <c r="B74" s="29"/>
      <c r="E74" s="29" t="s">
        <v>800</v>
      </c>
      <c r="F74" s="29" t="s">
        <v>801</v>
      </c>
      <c r="M74" s="29" t="s">
        <v>802</v>
      </c>
      <c r="N74" s="29" t="s">
        <v>803</v>
      </c>
      <c r="AR74" s="29" t="s">
        <v>804</v>
      </c>
      <c r="AS74" s="29" t="s">
        <v>2551</v>
      </c>
      <c r="DP74" s="29" t="s">
        <v>880</v>
      </c>
      <c r="DQ74" s="29" t="s">
        <v>880</v>
      </c>
    </row>
    <row r="75" spans="1:121" x14ac:dyDescent="0.25">
      <c r="A75" s="29"/>
      <c r="B75" s="29"/>
      <c r="E75" s="29" t="s">
        <v>807</v>
      </c>
      <c r="F75" s="29" t="s">
        <v>808</v>
      </c>
      <c r="M75" s="29" t="s">
        <v>809</v>
      </c>
      <c r="N75" s="29" t="s">
        <v>810</v>
      </c>
      <c r="AR75" s="29" t="s">
        <v>811</v>
      </c>
      <c r="AS75" s="29" t="s">
        <v>2552</v>
      </c>
      <c r="DP75" s="29" t="s">
        <v>906</v>
      </c>
      <c r="DQ75" s="29" t="s">
        <v>906</v>
      </c>
    </row>
    <row r="76" spans="1:121" x14ac:dyDescent="0.25">
      <c r="A76" s="29"/>
      <c r="B76" s="29"/>
      <c r="E76" s="29" t="s">
        <v>812</v>
      </c>
      <c r="F76" s="29" t="s">
        <v>813</v>
      </c>
      <c r="M76" s="29" t="s">
        <v>814</v>
      </c>
      <c r="N76" s="29" t="s">
        <v>815</v>
      </c>
      <c r="AR76" s="29" t="s">
        <v>816</v>
      </c>
      <c r="AS76" s="29" t="s">
        <v>2553</v>
      </c>
      <c r="DP76" s="29" t="s">
        <v>531</v>
      </c>
      <c r="DQ76" s="29" t="s">
        <v>532</v>
      </c>
    </row>
    <row r="77" spans="1:121" x14ac:dyDescent="0.25">
      <c r="A77" s="29"/>
      <c r="B77" s="29"/>
      <c r="E77" s="29" t="s">
        <v>819</v>
      </c>
      <c r="F77" s="29" t="s">
        <v>820</v>
      </c>
      <c r="M77" s="29" t="s">
        <v>821</v>
      </c>
      <c r="N77" s="29" t="s">
        <v>822</v>
      </c>
      <c r="AR77" s="29" t="s">
        <v>823</v>
      </c>
      <c r="AS77" s="29" t="s">
        <v>2554</v>
      </c>
      <c r="DP77" s="29" t="s">
        <v>635</v>
      </c>
      <c r="DQ77" s="29" t="s">
        <v>636</v>
      </c>
    </row>
    <row r="78" spans="1:121" x14ac:dyDescent="0.25">
      <c r="A78" s="29"/>
      <c r="E78" s="29" t="s">
        <v>826</v>
      </c>
      <c r="F78" s="29" t="s">
        <v>827</v>
      </c>
      <c r="M78" s="29" t="s">
        <v>828</v>
      </c>
      <c r="N78" s="29" t="s">
        <v>829</v>
      </c>
      <c r="AR78" s="29" t="s">
        <v>830</v>
      </c>
      <c r="AS78" s="29" t="s">
        <v>2555</v>
      </c>
      <c r="DP78" s="29" t="s">
        <v>622</v>
      </c>
      <c r="DQ78" s="29" t="s">
        <v>623</v>
      </c>
    </row>
    <row r="79" spans="1:121" x14ac:dyDescent="0.25">
      <c r="A79" s="29"/>
      <c r="B79" s="29"/>
      <c r="E79" s="29" t="s">
        <v>833</v>
      </c>
      <c r="F79" s="29" t="s">
        <v>834</v>
      </c>
      <c r="M79" s="29" t="s">
        <v>835</v>
      </c>
      <c r="N79" s="29" t="s">
        <v>836</v>
      </c>
      <c r="AR79" s="29" t="s">
        <v>837</v>
      </c>
      <c r="AS79" s="29" t="s">
        <v>2556</v>
      </c>
      <c r="DP79" s="29" t="s">
        <v>629</v>
      </c>
      <c r="DQ79" s="29" t="s">
        <v>3010</v>
      </c>
    </row>
    <row r="80" spans="1:121" x14ac:dyDescent="0.25">
      <c r="A80" s="29"/>
      <c r="B80" s="29"/>
      <c r="E80" s="29" t="s">
        <v>840</v>
      </c>
      <c r="F80" s="29" t="s">
        <v>841</v>
      </c>
      <c r="M80" s="29" t="s">
        <v>842</v>
      </c>
      <c r="N80" s="29" t="s">
        <v>843</v>
      </c>
      <c r="AR80" s="29" t="s">
        <v>844</v>
      </c>
      <c r="AS80" s="29" t="s">
        <v>2557</v>
      </c>
      <c r="DP80" s="29" t="s">
        <v>470</v>
      </c>
      <c r="DQ80" s="29" t="s">
        <v>471</v>
      </c>
    </row>
    <row r="81" spans="1:121" x14ac:dyDescent="0.25">
      <c r="A81" s="29"/>
      <c r="B81" s="29"/>
      <c r="E81" s="29" t="s">
        <v>847</v>
      </c>
      <c r="F81" s="29" t="s">
        <v>848</v>
      </c>
      <c r="M81" s="29" t="s">
        <v>849</v>
      </c>
      <c r="N81" s="29" t="s">
        <v>850</v>
      </c>
      <c r="AR81" s="29" t="s">
        <v>851</v>
      </c>
      <c r="AS81" s="29" t="s">
        <v>2558</v>
      </c>
      <c r="DP81" s="29" t="s">
        <v>538</v>
      </c>
      <c r="DQ81" s="29" t="s">
        <v>539</v>
      </c>
    </row>
    <row r="82" spans="1:121" x14ac:dyDescent="0.25">
      <c r="A82" s="29"/>
      <c r="B82" s="29"/>
      <c r="E82" s="29" t="s">
        <v>854</v>
      </c>
      <c r="F82" s="29" t="s">
        <v>855</v>
      </c>
      <c r="M82" s="29" t="s">
        <v>856</v>
      </c>
      <c r="N82" s="29" t="s">
        <v>857</v>
      </c>
      <c r="AR82" s="29" t="s">
        <v>858</v>
      </c>
      <c r="AS82" s="29" t="s">
        <v>2559</v>
      </c>
      <c r="DP82" s="29" t="s">
        <v>642</v>
      </c>
      <c r="DQ82" s="29" t="s">
        <v>643</v>
      </c>
    </row>
    <row r="83" spans="1:121" x14ac:dyDescent="0.25">
      <c r="A83" s="29"/>
      <c r="B83" s="29"/>
      <c r="E83" s="29" t="s">
        <v>861</v>
      </c>
      <c r="F83" s="29" t="s">
        <v>862</v>
      </c>
      <c r="M83" s="29" t="s">
        <v>863</v>
      </c>
      <c r="N83" s="29" t="s">
        <v>864</v>
      </c>
      <c r="AR83" s="29" t="s">
        <v>865</v>
      </c>
      <c r="AS83" s="29" t="s">
        <v>2560</v>
      </c>
      <c r="DP83" s="29" t="s">
        <v>477</v>
      </c>
      <c r="DQ83" s="29" t="s">
        <v>478</v>
      </c>
    </row>
    <row r="84" spans="1:121" x14ac:dyDescent="0.25">
      <c r="A84" s="29"/>
      <c r="B84" s="29"/>
      <c r="E84" s="29" t="s">
        <v>868</v>
      </c>
      <c r="F84" s="29" t="s">
        <v>869</v>
      </c>
      <c r="M84" s="29" t="s">
        <v>870</v>
      </c>
      <c r="N84" s="29" t="s">
        <v>871</v>
      </c>
      <c r="AR84" s="29" t="s">
        <v>872</v>
      </c>
      <c r="AS84" s="29" t="s">
        <v>2561</v>
      </c>
      <c r="DP84" s="29" t="s">
        <v>545</v>
      </c>
      <c r="DQ84" s="29" t="s">
        <v>546</v>
      </c>
    </row>
    <row r="85" spans="1:121" x14ac:dyDescent="0.25">
      <c r="A85" s="29"/>
      <c r="B85" s="29"/>
      <c r="E85" s="29" t="s">
        <v>875</v>
      </c>
      <c r="F85" s="29" t="s">
        <v>876</v>
      </c>
      <c r="M85" s="29" t="s">
        <v>877</v>
      </c>
      <c r="N85" s="29" t="s">
        <v>878</v>
      </c>
      <c r="AR85" s="29" t="s">
        <v>879</v>
      </c>
      <c r="AS85" s="29" t="s">
        <v>2562</v>
      </c>
      <c r="DP85" s="29" t="s">
        <v>886</v>
      </c>
      <c r="DQ85" s="29" t="s">
        <v>887</v>
      </c>
    </row>
    <row r="86" spans="1:121" x14ac:dyDescent="0.25">
      <c r="A86" s="29"/>
      <c r="B86" s="29"/>
      <c r="E86" s="29" t="s">
        <v>881</v>
      </c>
      <c r="F86" s="29" t="s">
        <v>882</v>
      </c>
      <c r="M86" s="29" t="s">
        <v>883</v>
      </c>
      <c r="N86" s="29" t="s">
        <v>884</v>
      </c>
      <c r="AR86" s="29" t="s">
        <v>885</v>
      </c>
      <c r="AS86" s="29" t="s">
        <v>2563</v>
      </c>
      <c r="DP86" s="29" t="s">
        <v>484</v>
      </c>
      <c r="DQ86" s="29" t="s">
        <v>485</v>
      </c>
    </row>
    <row r="87" spans="1:121" x14ac:dyDescent="0.25">
      <c r="A87" s="29"/>
      <c r="B87" s="29"/>
      <c r="E87" s="29" t="s">
        <v>888</v>
      </c>
      <c r="F87" s="29" t="s">
        <v>889</v>
      </c>
      <c r="M87" s="29" t="s">
        <v>890</v>
      </c>
      <c r="N87" s="29" t="s">
        <v>891</v>
      </c>
      <c r="AR87" s="29" t="s">
        <v>892</v>
      </c>
      <c r="AS87" s="29" t="s">
        <v>2564</v>
      </c>
      <c r="DP87" s="29" t="s">
        <v>491</v>
      </c>
      <c r="DQ87" s="29" t="s">
        <v>492</v>
      </c>
    </row>
    <row r="88" spans="1:121" x14ac:dyDescent="0.25">
      <c r="A88" s="29"/>
      <c r="B88" s="29"/>
      <c r="E88" s="29" t="s">
        <v>894</v>
      </c>
      <c r="F88" s="29" t="s">
        <v>895</v>
      </c>
      <c r="M88" s="29" t="s">
        <v>896</v>
      </c>
      <c r="N88" s="29" t="s">
        <v>897</v>
      </c>
      <c r="AR88" s="29" t="s">
        <v>898</v>
      </c>
      <c r="AS88" s="29" t="s">
        <v>2565</v>
      </c>
      <c r="DP88" s="29" t="s">
        <v>324</v>
      </c>
      <c r="DQ88" s="29" t="s">
        <v>325</v>
      </c>
    </row>
    <row r="89" spans="1:121" x14ac:dyDescent="0.25">
      <c r="A89" s="29"/>
      <c r="B89" s="29"/>
      <c r="E89" s="29" t="s">
        <v>901</v>
      </c>
      <c r="F89" s="29" t="s">
        <v>902</v>
      </c>
      <c r="M89" s="29" t="s">
        <v>903</v>
      </c>
      <c r="N89" s="29" t="s">
        <v>904</v>
      </c>
      <c r="AR89" s="29" t="s">
        <v>905</v>
      </c>
      <c r="AS89" s="29" t="s">
        <v>2566</v>
      </c>
      <c r="DP89" s="29" t="s">
        <v>918</v>
      </c>
      <c r="DQ89" s="29" t="s">
        <v>919</v>
      </c>
    </row>
    <row r="90" spans="1:121" x14ac:dyDescent="0.25">
      <c r="A90" s="29"/>
      <c r="B90" s="29"/>
      <c r="E90" s="29" t="s">
        <v>907</v>
      </c>
      <c r="F90" s="29" t="s">
        <v>908</v>
      </c>
      <c r="M90" s="29" t="s">
        <v>909</v>
      </c>
      <c r="N90" s="29" t="s">
        <v>910</v>
      </c>
      <c r="AR90" s="29" t="s">
        <v>911</v>
      </c>
      <c r="AS90" s="29" t="s">
        <v>2567</v>
      </c>
      <c r="DP90" s="29" t="s">
        <v>925</v>
      </c>
      <c r="DQ90" s="29" t="s">
        <v>925</v>
      </c>
    </row>
    <row r="91" spans="1:121" x14ac:dyDescent="0.25">
      <c r="A91" s="29"/>
      <c r="B91" s="29"/>
      <c r="E91" s="29" t="s">
        <v>913</v>
      </c>
      <c r="F91" s="29" t="s">
        <v>914</v>
      </c>
      <c r="M91" s="29" t="s">
        <v>915</v>
      </c>
      <c r="N91" s="29" t="s">
        <v>916</v>
      </c>
      <c r="AR91" s="29" t="s">
        <v>917</v>
      </c>
      <c r="AS91" s="29" t="s">
        <v>2568</v>
      </c>
      <c r="DP91" s="29" t="s">
        <v>893</v>
      </c>
      <c r="DQ91" s="29" t="s">
        <v>893</v>
      </c>
    </row>
    <row r="92" spans="1:121" x14ac:dyDescent="0.25">
      <c r="A92" s="29"/>
      <c r="B92" s="29"/>
      <c r="E92" s="29" t="s">
        <v>920</v>
      </c>
      <c r="F92" s="29" t="s">
        <v>921</v>
      </c>
      <c r="M92" s="29" t="s">
        <v>922</v>
      </c>
      <c r="N92" s="29" t="s">
        <v>923</v>
      </c>
      <c r="AR92" s="29" t="s">
        <v>924</v>
      </c>
      <c r="AS92" s="29" t="s">
        <v>2569</v>
      </c>
      <c r="DP92" s="29" t="s">
        <v>3266</v>
      </c>
      <c r="DQ92" s="29" t="s">
        <v>3267</v>
      </c>
    </row>
    <row r="93" spans="1:121" x14ac:dyDescent="0.25">
      <c r="A93" s="29"/>
      <c r="B93" s="29"/>
      <c r="E93" s="29" t="s">
        <v>926</v>
      </c>
      <c r="F93" s="29" t="s">
        <v>927</v>
      </c>
      <c r="M93" s="29" t="s">
        <v>928</v>
      </c>
      <c r="N93" s="29" t="s">
        <v>929</v>
      </c>
      <c r="AR93" s="29" t="s">
        <v>930</v>
      </c>
      <c r="AS93" s="29" t="s">
        <v>2570</v>
      </c>
      <c r="DP93" s="29" t="s">
        <v>498</v>
      </c>
      <c r="DQ93" s="29" t="s">
        <v>499</v>
      </c>
    </row>
    <row r="94" spans="1:121" x14ac:dyDescent="0.25">
      <c r="A94" s="29"/>
      <c r="B94" s="29"/>
      <c r="E94" s="29" t="s">
        <v>933</v>
      </c>
      <c r="F94" s="29" t="s">
        <v>934</v>
      </c>
      <c r="M94" s="29" t="s">
        <v>935</v>
      </c>
      <c r="N94" s="29" t="s">
        <v>936</v>
      </c>
      <c r="AR94" s="29" t="s">
        <v>937</v>
      </c>
      <c r="AS94" s="29" t="s">
        <v>2571</v>
      </c>
      <c r="DP94" s="29" t="s">
        <v>931</v>
      </c>
      <c r="DQ94" s="29" t="s">
        <v>932</v>
      </c>
    </row>
    <row r="95" spans="1:121" x14ac:dyDescent="0.25">
      <c r="A95" s="29"/>
      <c r="B95" s="29"/>
      <c r="E95" s="29" t="s">
        <v>940</v>
      </c>
      <c r="F95" s="29" t="s">
        <v>941</v>
      </c>
      <c r="M95" s="29" t="s">
        <v>942</v>
      </c>
      <c r="N95" s="29" t="s">
        <v>943</v>
      </c>
      <c r="AR95" s="29" t="s">
        <v>944</v>
      </c>
      <c r="AS95" s="29" t="s">
        <v>2572</v>
      </c>
    </row>
    <row r="96" spans="1:121" x14ac:dyDescent="0.25">
      <c r="A96" s="29"/>
      <c r="B96" s="29"/>
      <c r="E96" s="29" t="s">
        <v>945</v>
      </c>
      <c r="F96" s="29" t="s">
        <v>946</v>
      </c>
      <c r="M96" s="29" t="s">
        <v>947</v>
      </c>
      <c r="N96" s="29" t="s">
        <v>948</v>
      </c>
      <c r="AR96" s="29" t="s">
        <v>949</v>
      </c>
      <c r="AS96" s="29" t="s">
        <v>2573</v>
      </c>
    </row>
    <row r="97" spans="1:88" x14ac:dyDescent="0.25">
      <c r="A97" s="29"/>
      <c r="B97" s="29"/>
      <c r="E97" s="29" t="s">
        <v>950</v>
      </c>
      <c r="F97" s="29" t="s">
        <v>951</v>
      </c>
      <c r="M97" s="29" t="s">
        <v>952</v>
      </c>
      <c r="N97" s="29" t="s">
        <v>953</v>
      </c>
      <c r="AR97" s="29" t="s">
        <v>954</v>
      </c>
      <c r="AS97" s="29" t="s">
        <v>2574</v>
      </c>
    </row>
    <row r="98" spans="1:88" x14ac:dyDescent="0.25">
      <c r="A98" s="29"/>
      <c r="B98" s="29"/>
      <c r="E98" s="29" t="s">
        <v>955</v>
      </c>
      <c r="F98" s="29" t="s">
        <v>956</v>
      </c>
      <c r="M98" s="29" t="s">
        <v>957</v>
      </c>
      <c r="N98" s="29" t="s">
        <v>958</v>
      </c>
      <c r="AR98" s="29" t="s">
        <v>959</v>
      </c>
      <c r="AS98" s="29" t="s">
        <v>2575</v>
      </c>
    </row>
    <row r="99" spans="1:88" x14ac:dyDescent="0.25">
      <c r="A99" s="29"/>
      <c r="B99" s="29"/>
      <c r="E99" s="29" t="s">
        <v>960</v>
      </c>
      <c r="F99" s="29" t="s">
        <v>961</v>
      </c>
      <c r="M99" s="29" t="s">
        <v>962</v>
      </c>
      <c r="N99" s="29" t="s">
        <v>963</v>
      </c>
      <c r="AR99" s="29" t="s">
        <v>964</v>
      </c>
      <c r="AS99" s="29" t="s">
        <v>2576</v>
      </c>
    </row>
    <row r="100" spans="1:88" x14ac:dyDescent="0.25">
      <c r="A100" s="29"/>
      <c r="B100" s="29"/>
      <c r="E100" s="29" t="s">
        <v>965</v>
      </c>
      <c r="F100" s="29" t="s">
        <v>966</v>
      </c>
      <c r="M100" s="29" t="s">
        <v>967</v>
      </c>
      <c r="N100" s="29" t="s">
        <v>968</v>
      </c>
      <c r="AR100" s="29" t="s">
        <v>969</v>
      </c>
      <c r="AS100" s="29" t="s">
        <v>2577</v>
      </c>
    </row>
    <row r="101" spans="1:88" x14ac:dyDescent="0.25">
      <c r="A101" s="29"/>
      <c r="B101" s="29"/>
      <c r="E101" s="29" t="s">
        <v>970</v>
      </c>
      <c r="F101" s="29" t="s">
        <v>971</v>
      </c>
      <c r="M101" s="29" t="s">
        <v>972</v>
      </c>
      <c r="N101" s="29" t="s">
        <v>973</v>
      </c>
      <c r="AR101" s="29" t="s">
        <v>974</v>
      </c>
      <c r="AS101" s="29" t="s">
        <v>2578</v>
      </c>
    </row>
    <row r="102" spans="1:88" x14ac:dyDescent="0.25">
      <c r="A102" s="29"/>
      <c r="B102" s="29"/>
      <c r="E102" s="29" t="s">
        <v>975</v>
      </c>
      <c r="F102" s="29" t="s">
        <v>976</v>
      </c>
      <c r="I102" t="s">
        <v>2453</v>
      </c>
      <c r="J102" t="s">
        <v>2453</v>
      </c>
      <c r="M102" s="29" t="s">
        <v>977</v>
      </c>
      <c r="N102" s="29" t="s">
        <v>978</v>
      </c>
      <c r="Y102" t="s">
        <v>2453</v>
      </c>
      <c r="AR102" s="29" t="s">
        <v>979</v>
      </c>
      <c r="AS102" s="29" t="s">
        <v>2579</v>
      </c>
      <c r="CI102" t="s">
        <v>2453</v>
      </c>
      <c r="CJ102" t="s">
        <v>2453</v>
      </c>
    </row>
    <row r="103" spans="1:88" x14ac:dyDescent="0.25">
      <c r="A103" s="29"/>
      <c r="B103" s="29"/>
      <c r="E103" s="29" t="s">
        <v>980</v>
      </c>
      <c r="F103" s="29" t="s">
        <v>981</v>
      </c>
      <c r="M103" s="29" t="s">
        <v>982</v>
      </c>
      <c r="N103" s="29" t="s">
        <v>983</v>
      </c>
      <c r="Z103" t="s">
        <v>2453</v>
      </c>
      <c r="AR103" s="29" t="s">
        <v>984</v>
      </c>
      <c r="AS103" s="29" t="s">
        <v>2580</v>
      </c>
    </row>
    <row r="104" spans="1:88" x14ac:dyDescent="0.25">
      <c r="A104" s="29"/>
      <c r="B104" s="29"/>
      <c r="E104" s="29" t="s">
        <v>985</v>
      </c>
      <c r="F104" s="29" t="s">
        <v>986</v>
      </c>
      <c r="M104" s="29" t="s">
        <v>987</v>
      </c>
      <c r="N104" s="29" t="s">
        <v>988</v>
      </c>
      <c r="AR104" s="29" t="s">
        <v>989</v>
      </c>
      <c r="AS104" s="29" t="s">
        <v>2581</v>
      </c>
    </row>
    <row r="105" spans="1:88" x14ac:dyDescent="0.25">
      <c r="A105" s="29"/>
      <c r="B105" s="29"/>
      <c r="E105" s="29" t="s">
        <v>990</v>
      </c>
      <c r="F105" s="29" t="s">
        <v>991</v>
      </c>
      <c r="M105" s="29" t="s">
        <v>992</v>
      </c>
      <c r="N105" s="29" t="s">
        <v>993</v>
      </c>
      <c r="AR105" s="29" t="s">
        <v>994</v>
      </c>
      <c r="AS105" s="29" t="s">
        <v>2582</v>
      </c>
    </row>
    <row r="106" spans="1:88" x14ac:dyDescent="0.25">
      <c r="A106" s="29"/>
      <c r="E106" s="29" t="s">
        <v>995</v>
      </c>
      <c r="F106" s="29" t="s">
        <v>996</v>
      </c>
      <c r="M106" s="29" t="s">
        <v>997</v>
      </c>
      <c r="N106" s="29" t="s">
        <v>998</v>
      </c>
      <c r="AR106" s="29" t="s">
        <v>999</v>
      </c>
      <c r="AS106" s="29" t="s">
        <v>2583</v>
      </c>
    </row>
    <row r="107" spans="1:88" x14ac:dyDescent="0.25">
      <c r="A107" s="29"/>
      <c r="E107" s="29" t="s">
        <v>1000</v>
      </c>
      <c r="F107" s="29" t="s">
        <v>1001</v>
      </c>
      <c r="M107" s="29" t="s">
        <v>1002</v>
      </c>
      <c r="N107" s="29" t="s">
        <v>1003</v>
      </c>
      <c r="AR107" s="29" t="s">
        <v>1004</v>
      </c>
      <c r="AS107" s="29" t="s">
        <v>2584</v>
      </c>
    </row>
    <row r="108" spans="1:88" x14ac:dyDescent="0.25">
      <c r="A108" s="29"/>
      <c r="E108" s="29" t="s">
        <v>1005</v>
      </c>
      <c r="F108" s="29" t="s">
        <v>1006</v>
      </c>
      <c r="M108" s="29" t="s">
        <v>1007</v>
      </c>
      <c r="N108" s="29" t="s">
        <v>1008</v>
      </c>
      <c r="AR108" s="29" t="s">
        <v>1009</v>
      </c>
      <c r="AS108" s="29" t="s">
        <v>2585</v>
      </c>
    </row>
    <row r="109" spans="1:88" x14ac:dyDescent="0.25">
      <c r="E109" s="29" t="s">
        <v>1010</v>
      </c>
      <c r="F109" s="29" t="s">
        <v>1011</v>
      </c>
      <c r="M109" s="29" t="s">
        <v>1012</v>
      </c>
      <c r="N109" s="29" t="s">
        <v>1013</v>
      </c>
      <c r="AR109" s="29" t="s">
        <v>1014</v>
      </c>
      <c r="AS109" s="29" t="s">
        <v>2586</v>
      </c>
    </row>
    <row r="110" spans="1:88" x14ac:dyDescent="0.25">
      <c r="E110" s="29" t="s">
        <v>1015</v>
      </c>
      <c r="F110" s="29" t="s">
        <v>1016</v>
      </c>
      <c r="M110" s="29" t="s">
        <v>1017</v>
      </c>
      <c r="N110" s="29" t="s">
        <v>1018</v>
      </c>
      <c r="AR110" s="29" t="s">
        <v>1019</v>
      </c>
      <c r="AS110" s="29" t="s">
        <v>2587</v>
      </c>
    </row>
    <row r="111" spans="1:88" x14ac:dyDescent="0.25">
      <c r="E111" s="29" t="s">
        <v>1020</v>
      </c>
      <c r="F111" s="29" t="s">
        <v>1021</v>
      </c>
      <c r="M111" s="29" t="s">
        <v>1022</v>
      </c>
      <c r="N111" s="29" t="s">
        <v>1023</v>
      </c>
      <c r="AR111" s="29" t="s">
        <v>1024</v>
      </c>
      <c r="AS111" s="29" t="s">
        <v>2588</v>
      </c>
    </row>
    <row r="112" spans="1:88" x14ac:dyDescent="0.25">
      <c r="E112" s="29" t="s">
        <v>1025</v>
      </c>
      <c r="F112" s="29" t="s">
        <v>1026</v>
      </c>
      <c r="M112" s="29" t="s">
        <v>1027</v>
      </c>
      <c r="N112" s="29" t="s">
        <v>1028</v>
      </c>
      <c r="AR112" s="29" t="s">
        <v>1029</v>
      </c>
      <c r="AS112" s="29" t="s">
        <v>2589</v>
      </c>
    </row>
    <row r="113" spans="5:45" x14ac:dyDescent="0.25">
      <c r="E113" s="29" t="s">
        <v>1030</v>
      </c>
      <c r="F113" s="29" t="s">
        <v>1031</v>
      </c>
      <c r="M113" s="29" t="s">
        <v>1032</v>
      </c>
      <c r="N113" s="29" t="s">
        <v>1033</v>
      </c>
      <c r="AR113" s="29" t="s">
        <v>1034</v>
      </c>
      <c r="AS113" s="29" t="s">
        <v>2590</v>
      </c>
    </row>
    <row r="114" spans="5:45" x14ac:dyDescent="0.25">
      <c r="E114" s="29" t="s">
        <v>1035</v>
      </c>
      <c r="F114" s="29" t="s">
        <v>1036</v>
      </c>
      <c r="M114" s="29" t="s">
        <v>1032</v>
      </c>
      <c r="N114" s="29" t="s">
        <v>1037</v>
      </c>
      <c r="AR114" s="29" t="s">
        <v>1038</v>
      </c>
      <c r="AS114" s="29" t="s">
        <v>2591</v>
      </c>
    </row>
    <row r="115" spans="5:45" x14ac:dyDescent="0.25">
      <c r="E115" s="29" t="s">
        <v>1039</v>
      </c>
      <c r="F115" s="29" t="s">
        <v>1040</v>
      </c>
      <c r="M115" s="29" t="s">
        <v>1041</v>
      </c>
      <c r="N115" s="29" t="s">
        <v>1042</v>
      </c>
      <c r="AR115" s="29" t="s">
        <v>1043</v>
      </c>
      <c r="AS115" s="29" t="s">
        <v>2592</v>
      </c>
    </row>
    <row r="116" spans="5:45" x14ac:dyDescent="0.25">
      <c r="E116" s="29" t="s">
        <v>1044</v>
      </c>
      <c r="F116" s="29" t="s">
        <v>1045</v>
      </c>
      <c r="M116" s="29" t="s">
        <v>1046</v>
      </c>
      <c r="N116" s="29" t="s">
        <v>1047</v>
      </c>
      <c r="AR116" s="29" t="s">
        <v>1048</v>
      </c>
      <c r="AS116" s="29" t="s">
        <v>2593</v>
      </c>
    </row>
    <row r="117" spans="5:45" x14ac:dyDescent="0.25">
      <c r="E117" s="29" t="s">
        <v>1049</v>
      </c>
      <c r="F117" s="29" t="s">
        <v>1050</v>
      </c>
      <c r="M117" s="29" t="s">
        <v>1051</v>
      </c>
      <c r="N117" s="29" t="s">
        <v>1052</v>
      </c>
      <c r="AR117" s="29" t="s">
        <v>1053</v>
      </c>
      <c r="AS117" s="29" t="s">
        <v>2594</v>
      </c>
    </row>
    <row r="118" spans="5:45" x14ac:dyDescent="0.25">
      <c r="E118" s="29" t="s">
        <v>1054</v>
      </c>
      <c r="F118" s="29" t="s">
        <v>1055</v>
      </c>
      <c r="M118" s="29" t="s">
        <v>1056</v>
      </c>
      <c r="N118" s="29" t="s">
        <v>1057</v>
      </c>
      <c r="AR118" s="29" t="s">
        <v>1058</v>
      </c>
      <c r="AS118" s="29" t="s">
        <v>2595</v>
      </c>
    </row>
    <row r="119" spans="5:45" x14ac:dyDescent="0.25">
      <c r="E119" s="29" t="s">
        <v>1059</v>
      </c>
      <c r="F119" s="29" t="s">
        <v>1060</v>
      </c>
      <c r="M119" s="29" t="s">
        <v>1061</v>
      </c>
      <c r="N119" s="29" t="s">
        <v>1062</v>
      </c>
      <c r="AR119" s="29" t="s">
        <v>1063</v>
      </c>
      <c r="AS119" s="29" t="s">
        <v>2596</v>
      </c>
    </row>
    <row r="120" spans="5:45" x14ac:dyDescent="0.25">
      <c r="E120" s="29" t="s">
        <v>1064</v>
      </c>
      <c r="F120" s="29" t="s">
        <v>1065</v>
      </c>
      <c r="M120" s="29" t="s">
        <v>1066</v>
      </c>
      <c r="N120" s="29" t="s">
        <v>1067</v>
      </c>
      <c r="AR120" s="29" t="s">
        <v>1068</v>
      </c>
      <c r="AS120" s="29" t="s">
        <v>2597</v>
      </c>
    </row>
    <row r="121" spans="5:45" x14ac:dyDescent="0.25">
      <c r="E121" s="29" t="s">
        <v>1069</v>
      </c>
      <c r="F121" s="29" t="s">
        <v>1070</v>
      </c>
      <c r="M121" s="29" t="s">
        <v>1071</v>
      </c>
      <c r="N121" s="29" t="s">
        <v>1072</v>
      </c>
      <c r="AR121" s="29" t="s">
        <v>1073</v>
      </c>
      <c r="AS121" s="29" t="s">
        <v>2598</v>
      </c>
    </row>
    <row r="122" spans="5:45" x14ac:dyDescent="0.25">
      <c r="E122" s="29" t="s">
        <v>1074</v>
      </c>
      <c r="F122" s="29" t="s">
        <v>1075</v>
      </c>
      <c r="M122" s="29" t="s">
        <v>1076</v>
      </c>
      <c r="N122" s="29" t="s">
        <v>1077</v>
      </c>
      <c r="AR122" s="29" t="s">
        <v>1078</v>
      </c>
      <c r="AS122" s="29" t="s">
        <v>2599</v>
      </c>
    </row>
    <row r="123" spans="5:45" x14ac:dyDescent="0.25">
      <c r="E123" s="29" t="s">
        <v>1079</v>
      </c>
      <c r="F123" s="29" t="s">
        <v>1080</v>
      </c>
      <c r="M123" s="29" t="s">
        <v>1081</v>
      </c>
      <c r="N123" s="29" t="s">
        <v>1082</v>
      </c>
      <c r="AR123" s="29" t="s">
        <v>1083</v>
      </c>
      <c r="AS123" s="29" t="s">
        <v>2600</v>
      </c>
    </row>
    <row r="124" spans="5:45" x14ac:dyDescent="0.25">
      <c r="E124" s="29" t="s">
        <v>1084</v>
      </c>
      <c r="F124" s="29" t="s">
        <v>1085</v>
      </c>
      <c r="M124" s="29" t="s">
        <v>1086</v>
      </c>
      <c r="N124" s="29" t="s">
        <v>1087</v>
      </c>
      <c r="AR124" s="29" t="s">
        <v>1088</v>
      </c>
      <c r="AS124" s="29" t="s">
        <v>2601</v>
      </c>
    </row>
    <row r="125" spans="5:45" x14ac:dyDescent="0.25">
      <c r="E125" s="29" t="s">
        <v>1089</v>
      </c>
      <c r="F125" s="29" t="s">
        <v>1090</v>
      </c>
      <c r="M125" s="29" t="s">
        <v>1091</v>
      </c>
      <c r="N125" s="29" t="s">
        <v>1092</v>
      </c>
      <c r="AR125" s="29" t="s">
        <v>1093</v>
      </c>
      <c r="AS125" s="29" t="s">
        <v>2602</v>
      </c>
    </row>
    <row r="126" spans="5:45" x14ac:dyDescent="0.25">
      <c r="E126" s="29" t="s">
        <v>1094</v>
      </c>
      <c r="F126" s="29" t="s">
        <v>1095</v>
      </c>
      <c r="M126" s="29" t="s">
        <v>1096</v>
      </c>
      <c r="N126" s="29" t="s">
        <v>1097</v>
      </c>
      <c r="AR126" s="29" t="s">
        <v>1098</v>
      </c>
      <c r="AS126" s="29" t="s">
        <v>2603</v>
      </c>
    </row>
    <row r="127" spans="5:45" x14ac:dyDescent="0.25">
      <c r="E127" s="29" t="s">
        <v>1099</v>
      </c>
      <c r="F127" s="29" t="s">
        <v>1100</v>
      </c>
      <c r="M127" s="29" t="s">
        <v>1101</v>
      </c>
      <c r="N127" s="29" t="s">
        <v>1102</v>
      </c>
      <c r="AR127" s="29" t="s">
        <v>1103</v>
      </c>
      <c r="AS127" s="29" t="s">
        <v>2604</v>
      </c>
    </row>
    <row r="128" spans="5:45" x14ac:dyDescent="0.25">
      <c r="E128" s="29" t="s">
        <v>1104</v>
      </c>
      <c r="F128" s="29" t="s">
        <v>1105</v>
      </c>
      <c r="M128" s="29" t="s">
        <v>1106</v>
      </c>
      <c r="N128" s="29" t="s">
        <v>1107</v>
      </c>
      <c r="AR128" s="29" t="s">
        <v>1108</v>
      </c>
      <c r="AS128" s="29" t="s">
        <v>2605</v>
      </c>
    </row>
    <row r="129" spans="5:45" x14ac:dyDescent="0.25">
      <c r="E129" s="29" t="s">
        <v>1109</v>
      </c>
      <c r="F129" s="29" t="s">
        <v>1110</v>
      </c>
      <c r="M129" s="29" t="s">
        <v>1111</v>
      </c>
      <c r="N129" s="29" t="s">
        <v>1112</v>
      </c>
      <c r="AR129" s="29" t="s">
        <v>1113</v>
      </c>
      <c r="AS129" s="29" t="s">
        <v>2606</v>
      </c>
    </row>
    <row r="130" spans="5:45" x14ac:dyDescent="0.25">
      <c r="E130" s="29" t="s">
        <v>1114</v>
      </c>
      <c r="F130" s="29" t="s">
        <v>1115</v>
      </c>
      <c r="M130" s="29" t="s">
        <v>1116</v>
      </c>
      <c r="N130" s="29" t="s">
        <v>1117</v>
      </c>
      <c r="AR130" s="29" t="s">
        <v>1118</v>
      </c>
      <c r="AS130" s="29" t="s">
        <v>2607</v>
      </c>
    </row>
    <row r="131" spans="5:45" x14ac:dyDescent="0.25">
      <c r="E131" s="29" t="s">
        <v>1119</v>
      </c>
      <c r="F131" s="29" t="s">
        <v>1120</v>
      </c>
      <c r="M131" s="29" t="s">
        <v>1121</v>
      </c>
      <c r="N131" s="29" t="s">
        <v>1122</v>
      </c>
      <c r="AR131" s="29" t="s">
        <v>1123</v>
      </c>
      <c r="AS131" s="29" t="s">
        <v>2608</v>
      </c>
    </row>
    <row r="132" spans="5:45" x14ac:dyDescent="0.25">
      <c r="E132" s="29" t="s">
        <v>1124</v>
      </c>
      <c r="F132" s="29" t="s">
        <v>1125</v>
      </c>
      <c r="M132" s="29" t="s">
        <v>1126</v>
      </c>
      <c r="N132" s="29" t="s">
        <v>1127</v>
      </c>
      <c r="AR132" s="29" t="s">
        <v>1128</v>
      </c>
      <c r="AS132" s="29" t="s">
        <v>2609</v>
      </c>
    </row>
    <row r="133" spans="5:45" x14ac:dyDescent="0.25">
      <c r="E133" s="29" t="s">
        <v>1129</v>
      </c>
      <c r="F133" s="29" t="s">
        <v>1130</v>
      </c>
      <c r="M133" s="29" t="s">
        <v>1131</v>
      </c>
      <c r="N133" s="29" t="s">
        <v>1132</v>
      </c>
      <c r="AR133" s="29" t="s">
        <v>1133</v>
      </c>
      <c r="AS133" s="29" t="s">
        <v>2610</v>
      </c>
    </row>
    <row r="134" spans="5:45" x14ac:dyDescent="0.25">
      <c r="E134" s="29" t="s">
        <v>1134</v>
      </c>
      <c r="F134" s="29" t="s">
        <v>1135</v>
      </c>
      <c r="M134" s="29" t="s">
        <v>1136</v>
      </c>
      <c r="N134" s="29" t="s">
        <v>1137</v>
      </c>
      <c r="AR134" s="29" t="s">
        <v>1138</v>
      </c>
      <c r="AS134" s="29" t="s">
        <v>2611</v>
      </c>
    </row>
    <row r="135" spans="5:45" x14ac:dyDescent="0.25">
      <c r="E135" s="29" t="s">
        <v>1139</v>
      </c>
      <c r="F135" s="29" t="s">
        <v>1140</v>
      </c>
      <c r="M135" s="29" t="s">
        <v>1141</v>
      </c>
      <c r="N135" s="29" t="s">
        <v>1142</v>
      </c>
      <c r="AR135" s="29" t="s">
        <v>1143</v>
      </c>
      <c r="AS135" s="29" t="s">
        <v>2612</v>
      </c>
    </row>
    <row r="136" spans="5:45" x14ac:dyDescent="0.25">
      <c r="E136" s="29" t="s">
        <v>1144</v>
      </c>
      <c r="F136" s="29" t="s">
        <v>1145</v>
      </c>
      <c r="M136" s="29" t="s">
        <v>1146</v>
      </c>
      <c r="N136" s="29" t="s">
        <v>1147</v>
      </c>
      <c r="AR136" s="29" t="s">
        <v>1148</v>
      </c>
      <c r="AS136" s="29" t="s">
        <v>2613</v>
      </c>
    </row>
    <row r="137" spans="5:45" x14ac:dyDescent="0.25">
      <c r="E137" s="29" t="s">
        <v>1149</v>
      </c>
      <c r="F137" s="29" t="s">
        <v>1150</v>
      </c>
      <c r="M137" s="29" t="s">
        <v>1151</v>
      </c>
      <c r="N137" s="29" t="s">
        <v>1152</v>
      </c>
      <c r="AR137" s="29" t="s">
        <v>1153</v>
      </c>
      <c r="AS137" s="29" t="s">
        <v>2614</v>
      </c>
    </row>
    <row r="138" spans="5:45" x14ac:dyDescent="0.25">
      <c r="E138" s="29" t="s">
        <v>1154</v>
      </c>
      <c r="F138" s="29" t="s">
        <v>1155</v>
      </c>
      <c r="M138" s="29" t="s">
        <v>1156</v>
      </c>
      <c r="N138" s="29" t="s">
        <v>1157</v>
      </c>
      <c r="AR138" s="29" t="s">
        <v>1158</v>
      </c>
      <c r="AS138" s="29" t="s">
        <v>2615</v>
      </c>
    </row>
    <row r="139" spans="5:45" x14ac:dyDescent="0.25">
      <c r="E139" s="29" t="s">
        <v>1159</v>
      </c>
      <c r="F139" s="29" t="s">
        <v>1160</v>
      </c>
      <c r="M139" s="29" t="s">
        <v>1161</v>
      </c>
      <c r="N139" s="29" t="s">
        <v>1162</v>
      </c>
      <c r="AR139" s="29" t="s">
        <v>1163</v>
      </c>
      <c r="AS139" s="29" t="s">
        <v>2616</v>
      </c>
    </row>
    <row r="140" spans="5:45" x14ac:dyDescent="0.25">
      <c r="E140" s="29" t="s">
        <v>1164</v>
      </c>
      <c r="F140" s="29" t="s">
        <v>1165</v>
      </c>
      <c r="M140" s="29" t="s">
        <v>1166</v>
      </c>
      <c r="N140" s="29" t="s">
        <v>1167</v>
      </c>
      <c r="AR140" s="29" t="s">
        <v>1168</v>
      </c>
      <c r="AS140" s="29" t="s">
        <v>2617</v>
      </c>
    </row>
    <row r="141" spans="5:45" x14ac:dyDescent="0.25">
      <c r="E141" s="29" t="s">
        <v>24</v>
      </c>
      <c r="F141" s="29" t="s">
        <v>1169</v>
      </c>
      <c r="M141" s="29" t="s">
        <v>1170</v>
      </c>
      <c r="N141" s="29" t="s">
        <v>1171</v>
      </c>
      <c r="AR141" s="29" t="s">
        <v>1172</v>
      </c>
      <c r="AS141" s="29" t="s">
        <v>2618</v>
      </c>
    </row>
    <row r="142" spans="5:45" x14ac:dyDescent="0.25">
      <c r="E142" s="29" t="s">
        <v>1173</v>
      </c>
      <c r="F142" s="29" t="s">
        <v>1174</v>
      </c>
      <c r="M142" s="29" t="s">
        <v>1175</v>
      </c>
      <c r="N142" s="29" t="s">
        <v>1176</v>
      </c>
      <c r="AR142" s="29" t="s">
        <v>1177</v>
      </c>
      <c r="AS142" s="29" t="s">
        <v>2619</v>
      </c>
    </row>
    <row r="143" spans="5:45" x14ac:dyDescent="0.25">
      <c r="E143" s="29" t="s">
        <v>25</v>
      </c>
      <c r="F143" s="29" t="s">
        <v>1178</v>
      </c>
      <c r="M143" s="29" t="s">
        <v>1179</v>
      </c>
      <c r="N143" s="29" t="s">
        <v>1180</v>
      </c>
      <c r="AR143" s="29" t="s">
        <v>1181</v>
      </c>
      <c r="AS143" s="29" t="s">
        <v>2620</v>
      </c>
    </row>
    <row r="144" spans="5:45" x14ac:dyDescent="0.25">
      <c r="E144" s="29" t="s">
        <v>1182</v>
      </c>
      <c r="F144" s="29" t="s">
        <v>1183</v>
      </c>
      <c r="M144" s="29" t="s">
        <v>1184</v>
      </c>
      <c r="N144" s="29" t="s">
        <v>1185</v>
      </c>
      <c r="AR144" s="29" t="s">
        <v>1186</v>
      </c>
      <c r="AS144" s="29" t="s">
        <v>2621</v>
      </c>
    </row>
    <row r="145" spans="5:45" x14ac:dyDescent="0.25">
      <c r="E145" s="29" t="s">
        <v>1187</v>
      </c>
      <c r="F145" s="29" t="s">
        <v>1188</v>
      </c>
      <c r="M145" s="29" t="s">
        <v>1189</v>
      </c>
      <c r="N145" s="29" t="s">
        <v>1190</v>
      </c>
      <c r="AR145" s="29" t="s">
        <v>1191</v>
      </c>
      <c r="AS145" s="29" t="s">
        <v>2622</v>
      </c>
    </row>
    <row r="146" spans="5:45" x14ac:dyDescent="0.25">
      <c r="E146" s="29" t="s">
        <v>26</v>
      </c>
      <c r="F146" s="29" t="s">
        <v>1192</v>
      </c>
      <c r="M146" s="29" t="s">
        <v>1193</v>
      </c>
      <c r="N146" s="29" t="s">
        <v>1194</v>
      </c>
      <c r="AR146" s="29" t="s">
        <v>1195</v>
      </c>
      <c r="AS146" s="29" t="s">
        <v>2623</v>
      </c>
    </row>
    <row r="147" spans="5:45" x14ac:dyDescent="0.25">
      <c r="E147" s="29" t="s">
        <v>27</v>
      </c>
      <c r="F147" s="29" t="s">
        <v>1196</v>
      </c>
      <c r="M147" s="29" t="s">
        <v>1197</v>
      </c>
      <c r="N147" s="29" t="s">
        <v>1198</v>
      </c>
      <c r="AR147" s="29" t="s">
        <v>1199</v>
      </c>
      <c r="AS147" s="29" t="s">
        <v>2624</v>
      </c>
    </row>
    <row r="148" spans="5:45" x14ac:dyDescent="0.25">
      <c r="E148" s="29" t="s">
        <v>28</v>
      </c>
      <c r="F148" s="29" t="s">
        <v>1200</v>
      </c>
      <c r="M148" s="29" t="s">
        <v>1201</v>
      </c>
      <c r="N148" s="29" t="s">
        <v>1202</v>
      </c>
      <c r="AR148" s="29" t="s">
        <v>1203</v>
      </c>
      <c r="AS148" s="29" t="s">
        <v>2625</v>
      </c>
    </row>
    <row r="149" spans="5:45" x14ac:dyDescent="0.25">
      <c r="E149" s="29" t="s">
        <v>1204</v>
      </c>
      <c r="F149" s="29" t="s">
        <v>1205</v>
      </c>
      <c r="M149" s="29" t="s">
        <v>1206</v>
      </c>
      <c r="N149" s="29" t="s">
        <v>1207</v>
      </c>
      <c r="AR149" s="29" t="s">
        <v>1208</v>
      </c>
      <c r="AS149" s="29" t="s">
        <v>2626</v>
      </c>
    </row>
    <row r="150" spans="5:45" x14ac:dyDescent="0.25">
      <c r="E150" s="29" t="s">
        <v>1209</v>
      </c>
      <c r="F150" s="29" t="s">
        <v>1210</v>
      </c>
      <c r="M150" s="29" t="s">
        <v>1211</v>
      </c>
      <c r="N150" s="29" t="s">
        <v>1212</v>
      </c>
      <c r="AR150" s="29" t="s">
        <v>1213</v>
      </c>
      <c r="AS150" s="29" t="s">
        <v>2627</v>
      </c>
    </row>
    <row r="151" spans="5:45" x14ac:dyDescent="0.25">
      <c r="E151" s="29" t="s">
        <v>1214</v>
      </c>
      <c r="F151" s="29" t="s">
        <v>1215</v>
      </c>
      <c r="M151" s="29" t="s">
        <v>1216</v>
      </c>
      <c r="N151" s="29" t="s">
        <v>1217</v>
      </c>
      <c r="AR151" s="29" t="s">
        <v>1218</v>
      </c>
      <c r="AS151" s="29" t="s">
        <v>2628</v>
      </c>
    </row>
    <row r="152" spans="5:45" x14ac:dyDescent="0.25">
      <c r="E152" s="29" t="s">
        <v>1219</v>
      </c>
      <c r="F152" s="29" t="s">
        <v>1220</v>
      </c>
      <c r="M152" s="29" t="s">
        <v>1221</v>
      </c>
      <c r="N152" s="29" t="s">
        <v>1222</v>
      </c>
      <c r="AR152" s="29" t="s">
        <v>1223</v>
      </c>
      <c r="AS152" s="29" t="s">
        <v>2629</v>
      </c>
    </row>
    <row r="153" spans="5:45" x14ac:dyDescent="0.25">
      <c r="E153" s="29" t="s">
        <v>1224</v>
      </c>
      <c r="F153" s="29" t="s">
        <v>1225</v>
      </c>
      <c r="M153" s="29" t="s">
        <v>1226</v>
      </c>
      <c r="N153" s="29" t="s">
        <v>1227</v>
      </c>
      <c r="AR153" s="29" t="s">
        <v>1228</v>
      </c>
      <c r="AS153" s="29" t="s">
        <v>2630</v>
      </c>
    </row>
    <row r="154" spans="5:45" x14ac:dyDescent="0.25">
      <c r="E154" s="29" t="s">
        <v>1229</v>
      </c>
      <c r="F154" s="29" t="s">
        <v>1230</v>
      </c>
      <c r="M154" s="29" t="s">
        <v>1231</v>
      </c>
      <c r="N154" s="29" t="s">
        <v>1232</v>
      </c>
      <c r="AR154" s="29" t="s">
        <v>1233</v>
      </c>
      <c r="AS154" s="29" t="s">
        <v>2631</v>
      </c>
    </row>
    <row r="155" spans="5:45" x14ac:dyDescent="0.25">
      <c r="E155" s="29" t="s">
        <v>1234</v>
      </c>
      <c r="F155" s="29" t="s">
        <v>1235</v>
      </c>
      <c r="M155" s="29" t="s">
        <v>1236</v>
      </c>
      <c r="N155" s="29" t="s">
        <v>1237</v>
      </c>
      <c r="AR155" s="29" t="s">
        <v>1238</v>
      </c>
      <c r="AS155" s="29" t="s">
        <v>2632</v>
      </c>
    </row>
    <row r="156" spans="5:45" x14ac:dyDescent="0.25">
      <c r="E156" s="29" t="s">
        <v>1239</v>
      </c>
      <c r="F156" s="29" t="s">
        <v>1240</v>
      </c>
      <c r="M156" s="29" t="s">
        <v>1241</v>
      </c>
      <c r="N156" s="29" t="s">
        <v>1242</v>
      </c>
      <c r="AR156" s="29" t="s">
        <v>1243</v>
      </c>
      <c r="AS156" s="29" t="s">
        <v>2633</v>
      </c>
    </row>
    <row r="157" spans="5:45" x14ac:dyDescent="0.25">
      <c r="E157" s="29" t="s">
        <v>1244</v>
      </c>
      <c r="F157" s="29" t="s">
        <v>1245</v>
      </c>
      <c r="M157" s="29" t="s">
        <v>1246</v>
      </c>
      <c r="N157" s="29" t="s">
        <v>1247</v>
      </c>
      <c r="AR157" s="29" t="s">
        <v>1248</v>
      </c>
      <c r="AS157" s="29" t="s">
        <v>2634</v>
      </c>
    </row>
    <row r="158" spans="5:45" x14ac:dyDescent="0.25">
      <c r="E158" s="29" t="s">
        <v>1249</v>
      </c>
      <c r="F158" s="29" t="s">
        <v>1250</v>
      </c>
      <c r="M158" s="29" t="s">
        <v>1251</v>
      </c>
      <c r="N158" s="29" t="s">
        <v>1252</v>
      </c>
      <c r="AR158" s="29" t="s">
        <v>1253</v>
      </c>
      <c r="AS158" s="29" t="s">
        <v>2635</v>
      </c>
    </row>
    <row r="159" spans="5:45" x14ac:dyDescent="0.25">
      <c r="E159" s="29" t="s">
        <v>1254</v>
      </c>
      <c r="F159" s="29" t="s">
        <v>1255</v>
      </c>
      <c r="M159" s="29" t="s">
        <v>1256</v>
      </c>
      <c r="N159" s="29" t="s">
        <v>1257</v>
      </c>
      <c r="AR159" s="29" t="s">
        <v>1258</v>
      </c>
      <c r="AS159" s="29" t="s">
        <v>2636</v>
      </c>
    </row>
    <row r="160" spans="5:45" x14ac:dyDescent="0.25">
      <c r="E160" s="29" t="s">
        <v>1259</v>
      </c>
      <c r="F160" s="29" t="s">
        <v>1260</v>
      </c>
      <c r="M160" s="29" t="s">
        <v>1261</v>
      </c>
      <c r="N160" s="29" t="s">
        <v>1262</v>
      </c>
      <c r="AR160" s="29" t="s">
        <v>1263</v>
      </c>
      <c r="AS160" s="29" t="s">
        <v>2637</v>
      </c>
    </row>
    <row r="161" spans="5:45" x14ac:dyDescent="0.25">
      <c r="E161" s="29" t="s">
        <v>1264</v>
      </c>
      <c r="F161" s="29" t="s">
        <v>1265</v>
      </c>
      <c r="M161" s="29" t="s">
        <v>1266</v>
      </c>
      <c r="N161" s="29" t="s">
        <v>1267</v>
      </c>
      <c r="AR161" s="29" t="s">
        <v>1268</v>
      </c>
      <c r="AS161" s="29" t="s">
        <v>2638</v>
      </c>
    </row>
    <row r="162" spans="5:45" x14ac:dyDescent="0.25">
      <c r="E162" s="29" t="s">
        <v>1269</v>
      </c>
      <c r="F162" s="29" t="s">
        <v>1270</v>
      </c>
      <c r="M162" s="29" t="s">
        <v>1271</v>
      </c>
      <c r="N162" s="29" t="s">
        <v>1272</v>
      </c>
      <c r="AR162" s="29" t="s">
        <v>1273</v>
      </c>
      <c r="AS162" s="29" t="s">
        <v>2639</v>
      </c>
    </row>
    <row r="163" spans="5:45" x14ac:dyDescent="0.25">
      <c r="E163" s="29" t="s">
        <v>1274</v>
      </c>
      <c r="F163" s="29" t="s">
        <v>1275</v>
      </c>
      <c r="M163" s="29" t="s">
        <v>1276</v>
      </c>
      <c r="N163" s="29" t="s">
        <v>1277</v>
      </c>
      <c r="AR163" s="29" t="s">
        <v>1278</v>
      </c>
      <c r="AS163" s="29" t="s">
        <v>2640</v>
      </c>
    </row>
    <row r="164" spans="5:45" x14ac:dyDescent="0.25">
      <c r="E164" s="29" t="s">
        <v>1279</v>
      </c>
      <c r="F164" s="29" t="s">
        <v>1280</v>
      </c>
      <c r="M164" s="29" t="s">
        <v>1281</v>
      </c>
      <c r="N164" s="29" t="s">
        <v>1282</v>
      </c>
      <c r="AR164" s="29" t="s">
        <v>1283</v>
      </c>
      <c r="AS164" s="29" t="s">
        <v>2641</v>
      </c>
    </row>
    <row r="165" spans="5:45" x14ac:dyDescent="0.25">
      <c r="E165" s="29" t="s">
        <v>1284</v>
      </c>
      <c r="F165" s="29" t="s">
        <v>1285</v>
      </c>
      <c r="M165" s="29" t="s">
        <v>1286</v>
      </c>
      <c r="N165" s="29" t="s">
        <v>1287</v>
      </c>
      <c r="AR165" s="29" t="s">
        <v>1288</v>
      </c>
      <c r="AS165" s="29" t="s">
        <v>2642</v>
      </c>
    </row>
    <row r="166" spans="5:45" x14ac:dyDescent="0.25">
      <c r="E166" s="29" t="s">
        <v>1289</v>
      </c>
      <c r="F166" s="29" t="s">
        <v>1290</v>
      </c>
      <c r="M166" s="29" t="s">
        <v>1291</v>
      </c>
      <c r="N166" s="29" t="s">
        <v>1292</v>
      </c>
      <c r="AR166" s="29" t="s">
        <v>1293</v>
      </c>
      <c r="AS166" s="29" t="s">
        <v>2643</v>
      </c>
    </row>
    <row r="167" spans="5:45" x14ac:dyDescent="0.25">
      <c r="E167" s="29" t="s">
        <v>1294</v>
      </c>
      <c r="F167" s="29" t="s">
        <v>1295</v>
      </c>
      <c r="M167" s="29" t="s">
        <v>1296</v>
      </c>
      <c r="N167" s="29" t="s">
        <v>1297</v>
      </c>
      <c r="AR167" s="29" t="s">
        <v>1298</v>
      </c>
      <c r="AS167" s="29" t="s">
        <v>2644</v>
      </c>
    </row>
    <row r="168" spans="5:45" x14ac:dyDescent="0.25">
      <c r="E168" s="29" t="s">
        <v>1299</v>
      </c>
      <c r="F168" s="29" t="s">
        <v>1300</v>
      </c>
      <c r="M168" s="29" t="s">
        <v>1301</v>
      </c>
      <c r="N168" s="29" t="s">
        <v>1302</v>
      </c>
      <c r="AR168" s="29" t="s">
        <v>1303</v>
      </c>
      <c r="AS168" s="29" t="s">
        <v>2645</v>
      </c>
    </row>
    <row r="169" spans="5:45" x14ac:dyDescent="0.25">
      <c r="E169" s="29" t="s">
        <v>1304</v>
      </c>
      <c r="F169" s="29" t="s">
        <v>1305</v>
      </c>
      <c r="M169" s="29" t="s">
        <v>1306</v>
      </c>
      <c r="N169" s="29" t="s">
        <v>1307</v>
      </c>
      <c r="AR169" s="29" t="s">
        <v>1308</v>
      </c>
      <c r="AS169" s="29" t="s">
        <v>2646</v>
      </c>
    </row>
    <row r="170" spans="5:45" x14ac:dyDescent="0.25">
      <c r="E170" s="29" t="s">
        <v>1309</v>
      </c>
      <c r="F170" s="29" t="s">
        <v>1310</v>
      </c>
      <c r="M170" s="29" t="s">
        <v>1311</v>
      </c>
      <c r="N170" s="29" t="s">
        <v>1312</v>
      </c>
      <c r="AR170" s="29" t="s">
        <v>1313</v>
      </c>
      <c r="AS170" s="29" t="s">
        <v>2647</v>
      </c>
    </row>
    <row r="171" spans="5:45" x14ac:dyDescent="0.25">
      <c r="E171" s="29" t="s">
        <v>1314</v>
      </c>
      <c r="F171" s="29" t="s">
        <v>1315</v>
      </c>
      <c r="M171" s="29" t="s">
        <v>1316</v>
      </c>
      <c r="N171" s="29" t="s">
        <v>1317</v>
      </c>
      <c r="AR171" s="29" t="s">
        <v>1318</v>
      </c>
      <c r="AS171" s="29" t="s">
        <v>2648</v>
      </c>
    </row>
    <row r="172" spans="5:45" x14ac:dyDescent="0.25">
      <c r="E172" s="29" t="s">
        <v>1319</v>
      </c>
      <c r="F172" s="29" t="s">
        <v>1320</v>
      </c>
      <c r="M172" s="29" t="s">
        <v>1321</v>
      </c>
      <c r="N172" s="29" t="s">
        <v>1322</v>
      </c>
      <c r="AR172" s="29" t="s">
        <v>1323</v>
      </c>
      <c r="AS172" s="29" t="s">
        <v>2649</v>
      </c>
    </row>
    <row r="173" spans="5:45" x14ac:dyDescent="0.25">
      <c r="E173" s="29" t="s">
        <v>1324</v>
      </c>
      <c r="F173" s="29" t="s">
        <v>1325</v>
      </c>
      <c r="M173" s="29" t="s">
        <v>1326</v>
      </c>
      <c r="N173" s="29" t="s">
        <v>1327</v>
      </c>
      <c r="AR173" s="29" t="s">
        <v>1328</v>
      </c>
      <c r="AS173" s="29" t="s">
        <v>2650</v>
      </c>
    </row>
    <row r="174" spans="5:45" x14ac:dyDescent="0.25">
      <c r="E174" s="29" t="s">
        <v>1329</v>
      </c>
      <c r="F174" s="29" t="s">
        <v>1330</v>
      </c>
      <c r="M174" s="29" t="s">
        <v>1331</v>
      </c>
      <c r="N174" s="29" t="s">
        <v>1332</v>
      </c>
      <c r="AR174" s="29" t="s">
        <v>1333</v>
      </c>
      <c r="AS174" s="29" t="s">
        <v>2651</v>
      </c>
    </row>
    <row r="175" spans="5:45" x14ac:dyDescent="0.25">
      <c r="E175" s="29" t="s">
        <v>1334</v>
      </c>
      <c r="F175" s="29" t="s">
        <v>1335</v>
      </c>
      <c r="M175" s="29" t="s">
        <v>1336</v>
      </c>
      <c r="N175" s="29" t="s">
        <v>1337</v>
      </c>
      <c r="AR175" s="29" t="s">
        <v>1338</v>
      </c>
      <c r="AS175" s="29" t="s">
        <v>2652</v>
      </c>
    </row>
    <row r="176" spans="5:45" x14ac:dyDescent="0.25">
      <c r="E176" s="29" t="s">
        <v>1339</v>
      </c>
      <c r="F176" s="29" t="s">
        <v>1340</v>
      </c>
      <c r="M176" s="29" t="s">
        <v>1341</v>
      </c>
      <c r="N176" s="29" t="s">
        <v>1342</v>
      </c>
      <c r="AR176" s="29" t="s">
        <v>1343</v>
      </c>
      <c r="AS176" s="29" t="s">
        <v>2653</v>
      </c>
    </row>
    <row r="177" spans="5:45" x14ac:dyDescent="0.25">
      <c r="E177" s="29" t="s">
        <v>1344</v>
      </c>
      <c r="F177" s="29" t="s">
        <v>1345</v>
      </c>
      <c r="M177" s="29" t="s">
        <v>1346</v>
      </c>
      <c r="N177" s="29" t="s">
        <v>1347</v>
      </c>
      <c r="AR177" s="29" t="s">
        <v>1348</v>
      </c>
      <c r="AS177" s="29" t="s">
        <v>2654</v>
      </c>
    </row>
    <row r="178" spans="5:45" x14ac:dyDescent="0.25">
      <c r="E178" s="29" t="s">
        <v>1349</v>
      </c>
      <c r="F178" s="29" t="s">
        <v>1350</v>
      </c>
      <c r="M178" s="29" t="s">
        <v>1351</v>
      </c>
      <c r="N178" s="29" t="s">
        <v>1352</v>
      </c>
      <c r="AR178" s="29" t="s">
        <v>1353</v>
      </c>
      <c r="AS178" s="29" t="s">
        <v>2655</v>
      </c>
    </row>
    <row r="179" spans="5:45" x14ac:dyDescent="0.25">
      <c r="E179" s="29" t="s">
        <v>1354</v>
      </c>
      <c r="F179" s="29" t="s">
        <v>1355</v>
      </c>
      <c r="M179" s="29" t="s">
        <v>1356</v>
      </c>
      <c r="N179" s="29" t="s">
        <v>1357</v>
      </c>
      <c r="AR179" s="29" t="s">
        <v>1358</v>
      </c>
      <c r="AS179" s="29" t="s">
        <v>2656</v>
      </c>
    </row>
    <row r="180" spans="5:45" x14ac:dyDescent="0.25">
      <c r="E180" s="29" t="s">
        <v>1359</v>
      </c>
      <c r="F180" s="29" t="s">
        <v>1360</v>
      </c>
      <c r="M180" s="29" t="s">
        <v>1361</v>
      </c>
      <c r="N180" s="29" t="s">
        <v>1362</v>
      </c>
      <c r="AR180" s="29" t="s">
        <v>1363</v>
      </c>
      <c r="AS180" s="29" t="s">
        <v>2657</v>
      </c>
    </row>
    <row r="181" spans="5:45" x14ac:dyDescent="0.25">
      <c r="E181" s="29" t="s">
        <v>1364</v>
      </c>
      <c r="F181" s="29" t="s">
        <v>1365</v>
      </c>
      <c r="M181" s="29" t="s">
        <v>1366</v>
      </c>
      <c r="N181" s="29" t="s">
        <v>1367</v>
      </c>
      <c r="AR181" s="29" t="s">
        <v>1368</v>
      </c>
      <c r="AS181" s="29" t="s">
        <v>2658</v>
      </c>
    </row>
    <row r="182" spans="5:45" x14ac:dyDescent="0.25">
      <c r="E182" s="29" t="s">
        <v>1369</v>
      </c>
      <c r="F182" s="29" t="s">
        <v>1370</v>
      </c>
      <c r="M182" s="29" t="s">
        <v>1371</v>
      </c>
      <c r="N182" s="29" t="s">
        <v>1372</v>
      </c>
      <c r="AR182" s="29" t="s">
        <v>1373</v>
      </c>
      <c r="AS182" s="29" t="s">
        <v>2659</v>
      </c>
    </row>
    <row r="183" spans="5:45" x14ac:dyDescent="0.25">
      <c r="E183" s="29" t="s">
        <v>1374</v>
      </c>
      <c r="F183" s="29" t="s">
        <v>1375</v>
      </c>
      <c r="M183" s="29" t="s">
        <v>1376</v>
      </c>
      <c r="N183" s="29" t="s">
        <v>1377</v>
      </c>
      <c r="AR183" s="29" t="s">
        <v>1378</v>
      </c>
      <c r="AS183" s="29" t="s">
        <v>2660</v>
      </c>
    </row>
    <row r="184" spans="5:45" x14ac:dyDescent="0.25">
      <c r="E184" s="29" t="s">
        <v>1379</v>
      </c>
      <c r="F184" s="29" t="s">
        <v>1380</v>
      </c>
      <c r="M184" s="29" t="s">
        <v>1381</v>
      </c>
      <c r="N184" s="29" t="s">
        <v>1382</v>
      </c>
      <c r="AR184" s="29" t="s">
        <v>1383</v>
      </c>
      <c r="AS184" s="29" t="s">
        <v>2661</v>
      </c>
    </row>
    <row r="185" spans="5:45" x14ac:dyDescent="0.25">
      <c r="E185" s="29" t="s">
        <v>1384</v>
      </c>
      <c r="F185" s="29" t="s">
        <v>1385</v>
      </c>
      <c r="M185" s="29" t="s">
        <v>1386</v>
      </c>
      <c r="N185" s="29" t="s">
        <v>1387</v>
      </c>
      <c r="AR185" s="29" t="s">
        <v>1388</v>
      </c>
      <c r="AS185" s="29" t="s">
        <v>2662</v>
      </c>
    </row>
    <row r="186" spans="5:45" x14ac:dyDescent="0.25">
      <c r="E186" s="29" t="s">
        <v>1389</v>
      </c>
      <c r="F186" s="29" t="s">
        <v>1390</v>
      </c>
      <c r="M186" s="29" t="s">
        <v>1391</v>
      </c>
      <c r="N186" s="29" t="s">
        <v>1392</v>
      </c>
      <c r="AR186" s="29" t="s">
        <v>1393</v>
      </c>
      <c r="AS186" s="29" t="s">
        <v>2663</v>
      </c>
    </row>
    <row r="187" spans="5:45" x14ac:dyDescent="0.25">
      <c r="E187" s="29" t="s">
        <v>1394</v>
      </c>
      <c r="F187" s="29" t="s">
        <v>1395</v>
      </c>
      <c r="M187" s="29" t="s">
        <v>1396</v>
      </c>
      <c r="N187" s="29" t="s">
        <v>1397</v>
      </c>
      <c r="AR187" s="29" t="s">
        <v>1398</v>
      </c>
      <c r="AS187" s="29" t="s">
        <v>2664</v>
      </c>
    </row>
    <row r="188" spans="5:45" x14ac:dyDescent="0.25">
      <c r="E188" s="29" t="s">
        <v>1399</v>
      </c>
      <c r="F188" s="29" t="s">
        <v>1400</v>
      </c>
      <c r="M188" s="29" t="s">
        <v>1401</v>
      </c>
      <c r="N188" s="29" t="s">
        <v>1402</v>
      </c>
      <c r="AR188" s="29" t="s">
        <v>1403</v>
      </c>
      <c r="AS188" s="29" t="s">
        <v>2665</v>
      </c>
    </row>
    <row r="189" spans="5:45" x14ac:dyDescent="0.25">
      <c r="E189" s="29" t="s">
        <v>1404</v>
      </c>
      <c r="F189" s="29" t="s">
        <v>1405</v>
      </c>
      <c r="M189" s="29" t="s">
        <v>1406</v>
      </c>
      <c r="N189" s="29" t="s">
        <v>1407</v>
      </c>
      <c r="AR189" s="29" t="s">
        <v>1408</v>
      </c>
      <c r="AS189" s="29" t="s">
        <v>2666</v>
      </c>
    </row>
    <row r="190" spans="5:45" x14ac:dyDescent="0.25">
      <c r="E190" s="29" t="s">
        <v>1409</v>
      </c>
      <c r="F190" s="29" t="s">
        <v>1410</v>
      </c>
      <c r="M190" s="29" t="s">
        <v>1411</v>
      </c>
      <c r="N190" s="29" t="s">
        <v>1412</v>
      </c>
      <c r="AR190" s="29" t="s">
        <v>1413</v>
      </c>
      <c r="AS190" s="29" t="s">
        <v>2667</v>
      </c>
    </row>
    <row r="191" spans="5:45" x14ac:dyDescent="0.25">
      <c r="E191" s="29" t="s">
        <v>1414</v>
      </c>
      <c r="F191" s="29" t="s">
        <v>1415</v>
      </c>
      <c r="M191" s="29" t="s">
        <v>1416</v>
      </c>
      <c r="N191" s="29" t="s">
        <v>1417</v>
      </c>
      <c r="AR191" s="29" t="s">
        <v>1418</v>
      </c>
      <c r="AS191" s="29" t="s">
        <v>2668</v>
      </c>
    </row>
    <row r="192" spans="5:45" x14ac:dyDescent="0.25">
      <c r="E192" s="29" t="s">
        <v>1419</v>
      </c>
      <c r="F192" s="29" t="s">
        <v>1420</v>
      </c>
      <c r="M192" s="29" t="s">
        <v>1421</v>
      </c>
      <c r="N192" s="29" t="s">
        <v>1422</v>
      </c>
      <c r="AR192" s="29" t="s">
        <v>1423</v>
      </c>
      <c r="AS192" s="29" t="s">
        <v>2669</v>
      </c>
    </row>
    <row r="193" spans="5:45" x14ac:dyDescent="0.25">
      <c r="E193" s="29" t="s">
        <v>1424</v>
      </c>
      <c r="F193" s="29" t="s">
        <v>1425</v>
      </c>
      <c r="M193" s="29" t="s">
        <v>1426</v>
      </c>
      <c r="N193" s="29" t="s">
        <v>1427</v>
      </c>
      <c r="AR193" s="29" t="s">
        <v>1428</v>
      </c>
      <c r="AS193" s="29" t="s">
        <v>2670</v>
      </c>
    </row>
    <row r="194" spans="5:45" x14ac:dyDescent="0.25">
      <c r="E194" s="29" t="s">
        <v>1429</v>
      </c>
      <c r="F194" s="29" t="s">
        <v>1430</v>
      </c>
      <c r="M194" s="29" t="s">
        <v>1431</v>
      </c>
      <c r="N194" s="29" t="s">
        <v>1432</v>
      </c>
      <c r="AR194" s="29" t="s">
        <v>1433</v>
      </c>
      <c r="AS194" s="29" t="s">
        <v>2671</v>
      </c>
    </row>
    <row r="195" spans="5:45" x14ac:dyDescent="0.25">
      <c r="E195" s="29" t="s">
        <v>1434</v>
      </c>
      <c r="F195" s="29" t="s">
        <v>1435</v>
      </c>
      <c r="M195" s="29" t="s">
        <v>1436</v>
      </c>
      <c r="N195" s="29" t="s">
        <v>1437</v>
      </c>
      <c r="AR195" s="29" t="s">
        <v>1438</v>
      </c>
      <c r="AS195" s="29" t="s">
        <v>2672</v>
      </c>
    </row>
    <row r="196" spans="5:45" x14ac:dyDescent="0.25">
      <c r="E196" s="29" t="s">
        <v>1439</v>
      </c>
      <c r="F196" s="29" t="s">
        <v>1440</v>
      </c>
      <c r="M196" s="29" t="s">
        <v>1441</v>
      </c>
      <c r="N196" s="29" t="s">
        <v>1442</v>
      </c>
      <c r="AR196" s="29" t="s">
        <v>1443</v>
      </c>
      <c r="AS196" s="29" t="s">
        <v>2673</v>
      </c>
    </row>
    <row r="197" spans="5:45" x14ac:dyDescent="0.25">
      <c r="E197" s="29" t="s">
        <v>1444</v>
      </c>
      <c r="F197" s="29" t="s">
        <v>1445</v>
      </c>
      <c r="M197" s="29" t="s">
        <v>1446</v>
      </c>
      <c r="N197" s="29" t="s">
        <v>1447</v>
      </c>
      <c r="AR197" s="29" t="s">
        <v>1448</v>
      </c>
      <c r="AS197" s="29" t="s">
        <v>2674</v>
      </c>
    </row>
    <row r="198" spans="5:45" x14ac:dyDescent="0.25">
      <c r="E198" s="29" t="s">
        <v>1449</v>
      </c>
      <c r="F198" s="29" t="s">
        <v>1450</v>
      </c>
      <c r="M198" s="29" t="s">
        <v>1451</v>
      </c>
      <c r="N198" s="29" t="s">
        <v>1452</v>
      </c>
      <c r="AR198" s="29" t="s">
        <v>1453</v>
      </c>
      <c r="AS198" s="29" t="s">
        <v>2675</v>
      </c>
    </row>
    <row r="199" spans="5:45" x14ac:dyDescent="0.25">
      <c r="E199" s="29" t="s">
        <v>1454</v>
      </c>
      <c r="F199" s="29" t="s">
        <v>1455</v>
      </c>
      <c r="M199" s="29" t="s">
        <v>1456</v>
      </c>
      <c r="N199" s="29" t="s">
        <v>1457</v>
      </c>
      <c r="AR199" s="29" t="s">
        <v>1458</v>
      </c>
      <c r="AS199" s="29" t="s">
        <v>2676</v>
      </c>
    </row>
    <row r="200" spans="5:45" x14ac:dyDescent="0.25">
      <c r="E200" s="29" t="s">
        <v>1459</v>
      </c>
      <c r="F200" s="29" t="s">
        <v>1460</v>
      </c>
      <c r="M200" s="29" t="s">
        <v>1461</v>
      </c>
      <c r="N200" s="29" t="s">
        <v>1462</v>
      </c>
      <c r="AR200" s="29" t="s">
        <v>1463</v>
      </c>
      <c r="AS200" s="29" t="s">
        <v>2677</v>
      </c>
    </row>
    <row r="201" spans="5:45" x14ac:dyDescent="0.25">
      <c r="E201" s="29" t="s">
        <v>1464</v>
      </c>
      <c r="F201" s="29" t="s">
        <v>1465</v>
      </c>
      <c r="M201" s="29" t="s">
        <v>1466</v>
      </c>
      <c r="N201" s="29" t="s">
        <v>1467</v>
      </c>
      <c r="AR201" s="29" t="s">
        <v>1468</v>
      </c>
      <c r="AS201" s="29" t="s">
        <v>2678</v>
      </c>
    </row>
    <row r="202" spans="5:45" x14ac:dyDescent="0.25">
      <c r="E202" s="29" t="s">
        <v>1469</v>
      </c>
      <c r="F202" s="29" t="s">
        <v>1470</v>
      </c>
      <c r="M202" s="29" t="s">
        <v>1471</v>
      </c>
      <c r="N202" s="29" t="s">
        <v>1472</v>
      </c>
      <c r="AR202" s="29" t="s">
        <v>1473</v>
      </c>
      <c r="AS202" s="29" t="s">
        <v>2679</v>
      </c>
    </row>
    <row r="203" spans="5:45" x14ac:dyDescent="0.25">
      <c r="E203" s="29" t="s">
        <v>1474</v>
      </c>
      <c r="F203" s="29" t="s">
        <v>1475</v>
      </c>
      <c r="M203" s="29" t="s">
        <v>1476</v>
      </c>
      <c r="N203" s="29" t="s">
        <v>1477</v>
      </c>
      <c r="AR203" s="29" t="s">
        <v>1478</v>
      </c>
      <c r="AS203" s="29" t="s">
        <v>2680</v>
      </c>
    </row>
    <row r="204" spans="5:45" x14ac:dyDescent="0.25">
      <c r="E204" s="29" t="s">
        <v>1479</v>
      </c>
      <c r="F204" s="29" t="s">
        <v>1480</v>
      </c>
      <c r="M204" s="29" t="s">
        <v>1481</v>
      </c>
      <c r="N204" s="29" t="s">
        <v>1482</v>
      </c>
      <c r="AR204" s="29" t="s">
        <v>1483</v>
      </c>
      <c r="AS204" s="29" t="s">
        <v>2681</v>
      </c>
    </row>
    <row r="205" spans="5:45" x14ac:dyDescent="0.25">
      <c r="E205" s="29" t="s">
        <v>1484</v>
      </c>
      <c r="F205" s="29" t="s">
        <v>1485</v>
      </c>
      <c r="M205" s="29" t="s">
        <v>1486</v>
      </c>
      <c r="N205" s="29" t="s">
        <v>1487</v>
      </c>
      <c r="AR205" s="29" t="s">
        <v>1488</v>
      </c>
      <c r="AS205" s="29" t="s">
        <v>2682</v>
      </c>
    </row>
    <row r="206" spans="5:45" x14ac:dyDescent="0.25">
      <c r="E206" s="29" t="s">
        <v>1489</v>
      </c>
      <c r="F206" s="29" t="s">
        <v>1490</v>
      </c>
      <c r="M206" s="29" t="s">
        <v>1491</v>
      </c>
      <c r="N206" s="29" t="s">
        <v>1492</v>
      </c>
      <c r="AR206" s="29" t="s">
        <v>1493</v>
      </c>
      <c r="AS206" s="29" t="s">
        <v>2683</v>
      </c>
    </row>
    <row r="207" spans="5:45" x14ac:dyDescent="0.25">
      <c r="E207" s="29" t="s">
        <v>1494</v>
      </c>
      <c r="F207" s="29" t="s">
        <v>1495</v>
      </c>
      <c r="M207" s="29" t="s">
        <v>1496</v>
      </c>
      <c r="N207" s="29" t="s">
        <v>1497</v>
      </c>
      <c r="AR207" s="29" t="s">
        <v>1498</v>
      </c>
      <c r="AS207" s="29" t="s">
        <v>2684</v>
      </c>
    </row>
    <row r="208" spans="5:45" x14ac:dyDescent="0.25">
      <c r="E208" s="29" t="s">
        <v>1499</v>
      </c>
      <c r="F208" s="29" t="s">
        <v>1500</v>
      </c>
      <c r="M208" s="29" t="s">
        <v>1501</v>
      </c>
      <c r="N208" s="29" t="s">
        <v>1502</v>
      </c>
      <c r="AR208" s="29" t="s">
        <v>1503</v>
      </c>
      <c r="AS208" s="29" t="s">
        <v>2685</v>
      </c>
    </row>
    <row r="209" spans="5:45" x14ac:dyDescent="0.25">
      <c r="E209" s="29" t="s">
        <v>1504</v>
      </c>
      <c r="F209" s="29" t="s">
        <v>1505</v>
      </c>
      <c r="M209" s="29" t="s">
        <v>1506</v>
      </c>
      <c r="N209" s="29" t="s">
        <v>1507</v>
      </c>
      <c r="AR209" s="29" t="s">
        <v>1508</v>
      </c>
      <c r="AS209" s="29" t="s">
        <v>2686</v>
      </c>
    </row>
    <row r="210" spans="5:45" x14ac:dyDescent="0.25">
      <c r="E210" s="29" t="s">
        <v>1509</v>
      </c>
      <c r="F210" s="29" t="s">
        <v>1510</v>
      </c>
      <c r="M210" s="29" t="s">
        <v>1511</v>
      </c>
      <c r="N210" s="29" t="s">
        <v>1512</v>
      </c>
      <c r="AR210" s="29" t="s">
        <v>1513</v>
      </c>
      <c r="AS210" s="29" t="s">
        <v>2687</v>
      </c>
    </row>
    <row r="211" spans="5:45" x14ac:dyDescent="0.25">
      <c r="E211" s="29" t="s">
        <v>1514</v>
      </c>
      <c r="F211" s="29" t="s">
        <v>1515</v>
      </c>
      <c r="M211" s="29" t="s">
        <v>1516</v>
      </c>
      <c r="N211" s="29" t="s">
        <v>1517</v>
      </c>
      <c r="AR211" s="29" t="s">
        <v>1518</v>
      </c>
      <c r="AS211" s="29" t="s">
        <v>2688</v>
      </c>
    </row>
    <row r="212" spans="5:45" x14ac:dyDescent="0.25">
      <c r="E212" s="29" t="s">
        <v>1519</v>
      </c>
      <c r="F212" s="29" t="s">
        <v>1520</v>
      </c>
      <c r="M212" s="29" t="s">
        <v>1521</v>
      </c>
      <c r="N212" s="29" t="s">
        <v>1522</v>
      </c>
      <c r="AR212" s="29" t="s">
        <v>1523</v>
      </c>
      <c r="AS212" s="29" t="s">
        <v>2689</v>
      </c>
    </row>
    <row r="213" spans="5:45" x14ac:dyDescent="0.25">
      <c r="E213" s="29" t="s">
        <v>1524</v>
      </c>
      <c r="F213" s="29" t="s">
        <v>1525</v>
      </c>
      <c r="M213" s="29" t="s">
        <v>1526</v>
      </c>
      <c r="N213" s="29" t="s">
        <v>1527</v>
      </c>
      <c r="AR213" s="29" t="s">
        <v>1528</v>
      </c>
      <c r="AS213" s="29" t="s">
        <v>2690</v>
      </c>
    </row>
    <row r="214" spans="5:45" x14ac:dyDescent="0.25">
      <c r="E214" s="29" t="s">
        <v>1529</v>
      </c>
      <c r="F214" s="29" t="s">
        <v>1530</v>
      </c>
      <c r="M214" s="29" t="s">
        <v>1531</v>
      </c>
      <c r="N214" s="29" t="s">
        <v>1532</v>
      </c>
      <c r="AR214" s="29" t="s">
        <v>1533</v>
      </c>
      <c r="AS214" s="29" t="s">
        <v>2691</v>
      </c>
    </row>
    <row r="215" spans="5:45" x14ac:dyDescent="0.25">
      <c r="E215" s="29" t="s">
        <v>1534</v>
      </c>
      <c r="F215" s="29" t="s">
        <v>1535</v>
      </c>
      <c r="M215" s="29" t="s">
        <v>1536</v>
      </c>
      <c r="N215" s="29" t="s">
        <v>1537</v>
      </c>
      <c r="AR215" s="29" t="s">
        <v>1538</v>
      </c>
      <c r="AS215" s="29" t="s">
        <v>2692</v>
      </c>
    </row>
    <row r="216" spans="5:45" x14ac:dyDescent="0.25">
      <c r="E216" s="29" t="s">
        <v>1539</v>
      </c>
      <c r="F216" s="29" t="s">
        <v>1540</v>
      </c>
      <c r="M216" s="29" t="s">
        <v>1541</v>
      </c>
      <c r="N216" s="29" t="s">
        <v>1542</v>
      </c>
      <c r="AR216" s="29" t="s">
        <v>1543</v>
      </c>
      <c r="AS216" s="29" t="s">
        <v>2693</v>
      </c>
    </row>
    <row r="217" spans="5:45" x14ac:dyDescent="0.25">
      <c r="E217" s="29" t="s">
        <v>1544</v>
      </c>
      <c r="F217" s="29" t="s">
        <v>1545</v>
      </c>
      <c r="M217" s="29" t="s">
        <v>1546</v>
      </c>
      <c r="N217" s="29" t="s">
        <v>1547</v>
      </c>
      <c r="AR217" s="29" t="s">
        <v>1548</v>
      </c>
      <c r="AS217" s="29" t="s">
        <v>2694</v>
      </c>
    </row>
    <row r="218" spans="5:45" x14ac:dyDescent="0.25">
      <c r="E218" s="29" t="s">
        <v>1549</v>
      </c>
      <c r="F218" s="29" t="s">
        <v>1550</v>
      </c>
      <c r="M218" s="29" t="s">
        <v>1551</v>
      </c>
      <c r="N218" s="29" t="s">
        <v>1552</v>
      </c>
      <c r="AR218" s="29" t="s">
        <v>1553</v>
      </c>
      <c r="AS218" s="29" t="s">
        <v>2695</v>
      </c>
    </row>
    <row r="219" spans="5:45" x14ac:dyDescent="0.25">
      <c r="E219" s="29" t="s">
        <v>1554</v>
      </c>
      <c r="F219" s="29" t="s">
        <v>1555</v>
      </c>
      <c r="M219" s="29" t="s">
        <v>1556</v>
      </c>
      <c r="N219" s="29" t="s">
        <v>1557</v>
      </c>
      <c r="AR219" s="29" t="s">
        <v>1558</v>
      </c>
      <c r="AS219" s="29" t="s">
        <v>2696</v>
      </c>
    </row>
    <row r="220" spans="5:45" x14ac:dyDescent="0.25">
      <c r="E220" s="29" t="s">
        <v>1559</v>
      </c>
      <c r="F220" s="29" t="s">
        <v>1560</v>
      </c>
      <c r="M220" s="29" t="s">
        <v>1561</v>
      </c>
      <c r="N220" s="29" t="s">
        <v>1562</v>
      </c>
      <c r="AR220" s="29" t="s">
        <v>1563</v>
      </c>
      <c r="AS220" s="29" t="s">
        <v>2697</v>
      </c>
    </row>
    <row r="221" spans="5:45" x14ac:dyDescent="0.25">
      <c r="E221" s="29" t="s">
        <v>1564</v>
      </c>
      <c r="F221" s="29" t="s">
        <v>1565</v>
      </c>
      <c r="M221" s="29" t="s">
        <v>1566</v>
      </c>
      <c r="N221" s="29" t="s">
        <v>1567</v>
      </c>
      <c r="AR221" s="29" t="s">
        <v>1568</v>
      </c>
      <c r="AS221" s="29" t="s">
        <v>2698</v>
      </c>
    </row>
    <row r="222" spans="5:45" x14ac:dyDescent="0.25">
      <c r="E222" s="29" t="s">
        <v>1569</v>
      </c>
      <c r="F222" s="29" t="s">
        <v>1570</v>
      </c>
      <c r="M222" s="29" t="s">
        <v>1571</v>
      </c>
      <c r="N222" s="29" t="s">
        <v>1572</v>
      </c>
      <c r="AR222" s="29" t="s">
        <v>1573</v>
      </c>
      <c r="AS222" s="29" t="s">
        <v>2699</v>
      </c>
    </row>
    <row r="223" spans="5:45" x14ac:dyDescent="0.25">
      <c r="E223" s="29" t="s">
        <v>1574</v>
      </c>
      <c r="F223" s="29" t="s">
        <v>1575</v>
      </c>
      <c r="M223" s="29" t="s">
        <v>1576</v>
      </c>
      <c r="N223" s="29" t="s">
        <v>1577</v>
      </c>
      <c r="AR223" s="29" t="s">
        <v>1578</v>
      </c>
      <c r="AS223" s="29" t="s">
        <v>2700</v>
      </c>
    </row>
    <row r="224" spans="5:45" x14ac:dyDescent="0.25">
      <c r="E224" s="29" t="s">
        <v>1579</v>
      </c>
      <c r="F224" s="29" t="s">
        <v>1580</v>
      </c>
      <c r="M224" s="29" t="s">
        <v>1581</v>
      </c>
      <c r="N224" s="29" t="s">
        <v>1582</v>
      </c>
      <c r="AR224" s="29" t="s">
        <v>1583</v>
      </c>
      <c r="AS224" s="29" t="s">
        <v>2701</v>
      </c>
    </row>
    <row r="225" spans="5:45" x14ac:dyDescent="0.25">
      <c r="E225" s="29" t="s">
        <v>1584</v>
      </c>
      <c r="F225" s="29" t="s">
        <v>1585</v>
      </c>
      <c r="M225" s="29" t="s">
        <v>1586</v>
      </c>
      <c r="N225" s="29" t="s">
        <v>1587</v>
      </c>
      <c r="AR225" s="29" t="s">
        <v>1588</v>
      </c>
      <c r="AS225" s="29" t="s">
        <v>2702</v>
      </c>
    </row>
    <row r="226" spans="5:45" x14ac:dyDescent="0.25">
      <c r="E226" s="29" t="s">
        <v>1589</v>
      </c>
      <c r="F226" s="29" t="s">
        <v>1590</v>
      </c>
      <c r="M226" s="29" t="s">
        <v>1591</v>
      </c>
      <c r="N226" s="29" t="s">
        <v>1592</v>
      </c>
      <c r="AR226" s="29" t="s">
        <v>1593</v>
      </c>
      <c r="AS226" s="29" t="s">
        <v>2703</v>
      </c>
    </row>
    <row r="227" spans="5:45" x14ac:dyDescent="0.25">
      <c r="E227" s="29" t="s">
        <v>1594</v>
      </c>
      <c r="F227" s="29" t="s">
        <v>1595</v>
      </c>
      <c r="M227" s="29" t="s">
        <v>1596</v>
      </c>
      <c r="N227" s="29" t="s">
        <v>1597</v>
      </c>
      <c r="AR227" s="29" t="s">
        <v>1598</v>
      </c>
      <c r="AS227" s="29" t="s">
        <v>2704</v>
      </c>
    </row>
    <row r="228" spans="5:45" x14ac:dyDescent="0.25">
      <c r="E228" s="29" t="s">
        <v>1599</v>
      </c>
      <c r="F228" s="29" t="s">
        <v>1600</v>
      </c>
      <c r="M228" s="29" t="s">
        <v>1601</v>
      </c>
      <c r="N228" s="29" t="s">
        <v>1602</v>
      </c>
      <c r="AR228" s="29" t="s">
        <v>1603</v>
      </c>
      <c r="AS228" s="29" t="s">
        <v>2705</v>
      </c>
    </row>
    <row r="229" spans="5:45" x14ac:dyDescent="0.25">
      <c r="E229" s="29" t="s">
        <v>1604</v>
      </c>
      <c r="F229" s="29" t="s">
        <v>1605</v>
      </c>
      <c r="M229" s="29" t="s">
        <v>1606</v>
      </c>
      <c r="N229" s="29" t="s">
        <v>1607</v>
      </c>
      <c r="AR229" s="29" t="s">
        <v>1608</v>
      </c>
      <c r="AS229" s="29" t="s">
        <v>2706</v>
      </c>
    </row>
    <row r="230" spans="5:45" x14ac:dyDescent="0.25">
      <c r="E230" s="29" t="s">
        <v>1609</v>
      </c>
      <c r="F230" s="29" t="s">
        <v>1610</v>
      </c>
      <c r="M230" s="29" t="s">
        <v>1611</v>
      </c>
      <c r="N230" s="29" t="s">
        <v>1612</v>
      </c>
      <c r="AR230" s="29" t="s">
        <v>1613</v>
      </c>
      <c r="AS230" s="29" t="s">
        <v>2707</v>
      </c>
    </row>
    <row r="231" spans="5:45" x14ac:dyDescent="0.25">
      <c r="E231" s="29" t="s">
        <v>1614</v>
      </c>
      <c r="F231" s="29" t="s">
        <v>1615</v>
      </c>
      <c r="M231" s="29" t="s">
        <v>1616</v>
      </c>
      <c r="N231" s="29" t="s">
        <v>1617</v>
      </c>
      <c r="AR231" s="29" t="s">
        <v>1618</v>
      </c>
      <c r="AS231" s="29" t="s">
        <v>2708</v>
      </c>
    </row>
    <row r="232" spans="5:45" x14ac:dyDescent="0.25">
      <c r="E232" s="29" t="s">
        <v>1619</v>
      </c>
      <c r="F232" s="29" t="s">
        <v>1620</v>
      </c>
      <c r="M232" s="29" t="s">
        <v>1621</v>
      </c>
      <c r="N232" s="29" t="s">
        <v>1622</v>
      </c>
      <c r="AR232" s="29" t="s">
        <v>1623</v>
      </c>
      <c r="AS232" s="29" t="s">
        <v>2709</v>
      </c>
    </row>
    <row r="233" spans="5:45" x14ac:dyDescent="0.25">
      <c r="E233" s="29" t="s">
        <v>1624</v>
      </c>
      <c r="F233" s="29" t="s">
        <v>1625</v>
      </c>
      <c r="M233" s="29" t="s">
        <v>1626</v>
      </c>
      <c r="N233" s="29" t="s">
        <v>1627</v>
      </c>
      <c r="AR233" s="29" t="s">
        <v>1628</v>
      </c>
      <c r="AS233" s="29" t="s">
        <v>2710</v>
      </c>
    </row>
    <row r="234" spans="5:45" x14ac:dyDescent="0.25">
      <c r="E234" s="29" t="s">
        <v>1629</v>
      </c>
      <c r="F234" s="29" t="s">
        <v>1630</v>
      </c>
      <c r="M234" s="29" t="s">
        <v>1631</v>
      </c>
      <c r="N234" s="29" t="s">
        <v>1632</v>
      </c>
      <c r="AR234" s="29" t="s">
        <v>1633</v>
      </c>
      <c r="AS234" s="29" t="s">
        <v>2711</v>
      </c>
    </row>
    <row r="235" spans="5:45" x14ac:dyDescent="0.25">
      <c r="E235" s="29" t="s">
        <v>1634</v>
      </c>
      <c r="F235" s="29" t="s">
        <v>1635</v>
      </c>
      <c r="M235" s="29" t="s">
        <v>1636</v>
      </c>
      <c r="N235" s="29" t="s">
        <v>1637</v>
      </c>
      <c r="AR235" s="29" t="s">
        <v>1638</v>
      </c>
      <c r="AS235" s="29" t="s">
        <v>2712</v>
      </c>
    </row>
    <row r="236" spans="5:45" x14ac:dyDescent="0.25">
      <c r="E236" s="29" t="s">
        <v>1639</v>
      </c>
      <c r="F236" s="29" t="s">
        <v>1640</v>
      </c>
      <c r="M236" s="29" t="s">
        <v>1641</v>
      </c>
      <c r="N236" s="29" t="s">
        <v>1642</v>
      </c>
      <c r="AR236" s="29" t="s">
        <v>1643</v>
      </c>
      <c r="AS236" s="29" t="s">
        <v>2713</v>
      </c>
    </row>
    <row r="237" spans="5:45" x14ac:dyDescent="0.25">
      <c r="E237" s="29" t="s">
        <v>1644</v>
      </c>
      <c r="F237" s="29" t="s">
        <v>1645</v>
      </c>
      <c r="M237" s="29" t="s">
        <v>1646</v>
      </c>
      <c r="N237" s="29" t="s">
        <v>1647</v>
      </c>
      <c r="AR237" s="29" t="s">
        <v>1648</v>
      </c>
      <c r="AS237" s="29" t="s">
        <v>2714</v>
      </c>
    </row>
    <row r="238" spans="5:45" x14ac:dyDescent="0.25">
      <c r="E238" s="29" t="s">
        <v>1649</v>
      </c>
      <c r="F238" s="29" t="s">
        <v>1650</v>
      </c>
      <c r="M238" s="29" t="s">
        <v>1651</v>
      </c>
      <c r="N238" s="29" t="s">
        <v>1652</v>
      </c>
      <c r="AR238" s="29" t="s">
        <v>1653</v>
      </c>
      <c r="AS238" s="29" t="s">
        <v>2715</v>
      </c>
    </row>
    <row r="239" spans="5:45" x14ac:dyDescent="0.25">
      <c r="E239" s="29" t="s">
        <v>1654</v>
      </c>
      <c r="F239" s="29" t="s">
        <v>1655</v>
      </c>
      <c r="M239" s="29" t="s">
        <v>1656</v>
      </c>
      <c r="N239" s="29" t="s">
        <v>1657</v>
      </c>
      <c r="AR239" s="29" t="s">
        <v>1658</v>
      </c>
      <c r="AS239" s="29" t="s">
        <v>2716</v>
      </c>
    </row>
    <row r="240" spans="5:45" x14ac:dyDescent="0.25">
      <c r="E240" s="29" t="s">
        <v>1659</v>
      </c>
      <c r="F240" s="29" t="s">
        <v>1660</v>
      </c>
      <c r="M240" s="29" t="s">
        <v>1661</v>
      </c>
      <c r="N240" s="29" t="s">
        <v>1662</v>
      </c>
      <c r="AR240" s="29" t="s">
        <v>1663</v>
      </c>
      <c r="AS240" s="29" t="s">
        <v>2717</v>
      </c>
    </row>
    <row r="241" spans="5:45" x14ac:dyDescent="0.25">
      <c r="E241" s="29" t="s">
        <v>1664</v>
      </c>
      <c r="F241" s="29" t="s">
        <v>1665</v>
      </c>
      <c r="M241" s="29" t="s">
        <v>1666</v>
      </c>
      <c r="N241" s="29" t="s">
        <v>1667</v>
      </c>
      <c r="AR241" s="29" t="s">
        <v>1668</v>
      </c>
      <c r="AS241" s="29" t="s">
        <v>2718</v>
      </c>
    </row>
    <row r="242" spans="5:45" x14ac:dyDescent="0.25">
      <c r="E242" s="29" t="s">
        <v>1669</v>
      </c>
      <c r="F242" s="29" t="s">
        <v>1670</v>
      </c>
      <c r="M242" s="29" t="s">
        <v>1671</v>
      </c>
      <c r="N242" s="29" t="s">
        <v>1672</v>
      </c>
      <c r="AR242" s="29" t="s">
        <v>1673</v>
      </c>
      <c r="AS242" s="29" t="s">
        <v>2719</v>
      </c>
    </row>
    <row r="243" spans="5:45" x14ac:dyDescent="0.25">
      <c r="M243" s="29" t="s">
        <v>1674</v>
      </c>
      <c r="N243" s="29" t="s">
        <v>1675</v>
      </c>
      <c r="AR243" s="29" t="s">
        <v>1676</v>
      </c>
      <c r="AS243" s="29" t="s">
        <v>2720</v>
      </c>
    </row>
    <row r="244" spans="5:45" x14ac:dyDescent="0.25">
      <c r="M244" s="29" t="s">
        <v>1677</v>
      </c>
      <c r="N244" s="29" t="s">
        <v>1678</v>
      </c>
      <c r="AR244" s="29" t="s">
        <v>1679</v>
      </c>
      <c r="AS244" s="29" t="s">
        <v>2721</v>
      </c>
    </row>
    <row r="245" spans="5:45" x14ac:dyDescent="0.25">
      <c r="M245" s="29" t="s">
        <v>1680</v>
      </c>
      <c r="N245" s="29" t="s">
        <v>1681</v>
      </c>
      <c r="AR245" s="29" t="s">
        <v>1682</v>
      </c>
      <c r="AS245" s="29" t="s">
        <v>2722</v>
      </c>
    </row>
    <row r="246" spans="5:45" x14ac:dyDescent="0.25">
      <c r="M246" s="29" t="s">
        <v>1683</v>
      </c>
      <c r="N246" s="29" t="s">
        <v>1684</v>
      </c>
      <c r="AR246" s="29" t="s">
        <v>1685</v>
      </c>
      <c r="AS246" s="29" t="s">
        <v>2723</v>
      </c>
    </row>
    <row r="247" spans="5:45" x14ac:dyDescent="0.25">
      <c r="M247" s="29" t="s">
        <v>1686</v>
      </c>
      <c r="N247" s="29" t="s">
        <v>1687</v>
      </c>
      <c r="AR247" s="29" t="s">
        <v>1688</v>
      </c>
      <c r="AS247" s="29" t="s">
        <v>2724</v>
      </c>
    </row>
    <row r="248" spans="5:45" x14ac:dyDescent="0.25">
      <c r="M248" s="29" t="s">
        <v>1689</v>
      </c>
      <c r="N248" s="29" t="s">
        <v>1690</v>
      </c>
      <c r="AR248" s="29" t="s">
        <v>1691</v>
      </c>
      <c r="AS248" s="29" t="s">
        <v>2725</v>
      </c>
    </row>
    <row r="249" spans="5:45" x14ac:dyDescent="0.25">
      <c r="M249" s="29" t="s">
        <v>1692</v>
      </c>
      <c r="N249" s="29" t="s">
        <v>1693</v>
      </c>
      <c r="AR249" s="29" t="s">
        <v>1694</v>
      </c>
      <c r="AS249" s="29" t="s">
        <v>2726</v>
      </c>
    </row>
    <row r="250" spans="5:45" x14ac:dyDescent="0.25">
      <c r="M250" s="29" t="s">
        <v>1695</v>
      </c>
      <c r="N250" s="29" t="s">
        <v>1696</v>
      </c>
      <c r="AR250" s="29" t="s">
        <v>1697</v>
      </c>
      <c r="AS250" s="29" t="s">
        <v>2727</v>
      </c>
    </row>
    <row r="251" spans="5:45" x14ac:dyDescent="0.25">
      <c r="M251" s="29" t="s">
        <v>1698</v>
      </c>
      <c r="N251" s="29" t="s">
        <v>1699</v>
      </c>
      <c r="AR251" s="29" t="s">
        <v>1700</v>
      </c>
      <c r="AS251" s="29" t="s">
        <v>2728</v>
      </c>
    </row>
    <row r="252" spans="5:45" x14ac:dyDescent="0.25">
      <c r="M252" s="29" t="s">
        <v>1701</v>
      </c>
      <c r="N252" s="29" t="s">
        <v>1702</v>
      </c>
      <c r="AR252" s="29" t="s">
        <v>1703</v>
      </c>
      <c r="AS252" s="29" t="s">
        <v>2729</v>
      </c>
    </row>
    <row r="253" spans="5:45" x14ac:dyDescent="0.25">
      <c r="M253" s="29" t="s">
        <v>1704</v>
      </c>
      <c r="N253" s="29" t="s">
        <v>1705</v>
      </c>
      <c r="AR253" s="29" t="s">
        <v>1706</v>
      </c>
      <c r="AS253" s="29" t="s">
        <v>2730</v>
      </c>
    </row>
    <row r="254" spans="5:45" x14ac:dyDescent="0.25">
      <c r="M254" s="29" t="s">
        <v>1707</v>
      </c>
      <c r="N254" s="29" t="s">
        <v>1708</v>
      </c>
      <c r="AR254" s="29" t="s">
        <v>1709</v>
      </c>
      <c r="AS254" s="29" t="s">
        <v>2731</v>
      </c>
    </row>
    <row r="255" spans="5:45" x14ac:dyDescent="0.25">
      <c r="M255" s="29" t="s">
        <v>1710</v>
      </c>
      <c r="N255" s="29" t="s">
        <v>1711</v>
      </c>
      <c r="AR255" s="29" t="s">
        <v>1712</v>
      </c>
      <c r="AS255" s="29" t="s">
        <v>2732</v>
      </c>
    </row>
    <row r="256" spans="5:45" x14ac:dyDescent="0.25">
      <c r="M256" s="29" t="s">
        <v>1713</v>
      </c>
      <c r="N256" s="29" t="s">
        <v>1714</v>
      </c>
      <c r="AR256" s="29" t="s">
        <v>1715</v>
      </c>
      <c r="AS256" s="29" t="s">
        <v>2733</v>
      </c>
    </row>
    <row r="257" spans="13:45" x14ac:dyDescent="0.25">
      <c r="M257" s="29" t="s">
        <v>1716</v>
      </c>
      <c r="N257" s="29" t="s">
        <v>1717</v>
      </c>
      <c r="AR257" s="29" t="s">
        <v>1718</v>
      </c>
      <c r="AS257" s="29" t="s">
        <v>2734</v>
      </c>
    </row>
    <row r="258" spans="13:45" x14ac:dyDescent="0.25">
      <c r="M258" s="29" t="s">
        <v>1719</v>
      </c>
      <c r="N258" s="29" t="s">
        <v>1720</v>
      </c>
      <c r="AR258" s="29" t="s">
        <v>1721</v>
      </c>
      <c r="AS258" s="29" t="s">
        <v>2735</v>
      </c>
    </row>
    <row r="259" spans="13:45" x14ac:dyDescent="0.25">
      <c r="M259" s="29" t="s">
        <v>1722</v>
      </c>
      <c r="N259" s="29" t="s">
        <v>1723</v>
      </c>
      <c r="AR259" s="29" t="s">
        <v>1724</v>
      </c>
      <c r="AS259" s="29" t="s">
        <v>2736</v>
      </c>
    </row>
    <row r="260" spans="13:45" x14ac:dyDescent="0.25">
      <c r="M260" s="29" t="s">
        <v>1725</v>
      </c>
      <c r="N260" s="29" t="s">
        <v>1726</v>
      </c>
      <c r="AR260" s="29" t="s">
        <v>1727</v>
      </c>
      <c r="AS260" s="29" t="s">
        <v>2737</v>
      </c>
    </row>
    <row r="261" spans="13:45" x14ac:dyDescent="0.25">
      <c r="M261" s="29" t="s">
        <v>1728</v>
      </c>
      <c r="N261" s="29" t="s">
        <v>1729</v>
      </c>
      <c r="AR261" s="29" t="s">
        <v>1730</v>
      </c>
      <c r="AS261" s="29" t="s">
        <v>2738</v>
      </c>
    </row>
    <row r="262" spans="13:45" x14ac:dyDescent="0.25">
      <c r="M262" s="29" t="s">
        <v>1731</v>
      </c>
      <c r="N262" s="29" t="s">
        <v>1732</v>
      </c>
      <c r="AR262" s="29" t="s">
        <v>1733</v>
      </c>
      <c r="AS262" s="29" t="s">
        <v>2739</v>
      </c>
    </row>
    <row r="263" spans="13:45" x14ac:dyDescent="0.25">
      <c r="M263" s="29" t="s">
        <v>1734</v>
      </c>
      <c r="N263" s="29" t="s">
        <v>1735</v>
      </c>
      <c r="AR263" s="29" t="s">
        <v>1736</v>
      </c>
      <c r="AS263" s="29" t="s">
        <v>2740</v>
      </c>
    </row>
    <row r="264" spans="13:45" x14ac:dyDescent="0.25">
      <c r="M264" s="29" t="s">
        <v>1737</v>
      </c>
      <c r="N264" s="29" t="s">
        <v>1738</v>
      </c>
      <c r="AR264" s="29" t="s">
        <v>1739</v>
      </c>
      <c r="AS264" s="29" t="s">
        <v>2741</v>
      </c>
    </row>
    <row r="265" spans="13:45" x14ac:dyDescent="0.25">
      <c r="M265" s="29" t="s">
        <v>1740</v>
      </c>
      <c r="N265" s="29" t="s">
        <v>1741</v>
      </c>
      <c r="AR265" s="29" t="s">
        <v>1742</v>
      </c>
      <c r="AS265" s="29" t="s">
        <v>2742</v>
      </c>
    </row>
    <row r="266" spans="13:45" x14ac:dyDescent="0.25">
      <c r="M266" s="29" t="s">
        <v>1743</v>
      </c>
      <c r="N266" s="29" t="s">
        <v>1744</v>
      </c>
      <c r="AR266" s="29" t="s">
        <v>1745</v>
      </c>
      <c r="AS266" s="29" t="s">
        <v>2743</v>
      </c>
    </row>
    <row r="267" spans="13:45" x14ac:dyDescent="0.25">
      <c r="M267" s="29" t="s">
        <v>1746</v>
      </c>
      <c r="N267" s="29" t="s">
        <v>1747</v>
      </c>
      <c r="AR267" s="29" t="s">
        <v>1748</v>
      </c>
      <c r="AS267" s="29" t="s">
        <v>2744</v>
      </c>
    </row>
    <row r="268" spans="13:45" x14ac:dyDescent="0.25">
      <c r="M268" s="29" t="s">
        <v>1749</v>
      </c>
      <c r="N268" s="29" t="s">
        <v>1750</v>
      </c>
      <c r="AR268" s="29" t="s">
        <v>1751</v>
      </c>
      <c r="AS268" s="29" t="s">
        <v>2745</v>
      </c>
    </row>
    <row r="269" spans="13:45" x14ac:dyDescent="0.25">
      <c r="M269" s="29" t="s">
        <v>1752</v>
      </c>
      <c r="N269" s="29" t="s">
        <v>1753</v>
      </c>
      <c r="AR269" s="29" t="s">
        <v>1754</v>
      </c>
      <c r="AS269" s="29" t="s">
        <v>2746</v>
      </c>
    </row>
    <row r="270" spans="13:45" x14ac:dyDescent="0.25">
      <c r="M270" s="29" t="s">
        <v>1755</v>
      </c>
      <c r="N270" s="29" t="s">
        <v>1756</v>
      </c>
      <c r="AR270" s="29" t="s">
        <v>1757</v>
      </c>
      <c r="AS270" s="29" t="s">
        <v>2747</v>
      </c>
    </row>
    <row r="271" spans="13:45" x14ac:dyDescent="0.25">
      <c r="M271" s="29" t="s">
        <v>1758</v>
      </c>
      <c r="N271" s="29" t="s">
        <v>1759</v>
      </c>
      <c r="AR271" s="29" t="s">
        <v>1760</v>
      </c>
      <c r="AS271" s="29" t="s">
        <v>2748</v>
      </c>
    </row>
    <row r="272" spans="13:45" x14ac:dyDescent="0.25">
      <c r="M272" s="29" t="s">
        <v>1761</v>
      </c>
      <c r="N272" s="29" t="s">
        <v>1762</v>
      </c>
      <c r="AR272" s="29" t="s">
        <v>1763</v>
      </c>
      <c r="AS272" s="29" t="s">
        <v>2749</v>
      </c>
    </row>
    <row r="273" spans="13:45" x14ac:dyDescent="0.25">
      <c r="M273" s="29" t="s">
        <v>1764</v>
      </c>
      <c r="N273" s="29" t="s">
        <v>1765</v>
      </c>
      <c r="AR273" s="29" t="s">
        <v>1766</v>
      </c>
      <c r="AS273" s="29" t="s">
        <v>2750</v>
      </c>
    </row>
    <row r="274" spans="13:45" x14ac:dyDescent="0.25">
      <c r="M274" s="29" t="s">
        <v>1767</v>
      </c>
      <c r="N274" s="29" t="s">
        <v>1768</v>
      </c>
      <c r="AR274" s="29" t="s">
        <v>1769</v>
      </c>
      <c r="AS274" s="29" t="s">
        <v>2751</v>
      </c>
    </row>
    <row r="275" spans="13:45" x14ac:dyDescent="0.25">
      <c r="M275" s="29" t="s">
        <v>1770</v>
      </c>
      <c r="N275" s="29" t="s">
        <v>1771</v>
      </c>
      <c r="AR275" s="29" t="s">
        <v>1772</v>
      </c>
      <c r="AS275" s="29" t="s">
        <v>2752</v>
      </c>
    </row>
    <row r="276" spans="13:45" x14ac:dyDescent="0.25">
      <c r="M276" s="29" t="s">
        <v>1773</v>
      </c>
      <c r="N276" s="29" t="s">
        <v>1774</v>
      </c>
      <c r="AR276" s="29" t="s">
        <v>1775</v>
      </c>
      <c r="AS276" s="29" t="s">
        <v>2753</v>
      </c>
    </row>
    <row r="277" spans="13:45" x14ac:dyDescent="0.25">
      <c r="M277" s="29" t="s">
        <v>1776</v>
      </c>
      <c r="N277" s="29" t="s">
        <v>1777</v>
      </c>
      <c r="AR277" s="29" t="s">
        <v>1778</v>
      </c>
      <c r="AS277" s="29" t="s">
        <v>2754</v>
      </c>
    </row>
    <row r="278" spans="13:45" x14ac:dyDescent="0.25">
      <c r="M278" s="29" t="s">
        <v>1779</v>
      </c>
      <c r="N278" s="29" t="s">
        <v>1780</v>
      </c>
      <c r="AR278" s="29" t="s">
        <v>1781</v>
      </c>
      <c r="AS278" s="29" t="s">
        <v>2755</v>
      </c>
    </row>
    <row r="279" spans="13:45" x14ac:dyDescent="0.25">
      <c r="M279" s="29" t="s">
        <v>1782</v>
      </c>
      <c r="N279" s="29" t="s">
        <v>1783</v>
      </c>
      <c r="AR279" s="29" t="s">
        <v>1784</v>
      </c>
      <c r="AS279" s="29" t="s">
        <v>2756</v>
      </c>
    </row>
    <row r="280" spans="13:45" x14ac:dyDescent="0.25">
      <c r="M280" s="29" t="s">
        <v>1785</v>
      </c>
      <c r="N280" s="29" t="s">
        <v>1786</v>
      </c>
      <c r="AR280" s="29" t="s">
        <v>1787</v>
      </c>
      <c r="AS280" s="29" t="s">
        <v>2757</v>
      </c>
    </row>
    <row r="281" spans="13:45" x14ac:dyDescent="0.25">
      <c r="M281" s="29" t="s">
        <v>1788</v>
      </c>
      <c r="N281" s="29" t="s">
        <v>1789</v>
      </c>
      <c r="AR281" s="29" t="s">
        <v>1790</v>
      </c>
      <c r="AS281" s="29" t="s">
        <v>2758</v>
      </c>
    </row>
    <row r="282" spans="13:45" x14ac:dyDescent="0.25">
      <c r="M282" s="29" t="s">
        <v>1791</v>
      </c>
      <c r="N282" s="29" t="s">
        <v>1792</v>
      </c>
      <c r="AR282" s="29" t="s">
        <v>1793</v>
      </c>
      <c r="AS282" s="29" t="s">
        <v>2759</v>
      </c>
    </row>
    <row r="283" spans="13:45" x14ac:dyDescent="0.25">
      <c r="M283" s="29" t="s">
        <v>1794</v>
      </c>
      <c r="N283" s="29" t="s">
        <v>1795</v>
      </c>
      <c r="AR283" s="29" t="s">
        <v>1796</v>
      </c>
      <c r="AS283" s="29" t="s">
        <v>2760</v>
      </c>
    </row>
    <row r="284" spans="13:45" x14ac:dyDescent="0.25">
      <c r="M284" s="29" t="s">
        <v>1797</v>
      </c>
      <c r="N284" s="29" t="s">
        <v>1798</v>
      </c>
      <c r="AR284" s="29" t="s">
        <v>1799</v>
      </c>
      <c r="AS284" s="29" t="s">
        <v>2761</v>
      </c>
    </row>
    <row r="285" spans="13:45" x14ac:dyDescent="0.25">
      <c r="M285" s="29" t="s">
        <v>1800</v>
      </c>
      <c r="N285" s="29" t="s">
        <v>1801</v>
      </c>
      <c r="AR285" s="29" t="s">
        <v>1802</v>
      </c>
      <c r="AS285" s="29" t="s">
        <v>2762</v>
      </c>
    </row>
    <row r="286" spans="13:45" x14ac:dyDescent="0.25">
      <c r="M286" s="29" t="s">
        <v>1803</v>
      </c>
      <c r="N286" s="29" t="s">
        <v>1804</v>
      </c>
      <c r="AR286" s="29" t="s">
        <v>1805</v>
      </c>
      <c r="AS286" s="29" t="s">
        <v>2763</v>
      </c>
    </row>
    <row r="287" spans="13:45" x14ac:dyDescent="0.25">
      <c r="M287" s="29" t="s">
        <v>1806</v>
      </c>
      <c r="N287" s="29" t="s">
        <v>1807</v>
      </c>
      <c r="AR287" s="29" t="s">
        <v>1808</v>
      </c>
      <c r="AS287" s="29" t="s">
        <v>2764</v>
      </c>
    </row>
    <row r="288" spans="13:45" x14ac:dyDescent="0.25">
      <c r="M288" s="29" t="s">
        <v>1809</v>
      </c>
      <c r="N288" s="29" t="s">
        <v>1810</v>
      </c>
      <c r="AR288" s="29" t="s">
        <v>1811</v>
      </c>
      <c r="AS288" s="29" t="s">
        <v>2765</v>
      </c>
    </row>
    <row r="289" spans="13:45" x14ac:dyDescent="0.25">
      <c r="M289" s="29" t="s">
        <v>1812</v>
      </c>
      <c r="N289" s="29" t="s">
        <v>1813</v>
      </c>
      <c r="AR289" s="29" t="s">
        <v>1814</v>
      </c>
      <c r="AS289" s="29" t="s">
        <v>2766</v>
      </c>
    </row>
    <row r="290" spans="13:45" x14ac:dyDescent="0.25">
      <c r="M290" s="29" t="s">
        <v>1815</v>
      </c>
      <c r="N290" s="29" t="s">
        <v>1816</v>
      </c>
      <c r="AR290" s="29" t="s">
        <v>1817</v>
      </c>
      <c r="AS290" s="29" t="s">
        <v>2767</v>
      </c>
    </row>
    <row r="291" spans="13:45" x14ac:dyDescent="0.25">
      <c r="M291" s="29" t="s">
        <v>1818</v>
      </c>
      <c r="N291" s="29" t="s">
        <v>1819</v>
      </c>
      <c r="AR291" s="29" t="s">
        <v>1820</v>
      </c>
      <c r="AS291" s="29" t="s">
        <v>2768</v>
      </c>
    </row>
    <row r="292" spans="13:45" x14ac:dyDescent="0.25">
      <c r="M292" s="29" t="s">
        <v>1821</v>
      </c>
      <c r="N292" s="29" t="s">
        <v>1822</v>
      </c>
      <c r="AR292" s="29" t="s">
        <v>1823</v>
      </c>
      <c r="AS292" s="29" t="s">
        <v>2769</v>
      </c>
    </row>
    <row r="293" spans="13:45" x14ac:dyDescent="0.25">
      <c r="M293" s="29" t="s">
        <v>1824</v>
      </c>
      <c r="N293" s="29" t="s">
        <v>1825</v>
      </c>
      <c r="AR293" s="29" t="s">
        <v>1826</v>
      </c>
      <c r="AS293" s="29" t="s">
        <v>2770</v>
      </c>
    </row>
    <row r="294" spans="13:45" x14ac:dyDescent="0.25">
      <c r="M294" s="29" t="s">
        <v>1827</v>
      </c>
      <c r="N294" s="29" t="s">
        <v>1828</v>
      </c>
      <c r="AR294" s="29" t="s">
        <v>1829</v>
      </c>
      <c r="AS294" s="29" t="s">
        <v>2771</v>
      </c>
    </row>
    <row r="295" spans="13:45" x14ac:dyDescent="0.25">
      <c r="M295" s="29" t="s">
        <v>1830</v>
      </c>
      <c r="N295" s="29" t="s">
        <v>1831</v>
      </c>
      <c r="AR295" s="29" t="s">
        <v>1832</v>
      </c>
      <c r="AS295" s="29" t="s">
        <v>2772</v>
      </c>
    </row>
    <row r="296" spans="13:45" x14ac:dyDescent="0.25">
      <c r="M296" s="29" t="s">
        <v>1833</v>
      </c>
      <c r="N296" s="29" t="s">
        <v>1834</v>
      </c>
      <c r="AR296" s="29" t="s">
        <v>1835</v>
      </c>
      <c r="AS296" s="29" t="s">
        <v>2773</v>
      </c>
    </row>
    <row r="297" spans="13:45" x14ac:dyDescent="0.25">
      <c r="M297" s="29" t="s">
        <v>1836</v>
      </c>
      <c r="N297" s="29" t="s">
        <v>1837</v>
      </c>
      <c r="AR297" s="29" t="s">
        <v>1838</v>
      </c>
      <c r="AS297" s="29" t="s">
        <v>2774</v>
      </c>
    </row>
    <row r="298" spans="13:45" x14ac:dyDescent="0.25">
      <c r="M298" s="29" t="s">
        <v>1839</v>
      </c>
      <c r="N298" s="29" t="s">
        <v>1840</v>
      </c>
      <c r="AR298" s="29" t="s">
        <v>1841</v>
      </c>
      <c r="AS298" s="29" t="s">
        <v>2775</v>
      </c>
    </row>
    <row r="299" spans="13:45" x14ac:dyDescent="0.25">
      <c r="M299" s="29" t="s">
        <v>1842</v>
      </c>
      <c r="N299" s="29" t="s">
        <v>1843</v>
      </c>
      <c r="AR299" s="29" t="s">
        <v>1844</v>
      </c>
      <c r="AS299" s="29" t="s">
        <v>2776</v>
      </c>
    </row>
    <row r="300" spans="13:45" x14ac:dyDescent="0.25">
      <c r="M300" s="29" t="s">
        <v>1845</v>
      </c>
      <c r="N300" s="29" t="s">
        <v>1846</v>
      </c>
      <c r="AR300" s="29" t="s">
        <v>1847</v>
      </c>
      <c r="AS300" s="29" t="s">
        <v>2777</v>
      </c>
    </row>
    <row r="301" spans="13:45" x14ac:dyDescent="0.25">
      <c r="M301" s="29" t="s">
        <v>1848</v>
      </c>
      <c r="N301" s="29" t="s">
        <v>1849</v>
      </c>
      <c r="AR301" s="29" t="s">
        <v>1850</v>
      </c>
      <c r="AS301" s="29" t="s">
        <v>2778</v>
      </c>
    </row>
    <row r="302" spans="13:45" x14ac:dyDescent="0.25">
      <c r="M302" s="29" t="s">
        <v>1851</v>
      </c>
      <c r="N302" s="29" t="s">
        <v>1852</v>
      </c>
      <c r="AR302" s="29" t="s">
        <v>1853</v>
      </c>
      <c r="AS302" s="29" t="s">
        <v>2779</v>
      </c>
    </row>
    <row r="303" spans="13:45" x14ac:dyDescent="0.25">
      <c r="M303" s="29" t="s">
        <v>1854</v>
      </c>
      <c r="N303" s="29" t="s">
        <v>1855</v>
      </c>
      <c r="AR303" s="29" t="s">
        <v>1856</v>
      </c>
      <c r="AS303" s="29" t="s">
        <v>2780</v>
      </c>
    </row>
    <row r="304" spans="13:45" x14ac:dyDescent="0.25">
      <c r="M304" s="29" t="s">
        <v>1857</v>
      </c>
      <c r="N304" s="29" t="s">
        <v>1858</v>
      </c>
      <c r="AR304" s="29" t="s">
        <v>1859</v>
      </c>
      <c r="AS304" s="29" t="s">
        <v>2781</v>
      </c>
    </row>
    <row r="305" spans="13:45" x14ac:dyDescent="0.25">
      <c r="M305" s="29" t="s">
        <v>1860</v>
      </c>
      <c r="N305" s="29" t="s">
        <v>1861</v>
      </c>
      <c r="AR305" s="29" t="s">
        <v>1862</v>
      </c>
      <c r="AS305" s="29" t="s">
        <v>2782</v>
      </c>
    </row>
    <row r="306" spans="13:45" x14ac:dyDescent="0.25">
      <c r="M306" s="29" t="s">
        <v>1863</v>
      </c>
      <c r="N306" s="29" t="s">
        <v>1864</v>
      </c>
      <c r="AR306" s="29" t="s">
        <v>1865</v>
      </c>
      <c r="AS306" s="29" t="s">
        <v>2783</v>
      </c>
    </row>
    <row r="307" spans="13:45" x14ac:dyDescent="0.25">
      <c r="M307" s="29" t="s">
        <v>1866</v>
      </c>
      <c r="N307" s="29" t="s">
        <v>1867</v>
      </c>
      <c r="AR307" s="29" t="s">
        <v>1868</v>
      </c>
      <c r="AS307" s="29" t="s">
        <v>2784</v>
      </c>
    </row>
    <row r="308" spans="13:45" x14ac:dyDescent="0.25">
      <c r="M308" s="29" t="s">
        <v>1869</v>
      </c>
      <c r="N308" s="29" t="s">
        <v>1870</v>
      </c>
      <c r="AR308" s="29" t="s">
        <v>1871</v>
      </c>
      <c r="AS308" s="29" t="s">
        <v>2785</v>
      </c>
    </row>
    <row r="309" spans="13:45" x14ac:dyDescent="0.25">
      <c r="M309" s="29" t="s">
        <v>1872</v>
      </c>
      <c r="N309" s="29" t="s">
        <v>1873</v>
      </c>
      <c r="AR309" s="29" t="s">
        <v>1874</v>
      </c>
      <c r="AS309" s="29" t="s">
        <v>2786</v>
      </c>
    </row>
    <row r="310" spans="13:45" x14ac:dyDescent="0.25">
      <c r="M310" s="29" t="s">
        <v>1875</v>
      </c>
      <c r="N310" s="29" t="s">
        <v>1876</v>
      </c>
      <c r="AR310" s="29" t="s">
        <v>1877</v>
      </c>
      <c r="AS310" s="29" t="s">
        <v>2787</v>
      </c>
    </row>
    <row r="311" spans="13:45" x14ac:dyDescent="0.25">
      <c r="M311" s="29" t="s">
        <v>1878</v>
      </c>
      <c r="N311" s="29" t="s">
        <v>1879</v>
      </c>
      <c r="AR311" s="29" t="s">
        <v>1880</v>
      </c>
      <c r="AS311" s="29" t="s">
        <v>2788</v>
      </c>
    </row>
    <row r="312" spans="13:45" x14ac:dyDescent="0.25">
      <c r="M312" s="29" t="s">
        <v>1881</v>
      </c>
      <c r="N312" s="29" t="s">
        <v>1882</v>
      </c>
      <c r="AR312" s="29" t="s">
        <v>1883</v>
      </c>
      <c r="AS312" s="29" t="s">
        <v>2789</v>
      </c>
    </row>
    <row r="313" spans="13:45" x14ac:dyDescent="0.25">
      <c r="M313" s="29" t="s">
        <v>1884</v>
      </c>
      <c r="N313" s="29" t="s">
        <v>1885</v>
      </c>
      <c r="AR313" s="29" t="s">
        <v>1886</v>
      </c>
      <c r="AS313" s="29" t="s">
        <v>2790</v>
      </c>
    </row>
    <row r="314" spans="13:45" x14ac:dyDescent="0.25">
      <c r="M314" s="29" t="s">
        <v>1887</v>
      </c>
      <c r="N314" s="29" t="s">
        <v>1888</v>
      </c>
      <c r="AR314" s="29" t="s">
        <v>1889</v>
      </c>
      <c r="AS314" s="29" t="s">
        <v>2791</v>
      </c>
    </row>
    <row r="315" spans="13:45" x14ac:dyDescent="0.25">
      <c r="M315" s="29" t="s">
        <v>1890</v>
      </c>
      <c r="N315" s="29" t="s">
        <v>1891</v>
      </c>
      <c r="AR315" s="29" t="s">
        <v>1892</v>
      </c>
      <c r="AS315" s="29" t="s">
        <v>2792</v>
      </c>
    </row>
    <row r="316" spans="13:45" x14ac:dyDescent="0.25">
      <c r="M316" s="29" t="s">
        <v>1893</v>
      </c>
      <c r="N316" s="29" t="s">
        <v>1894</v>
      </c>
      <c r="AR316" s="29" t="s">
        <v>1895</v>
      </c>
      <c r="AS316" s="29" t="s">
        <v>2793</v>
      </c>
    </row>
    <row r="317" spans="13:45" x14ac:dyDescent="0.25">
      <c r="M317" s="29" t="s">
        <v>1896</v>
      </c>
      <c r="N317" s="29" t="s">
        <v>1897</v>
      </c>
      <c r="AR317" s="29" t="s">
        <v>1898</v>
      </c>
      <c r="AS317" s="29" t="s">
        <v>2794</v>
      </c>
    </row>
    <row r="318" spans="13:45" x14ac:dyDescent="0.25">
      <c r="M318" s="29" t="s">
        <v>1899</v>
      </c>
      <c r="N318" s="29" t="s">
        <v>1900</v>
      </c>
      <c r="AR318" s="29" t="s">
        <v>1901</v>
      </c>
      <c r="AS318" s="29" t="s">
        <v>2795</v>
      </c>
    </row>
    <row r="319" spans="13:45" x14ac:dyDescent="0.25">
      <c r="M319" s="29" t="s">
        <v>1902</v>
      </c>
      <c r="N319" s="29" t="s">
        <v>1903</v>
      </c>
      <c r="AR319" s="29" t="s">
        <v>1904</v>
      </c>
      <c r="AS319" s="29" t="s">
        <v>2796</v>
      </c>
    </row>
    <row r="320" spans="13:45" x14ac:dyDescent="0.25">
      <c r="M320" s="29" t="s">
        <v>1905</v>
      </c>
      <c r="N320" s="29" t="s">
        <v>1906</v>
      </c>
      <c r="AR320" s="29" t="s">
        <v>1907</v>
      </c>
      <c r="AS320" s="29" t="s">
        <v>2797</v>
      </c>
    </row>
    <row r="321" spans="13:45" x14ac:dyDescent="0.25">
      <c r="M321" s="29" t="s">
        <v>1908</v>
      </c>
      <c r="N321" s="29" t="s">
        <v>1909</v>
      </c>
      <c r="AR321" s="29" t="s">
        <v>1910</v>
      </c>
      <c r="AS321" s="29" t="s">
        <v>2798</v>
      </c>
    </row>
    <row r="322" spans="13:45" x14ac:dyDescent="0.25">
      <c r="M322" s="29" t="s">
        <v>1911</v>
      </c>
      <c r="N322" s="29" t="s">
        <v>1912</v>
      </c>
      <c r="AR322" s="29" t="s">
        <v>1913</v>
      </c>
      <c r="AS322" s="29" t="s">
        <v>2799</v>
      </c>
    </row>
    <row r="323" spans="13:45" x14ac:dyDescent="0.25">
      <c r="M323" s="29" t="s">
        <v>1914</v>
      </c>
      <c r="N323" s="29" t="s">
        <v>1915</v>
      </c>
      <c r="AR323" s="29" t="s">
        <v>1916</v>
      </c>
      <c r="AS323" s="29" t="s">
        <v>2800</v>
      </c>
    </row>
    <row r="324" spans="13:45" x14ac:dyDescent="0.25">
      <c r="M324" s="29" t="s">
        <v>1917</v>
      </c>
      <c r="N324" s="29" t="s">
        <v>1918</v>
      </c>
      <c r="AR324" s="29" t="s">
        <v>1919</v>
      </c>
      <c r="AS324" s="29" t="s">
        <v>2801</v>
      </c>
    </row>
    <row r="325" spans="13:45" x14ac:dyDescent="0.25">
      <c r="M325" s="29" t="s">
        <v>1920</v>
      </c>
      <c r="N325" s="29" t="s">
        <v>1921</v>
      </c>
      <c r="AR325" s="29" t="s">
        <v>1922</v>
      </c>
      <c r="AS325" s="29" t="s">
        <v>2802</v>
      </c>
    </row>
    <row r="326" spans="13:45" x14ac:dyDescent="0.25">
      <c r="M326" s="29" t="s">
        <v>1923</v>
      </c>
      <c r="N326" s="29" t="s">
        <v>1924</v>
      </c>
      <c r="AR326" s="29" t="s">
        <v>1925</v>
      </c>
      <c r="AS326" s="29" t="s">
        <v>2803</v>
      </c>
    </row>
    <row r="327" spans="13:45" x14ac:dyDescent="0.25">
      <c r="M327" s="29" t="s">
        <v>1926</v>
      </c>
      <c r="N327" s="29" t="s">
        <v>1927</v>
      </c>
      <c r="AR327" s="29" t="s">
        <v>1928</v>
      </c>
      <c r="AS327" s="29" t="s">
        <v>2804</v>
      </c>
    </row>
    <row r="328" spans="13:45" x14ac:dyDescent="0.25">
      <c r="M328" s="29" t="s">
        <v>1929</v>
      </c>
      <c r="N328" s="29" t="s">
        <v>1930</v>
      </c>
      <c r="AR328" s="29" t="s">
        <v>1931</v>
      </c>
      <c r="AS328" s="29" t="s">
        <v>2805</v>
      </c>
    </row>
    <row r="329" spans="13:45" x14ac:dyDescent="0.25">
      <c r="M329" s="29" t="s">
        <v>1932</v>
      </c>
      <c r="N329" s="29" t="s">
        <v>1933</v>
      </c>
      <c r="AR329" s="29" t="s">
        <v>1934</v>
      </c>
      <c r="AS329" s="29" t="s">
        <v>2806</v>
      </c>
    </row>
    <row r="330" spans="13:45" x14ac:dyDescent="0.25">
      <c r="M330" s="29" t="s">
        <v>1935</v>
      </c>
      <c r="N330" s="29" t="s">
        <v>1936</v>
      </c>
      <c r="AR330" s="29" t="s">
        <v>1937</v>
      </c>
      <c r="AS330" s="29" t="s">
        <v>2807</v>
      </c>
    </row>
    <row r="331" spans="13:45" x14ac:dyDescent="0.25">
      <c r="M331" s="29" t="s">
        <v>1938</v>
      </c>
      <c r="N331" s="29" t="s">
        <v>1939</v>
      </c>
      <c r="AR331" s="29" t="s">
        <v>1940</v>
      </c>
      <c r="AS331" s="29" t="s">
        <v>2808</v>
      </c>
    </row>
    <row r="332" spans="13:45" x14ac:dyDescent="0.25">
      <c r="M332" s="29" t="s">
        <v>1941</v>
      </c>
      <c r="N332" s="29" t="s">
        <v>1942</v>
      </c>
      <c r="AR332" s="29" t="s">
        <v>1943</v>
      </c>
      <c r="AS332" s="29" t="s">
        <v>2809</v>
      </c>
    </row>
    <row r="333" spans="13:45" x14ac:dyDescent="0.25">
      <c r="M333" s="29" t="s">
        <v>1944</v>
      </c>
      <c r="N333" s="29" t="s">
        <v>1945</v>
      </c>
      <c r="AR333" s="29" t="s">
        <v>1946</v>
      </c>
      <c r="AS333" s="29" t="s">
        <v>2810</v>
      </c>
    </row>
    <row r="334" spans="13:45" x14ac:dyDescent="0.25">
      <c r="M334" s="29" t="s">
        <v>1947</v>
      </c>
      <c r="N334" s="29" t="s">
        <v>1948</v>
      </c>
      <c r="AR334" s="29" t="s">
        <v>1949</v>
      </c>
      <c r="AS334" s="29" t="s">
        <v>2811</v>
      </c>
    </row>
    <row r="335" spans="13:45" x14ac:dyDescent="0.25">
      <c r="M335" s="29" t="s">
        <v>1950</v>
      </c>
      <c r="N335" s="29" t="s">
        <v>1951</v>
      </c>
      <c r="AR335" s="29" t="s">
        <v>1952</v>
      </c>
      <c r="AS335" s="29" t="s">
        <v>2812</v>
      </c>
    </row>
    <row r="336" spans="13:45" x14ac:dyDescent="0.25">
      <c r="M336" s="29" t="s">
        <v>1953</v>
      </c>
      <c r="N336" s="29" t="s">
        <v>1954</v>
      </c>
      <c r="AR336" s="29" t="s">
        <v>1955</v>
      </c>
      <c r="AS336" s="29" t="s">
        <v>2813</v>
      </c>
    </row>
    <row r="337" spans="13:45" x14ac:dyDescent="0.25">
      <c r="M337" s="29" t="s">
        <v>1956</v>
      </c>
      <c r="N337" s="29" t="s">
        <v>1957</v>
      </c>
      <c r="AR337" s="29" t="s">
        <v>1958</v>
      </c>
      <c r="AS337" s="29" t="s">
        <v>2814</v>
      </c>
    </row>
    <row r="338" spans="13:45" x14ac:dyDescent="0.25">
      <c r="M338" s="29" t="s">
        <v>1959</v>
      </c>
      <c r="N338" s="29" t="s">
        <v>1960</v>
      </c>
      <c r="AR338" s="29" t="s">
        <v>1961</v>
      </c>
      <c r="AS338" s="29" t="s">
        <v>2815</v>
      </c>
    </row>
    <row r="339" spans="13:45" x14ac:dyDescent="0.25">
      <c r="M339" s="29" t="s">
        <v>1962</v>
      </c>
      <c r="N339" s="29" t="s">
        <v>1963</v>
      </c>
      <c r="AR339" s="29" t="s">
        <v>1964</v>
      </c>
      <c r="AS339" s="29" t="s">
        <v>2816</v>
      </c>
    </row>
    <row r="340" spans="13:45" x14ac:dyDescent="0.25">
      <c r="M340" s="29" t="s">
        <v>1965</v>
      </c>
      <c r="N340" s="29" t="s">
        <v>1966</v>
      </c>
      <c r="AR340" s="29" t="s">
        <v>1967</v>
      </c>
      <c r="AS340" s="29" t="s">
        <v>2817</v>
      </c>
    </row>
    <row r="341" spans="13:45" x14ac:dyDescent="0.25">
      <c r="M341" s="29" t="s">
        <v>1968</v>
      </c>
      <c r="N341" s="29" t="s">
        <v>1969</v>
      </c>
      <c r="AR341" s="29" t="s">
        <v>1970</v>
      </c>
      <c r="AS341" s="29" t="s">
        <v>2818</v>
      </c>
    </row>
    <row r="342" spans="13:45" x14ac:dyDescent="0.25">
      <c r="M342" s="29" t="s">
        <v>1971</v>
      </c>
      <c r="N342" s="29" t="s">
        <v>1972</v>
      </c>
      <c r="AR342" s="29" t="s">
        <v>1973</v>
      </c>
      <c r="AS342" s="29" t="s">
        <v>2819</v>
      </c>
    </row>
    <row r="343" spans="13:45" x14ac:dyDescent="0.25">
      <c r="M343" s="29" t="s">
        <v>1974</v>
      </c>
      <c r="N343" s="29" t="s">
        <v>1975</v>
      </c>
      <c r="AR343" s="29" t="s">
        <v>1976</v>
      </c>
      <c r="AS343" s="29" t="s">
        <v>2820</v>
      </c>
    </row>
    <row r="344" spans="13:45" x14ac:dyDescent="0.25">
      <c r="M344" s="29" t="s">
        <v>1977</v>
      </c>
      <c r="N344" s="29" t="s">
        <v>1978</v>
      </c>
      <c r="AR344" s="29" t="s">
        <v>1979</v>
      </c>
      <c r="AS344" s="29" t="s">
        <v>2821</v>
      </c>
    </row>
    <row r="345" spans="13:45" x14ac:dyDescent="0.25">
      <c r="M345" s="29" t="s">
        <v>1980</v>
      </c>
      <c r="N345" s="29" t="s">
        <v>1981</v>
      </c>
      <c r="AR345" s="29" t="s">
        <v>1982</v>
      </c>
      <c r="AS345" s="29" t="s">
        <v>2822</v>
      </c>
    </row>
    <row r="346" spans="13:45" x14ac:dyDescent="0.25">
      <c r="M346" s="29" t="s">
        <v>1983</v>
      </c>
      <c r="N346" s="29" t="s">
        <v>1984</v>
      </c>
      <c r="AR346" s="29" t="s">
        <v>1985</v>
      </c>
      <c r="AS346" s="29" t="s">
        <v>2823</v>
      </c>
    </row>
    <row r="347" spans="13:45" x14ac:dyDescent="0.25">
      <c r="M347" s="29" t="s">
        <v>1986</v>
      </c>
      <c r="N347" s="29" t="s">
        <v>1987</v>
      </c>
      <c r="AR347" s="29" t="s">
        <v>1988</v>
      </c>
      <c r="AS347" s="29" t="s">
        <v>2824</v>
      </c>
    </row>
    <row r="348" spans="13:45" x14ac:dyDescent="0.25">
      <c r="M348" s="29" t="s">
        <v>1989</v>
      </c>
      <c r="N348" s="29" t="s">
        <v>1990</v>
      </c>
      <c r="AR348" s="29" t="s">
        <v>1991</v>
      </c>
      <c r="AS348" s="29" t="s">
        <v>2825</v>
      </c>
    </row>
    <row r="349" spans="13:45" x14ac:dyDescent="0.25">
      <c r="M349" s="29" t="s">
        <v>1992</v>
      </c>
      <c r="N349" s="29" t="s">
        <v>1993</v>
      </c>
      <c r="AR349" s="29" t="s">
        <v>1994</v>
      </c>
      <c r="AS349" s="29" t="s">
        <v>2826</v>
      </c>
    </row>
    <row r="350" spans="13:45" x14ac:dyDescent="0.25">
      <c r="M350" s="29" t="s">
        <v>1995</v>
      </c>
      <c r="N350" s="29" t="s">
        <v>1996</v>
      </c>
      <c r="AR350" s="29" t="s">
        <v>1997</v>
      </c>
      <c r="AS350" s="29" t="s">
        <v>2827</v>
      </c>
    </row>
    <row r="351" spans="13:45" x14ac:dyDescent="0.25">
      <c r="M351" s="29" t="s">
        <v>1998</v>
      </c>
      <c r="N351" s="29" t="s">
        <v>1999</v>
      </c>
      <c r="AR351" s="29" t="s">
        <v>2000</v>
      </c>
      <c r="AS351" s="29" t="s">
        <v>2828</v>
      </c>
    </row>
    <row r="352" spans="13:45" x14ac:dyDescent="0.25">
      <c r="M352" s="29" t="s">
        <v>2001</v>
      </c>
      <c r="N352" s="29" t="s">
        <v>2002</v>
      </c>
      <c r="AR352" s="29" t="s">
        <v>2003</v>
      </c>
      <c r="AS352" s="29" t="s">
        <v>2829</v>
      </c>
    </row>
    <row r="353" spans="13:45" x14ac:dyDescent="0.25">
      <c r="M353" s="29" t="s">
        <v>2004</v>
      </c>
      <c r="N353" s="29" t="s">
        <v>2005</v>
      </c>
      <c r="AR353" s="29" t="s">
        <v>2006</v>
      </c>
      <c r="AS353" s="29" t="s">
        <v>2830</v>
      </c>
    </row>
    <row r="354" spans="13:45" x14ac:dyDescent="0.25">
      <c r="M354" s="29" t="s">
        <v>2007</v>
      </c>
      <c r="N354" s="29" t="s">
        <v>2008</v>
      </c>
      <c r="AR354" s="29" t="s">
        <v>2009</v>
      </c>
      <c r="AS354" s="29" t="s">
        <v>2831</v>
      </c>
    </row>
    <row r="355" spans="13:45" x14ac:dyDescent="0.25">
      <c r="M355" s="29" t="s">
        <v>2010</v>
      </c>
      <c r="N355" s="29" t="s">
        <v>2011</v>
      </c>
      <c r="AR355" s="29" t="s">
        <v>2012</v>
      </c>
      <c r="AS355" s="29" t="s">
        <v>2832</v>
      </c>
    </row>
    <row r="356" spans="13:45" x14ac:dyDescent="0.25">
      <c r="M356" s="29" t="s">
        <v>2013</v>
      </c>
      <c r="N356" s="29" t="s">
        <v>2014</v>
      </c>
      <c r="AR356" s="29" t="s">
        <v>2015</v>
      </c>
      <c r="AS356" s="29" t="s">
        <v>2833</v>
      </c>
    </row>
    <row r="357" spans="13:45" x14ac:dyDescent="0.25">
      <c r="M357" s="29" t="s">
        <v>2016</v>
      </c>
      <c r="N357" s="29" t="s">
        <v>2017</v>
      </c>
      <c r="AR357" s="29" t="s">
        <v>2018</v>
      </c>
      <c r="AS357" s="29" t="s">
        <v>2834</v>
      </c>
    </row>
    <row r="358" spans="13:45" x14ac:dyDescent="0.25">
      <c r="M358" s="29" t="s">
        <v>2019</v>
      </c>
      <c r="N358" s="29" t="s">
        <v>2020</v>
      </c>
      <c r="AR358" s="29" t="s">
        <v>2021</v>
      </c>
      <c r="AS358" s="29" t="s">
        <v>2835</v>
      </c>
    </row>
    <row r="359" spans="13:45" x14ac:dyDescent="0.25">
      <c r="M359" s="29" t="s">
        <v>2022</v>
      </c>
      <c r="N359" s="29" t="s">
        <v>2023</v>
      </c>
      <c r="AR359" s="29" t="s">
        <v>2024</v>
      </c>
      <c r="AS359" s="29" t="s">
        <v>2836</v>
      </c>
    </row>
    <row r="360" spans="13:45" x14ac:dyDescent="0.25">
      <c r="M360" s="29" t="s">
        <v>2025</v>
      </c>
      <c r="N360" s="29" t="s">
        <v>2026</v>
      </c>
      <c r="AR360" s="29" t="s">
        <v>2027</v>
      </c>
      <c r="AS360" s="29" t="s">
        <v>2837</v>
      </c>
    </row>
    <row r="361" spans="13:45" x14ac:dyDescent="0.25">
      <c r="M361" s="29" t="s">
        <v>2028</v>
      </c>
      <c r="N361" s="29" t="s">
        <v>2029</v>
      </c>
      <c r="AR361" s="29" t="s">
        <v>2030</v>
      </c>
      <c r="AS361" s="29" t="s">
        <v>2838</v>
      </c>
    </row>
    <row r="362" spans="13:45" x14ac:dyDescent="0.25">
      <c r="M362" s="29" t="s">
        <v>2031</v>
      </c>
      <c r="N362" s="29" t="s">
        <v>2032</v>
      </c>
      <c r="AR362" s="29" t="s">
        <v>2033</v>
      </c>
      <c r="AS362" s="29" t="s">
        <v>2839</v>
      </c>
    </row>
    <row r="363" spans="13:45" x14ac:dyDescent="0.25">
      <c r="M363" s="29" t="s">
        <v>2034</v>
      </c>
      <c r="N363" s="29" t="s">
        <v>2035</v>
      </c>
      <c r="AR363" s="29" t="s">
        <v>2036</v>
      </c>
      <c r="AS363" s="29" t="s">
        <v>2840</v>
      </c>
    </row>
    <row r="364" spans="13:45" x14ac:dyDescent="0.25">
      <c r="M364" s="29" t="s">
        <v>2037</v>
      </c>
      <c r="N364" s="29" t="s">
        <v>2038</v>
      </c>
      <c r="AR364" s="29" t="s">
        <v>2039</v>
      </c>
      <c r="AS364" s="29" t="s">
        <v>2841</v>
      </c>
    </row>
    <row r="365" spans="13:45" x14ac:dyDescent="0.25">
      <c r="M365" s="29" t="s">
        <v>2040</v>
      </c>
      <c r="N365" s="29" t="s">
        <v>2041</v>
      </c>
      <c r="AR365" s="29" t="s">
        <v>2042</v>
      </c>
      <c r="AS365" s="29" t="s">
        <v>2842</v>
      </c>
    </row>
    <row r="366" spans="13:45" x14ac:dyDescent="0.25">
      <c r="M366" s="29" t="s">
        <v>2043</v>
      </c>
      <c r="N366" s="29" t="s">
        <v>2044</v>
      </c>
      <c r="AR366" s="29" t="s">
        <v>2045</v>
      </c>
      <c r="AS366" s="29" t="s">
        <v>2843</v>
      </c>
    </row>
    <row r="367" spans="13:45" x14ac:dyDescent="0.25">
      <c r="M367" s="29" t="s">
        <v>2046</v>
      </c>
      <c r="N367" s="29" t="s">
        <v>2047</v>
      </c>
      <c r="AR367" s="29" t="s">
        <v>2048</v>
      </c>
      <c r="AS367" s="29" t="s">
        <v>2844</v>
      </c>
    </row>
    <row r="368" spans="13:45" x14ac:dyDescent="0.25">
      <c r="M368" s="29" t="s">
        <v>2049</v>
      </c>
      <c r="N368" s="29" t="s">
        <v>2050</v>
      </c>
      <c r="AR368" s="29" t="s">
        <v>2051</v>
      </c>
      <c r="AS368" s="29" t="s">
        <v>2845</v>
      </c>
    </row>
    <row r="369" spans="13:45" x14ac:dyDescent="0.25">
      <c r="M369" s="29" t="s">
        <v>2052</v>
      </c>
      <c r="N369" s="29" t="s">
        <v>2053</v>
      </c>
      <c r="AR369" s="29" t="s">
        <v>2054</v>
      </c>
      <c r="AS369" s="29" t="s">
        <v>2846</v>
      </c>
    </row>
    <row r="370" spans="13:45" x14ac:dyDescent="0.25">
      <c r="M370" s="29" t="s">
        <v>2055</v>
      </c>
      <c r="N370" s="29" t="s">
        <v>2056</v>
      </c>
      <c r="AR370" s="29" t="s">
        <v>2057</v>
      </c>
      <c r="AS370" s="29" t="s">
        <v>2847</v>
      </c>
    </row>
    <row r="371" spans="13:45" x14ac:dyDescent="0.25">
      <c r="M371" s="29" t="s">
        <v>2058</v>
      </c>
      <c r="N371" s="29" t="s">
        <v>2059</v>
      </c>
      <c r="AR371" s="29" t="s">
        <v>2060</v>
      </c>
      <c r="AS371" s="29" t="s">
        <v>2848</v>
      </c>
    </row>
    <row r="372" spans="13:45" x14ac:dyDescent="0.25">
      <c r="M372" s="29" t="s">
        <v>2061</v>
      </c>
      <c r="N372" s="29" t="s">
        <v>2062</v>
      </c>
      <c r="AR372" s="29" t="s">
        <v>2063</v>
      </c>
      <c r="AS372" s="29" t="s">
        <v>2849</v>
      </c>
    </row>
    <row r="373" spans="13:45" x14ac:dyDescent="0.25">
      <c r="M373" s="29" t="s">
        <v>2064</v>
      </c>
      <c r="N373" s="29" t="s">
        <v>2065</v>
      </c>
      <c r="AR373" s="29" t="s">
        <v>2066</v>
      </c>
      <c r="AS373" s="29" t="s">
        <v>2850</v>
      </c>
    </row>
    <row r="374" spans="13:45" x14ac:dyDescent="0.25">
      <c r="M374" s="29" t="s">
        <v>2067</v>
      </c>
      <c r="N374" s="29" t="s">
        <v>2068</v>
      </c>
      <c r="AR374" s="29" t="s">
        <v>2069</v>
      </c>
      <c r="AS374" s="29" t="s">
        <v>2851</v>
      </c>
    </row>
    <row r="375" spans="13:45" x14ac:dyDescent="0.25">
      <c r="M375" s="29" t="s">
        <v>2070</v>
      </c>
      <c r="N375" s="29" t="s">
        <v>2071</v>
      </c>
      <c r="AR375" s="29" t="s">
        <v>2072</v>
      </c>
      <c r="AS375" s="29" t="s">
        <v>2852</v>
      </c>
    </row>
    <row r="376" spans="13:45" x14ac:dyDescent="0.25">
      <c r="M376" s="29" t="s">
        <v>2073</v>
      </c>
      <c r="N376" s="29" t="s">
        <v>2074</v>
      </c>
      <c r="AR376" s="29" t="s">
        <v>2075</v>
      </c>
      <c r="AS376" s="29" t="s">
        <v>2853</v>
      </c>
    </row>
    <row r="377" spans="13:45" x14ac:dyDescent="0.25">
      <c r="M377" s="29" t="s">
        <v>2076</v>
      </c>
      <c r="N377" s="29" t="s">
        <v>2077</v>
      </c>
      <c r="AR377" s="29" t="s">
        <v>2078</v>
      </c>
      <c r="AS377" s="29" t="s">
        <v>2854</v>
      </c>
    </row>
    <row r="378" spans="13:45" x14ac:dyDescent="0.25">
      <c r="M378" s="29" t="s">
        <v>2079</v>
      </c>
      <c r="N378" s="29" t="s">
        <v>2080</v>
      </c>
      <c r="AR378" s="29" t="s">
        <v>2081</v>
      </c>
      <c r="AS378" s="29" t="s">
        <v>2855</v>
      </c>
    </row>
    <row r="379" spans="13:45" x14ac:dyDescent="0.25">
      <c r="M379" s="29" t="s">
        <v>2082</v>
      </c>
      <c r="N379" s="29" t="s">
        <v>2083</v>
      </c>
      <c r="AR379" s="29" t="s">
        <v>2084</v>
      </c>
      <c r="AS379" s="29" t="s">
        <v>2856</v>
      </c>
    </row>
    <row r="380" spans="13:45" x14ac:dyDescent="0.25">
      <c r="M380" s="29" t="s">
        <v>2085</v>
      </c>
      <c r="N380" s="29" t="s">
        <v>2086</v>
      </c>
      <c r="AR380" s="29" t="s">
        <v>2087</v>
      </c>
      <c r="AS380" s="29" t="s">
        <v>2857</v>
      </c>
    </row>
    <row r="381" spans="13:45" x14ac:dyDescent="0.25">
      <c r="M381" s="29" t="s">
        <v>2088</v>
      </c>
      <c r="N381" s="29" t="s">
        <v>2089</v>
      </c>
      <c r="AR381" s="29" t="s">
        <v>2090</v>
      </c>
      <c r="AS381" s="29" t="s">
        <v>2858</v>
      </c>
    </row>
    <row r="382" spans="13:45" x14ac:dyDescent="0.25">
      <c r="M382" s="29" t="s">
        <v>2091</v>
      </c>
      <c r="N382" s="29" t="s">
        <v>2092</v>
      </c>
      <c r="AR382" s="29" t="s">
        <v>2093</v>
      </c>
      <c r="AS382" s="29" t="s">
        <v>2859</v>
      </c>
    </row>
    <row r="383" spans="13:45" x14ac:dyDescent="0.25">
      <c r="M383" s="29" t="s">
        <v>2094</v>
      </c>
      <c r="N383" s="29" t="s">
        <v>2095</v>
      </c>
      <c r="AR383" s="29" t="s">
        <v>2096</v>
      </c>
      <c r="AS383" s="29" t="s">
        <v>2860</v>
      </c>
    </row>
    <row r="384" spans="13:45" x14ac:dyDescent="0.25">
      <c r="M384" s="29" t="s">
        <v>2097</v>
      </c>
      <c r="N384" s="29" t="s">
        <v>2098</v>
      </c>
      <c r="AR384" s="29" t="s">
        <v>2099</v>
      </c>
      <c r="AS384" s="29" t="s">
        <v>2861</v>
      </c>
    </row>
    <row r="385" spans="13:45" x14ac:dyDescent="0.25">
      <c r="M385" s="29" t="s">
        <v>2100</v>
      </c>
      <c r="N385" s="29" t="s">
        <v>2101</v>
      </c>
      <c r="AR385" s="29" t="s">
        <v>2102</v>
      </c>
      <c r="AS385" s="29" t="s">
        <v>2862</v>
      </c>
    </row>
    <row r="386" spans="13:45" x14ac:dyDescent="0.25">
      <c r="M386" s="29" t="s">
        <v>2103</v>
      </c>
      <c r="N386" s="29" t="s">
        <v>2104</v>
      </c>
      <c r="AR386" s="29" t="s">
        <v>2105</v>
      </c>
      <c r="AS386" s="29" t="s">
        <v>2863</v>
      </c>
    </row>
    <row r="387" spans="13:45" x14ac:dyDescent="0.25">
      <c r="M387" s="29" t="s">
        <v>2106</v>
      </c>
      <c r="N387" s="29" t="s">
        <v>2107</v>
      </c>
      <c r="AR387" s="29" t="s">
        <v>2108</v>
      </c>
      <c r="AS387" s="29" t="s">
        <v>2864</v>
      </c>
    </row>
    <row r="388" spans="13:45" x14ac:dyDescent="0.25">
      <c r="M388" s="29" t="s">
        <v>2109</v>
      </c>
      <c r="N388" s="29" t="s">
        <v>2110</v>
      </c>
      <c r="AR388" s="29" t="s">
        <v>2111</v>
      </c>
      <c r="AS388" s="29" t="s">
        <v>2865</v>
      </c>
    </row>
    <row r="389" spans="13:45" x14ac:dyDescent="0.25">
      <c r="M389" s="29" t="s">
        <v>2112</v>
      </c>
      <c r="N389" s="29" t="s">
        <v>2113</v>
      </c>
      <c r="AR389" s="29" t="s">
        <v>2114</v>
      </c>
      <c r="AS389" s="29" t="s">
        <v>2866</v>
      </c>
    </row>
    <row r="390" spans="13:45" x14ac:dyDescent="0.25">
      <c r="M390" s="29" t="s">
        <v>2115</v>
      </c>
      <c r="N390" s="29" t="s">
        <v>2116</v>
      </c>
      <c r="AR390" s="29" t="s">
        <v>2117</v>
      </c>
      <c r="AS390" s="29" t="s">
        <v>2867</v>
      </c>
    </row>
    <row r="391" spans="13:45" x14ac:dyDescent="0.25">
      <c r="M391" s="29" t="s">
        <v>2118</v>
      </c>
      <c r="N391" s="29" t="s">
        <v>2119</v>
      </c>
      <c r="AR391" s="29" t="s">
        <v>2120</v>
      </c>
      <c r="AS391" s="29" t="s">
        <v>2868</v>
      </c>
    </row>
    <row r="392" spans="13:45" x14ac:dyDescent="0.25">
      <c r="M392" s="29" t="s">
        <v>2121</v>
      </c>
      <c r="N392" s="29" t="s">
        <v>2122</v>
      </c>
      <c r="AR392" s="29" t="s">
        <v>2123</v>
      </c>
      <c r="AS392" s="29" t="s">
        <v>2869</v>
      </c>
    </row>
    <row r="393" spans="13:45" x14ac:dyDescent="0.25">
      <c r="M393" s="29" t="s">
        <v>2124</v>
      </c>
      <c r="N393" s="29" t="s">
        <v>2125</v>
      </c>
      <c r="AR393" s="29" t="s">
        <v>2126</v>
      </c>
      <c r="AS393" s="29" t="s">
        <v>2870</v>
      </c>
    </row>
    <row r="394" spans="13:45" x14ac:dyDescent="0.25">
      <c r="M394" s="29" t="s">
        <v>2127</v>
      </c>
      <c r="N394" s="29" t="s">
        <v>2128</v>
      </c>
      <c r="AR394" s="29" t="s">
        <v>2129</v>
      </c>
      <c r="AS394" s="29" t="s">
        <v>2871</v>
      </c>
    </row>
    <row r="395" spans="13:45" x14ac:dyDescent="0.25">
      <c r="M395" s="29" t="s">
        <v>2130</v>
      </c>
      <c r="N395" s="29" t="s">
        <v>2131</v>
      </c>
      <c r="AR395" s="29" t="s">
        <v>2132</v>
      </c>
      <c r="AS395" s="29" t="s">
        <v>2872</v>
      </c>
    </row>
    <row r="396" spans="13:45" x14ac:dyDescent="0.25">
      <c r="M396" s="29" t="s">
        <v>2133</v>
      </c>
      <c r="N396" s="29" t="s">
        <v>2134</v>
      </c>
      <c r="AR396" s="29" t="s">
        <v>2135</v>
      </c>
      <c r="AS396" s="29" t="s">
        <v>2873</v>
      </c>
    </row>
    <row r="397" spans="13:45" x14ac:dyDescent="0.25">
      <c r="M397" s="29" t="s">
        <v>2136</v>
      </c>
      <c r="N397" s="29" t="s">
        <v>2137</v>
      </c>
      <c r="AR397" s="29" t="s">
        <v>2138</v>
      </c>
      <c r="AS397" s="29" t="s">
        <v>2874</v>
      </c>
    </row>
    <row r="398" spans="13:45" x14ac:dyDescent="0.25">
      <c r="M398" s="29" t="s">
        <v>2139</v>
      </c>
      <c r="N398" s="29" t="s">
        <v>2140</v>
      </c>
      <c r="AR398" s="29" t="s">
        <v>2141</v>
      </c>
      <c r="AS398" s="29" t="s">
        <v>2875</v>
      </c>
    </row>
    <row r="399" spans="13:45" x14ac:dyDescent="0.25">
      <c r="M399" s="29" t="s">
        <v>2142</v>
      </c>
      <c r="N399" s="29" t="s">
        <v>2143</v>
      </c>
      <c r="AR399" s="29" t="s">
        <v>2144</v>
      </c>
      <c r="AS399" s="29" t="s">
        <v>2876</v>
      </c>
    </row>
    <row r="400" spans="13:45" x14ac:dyDescent="0.25">
      <c r="M400" s="29" t="s">
        <v>2145</v>
      </c>
      <c r="N400" s="29" t="s">
        <v>2146</v>
      </c>
      <c r="AR400" s="29" t="s">
        <v>2147</v>
      </c>
      <c r="AS400" s="29" t="s">
        <v>2877</v>
      </c>
    </row>
    <row r="401" spans="13:45" x14ac:dyDescent="0.25">
      <c r="M401" s="29" t="s">
        <v>2148</v>
      </c>
      <c r="N401" s="29" t="s">
        <v>2149</v>
      </c>
      <c r="AR401" s="29" t="s">
        <v>2150</v>
      </c>
      <c r="AS401" s="29" t="s">
        <v>2878</v>
      </c>
    </row>
    <row r="402" spans="13:45" x14ac:dyDescent="0.25">
      <c r="M402" s="29" t="s">
        <v>2151</v>
      </c>
      <c r="N402" s="29" t="s">
        <v>2152</v>
      </c>
      <c r="AR402" s="29" t="s">
        <v>2153</v>
      </c>
      <c r="AS402" s="29" t="s">
        <v>2879</v>
      </c>
    </row>
    <row r="403" spans="13:45" x14ac:dyDescent="0.25">
      <c r="M403" s="29" t="s">
        <v>2154</v>
      </c>
      <c r="N403" s="29" t="s">
        <v>2155</v>
      </c>
      <c r="AR403" s="29" t="s">
        <v>2156</v>
      </c>
      <c r="AS403" s="29" t="s">
        <v>2880</v>
      </c>
    </row>
    <row r="404" spans="13:45" x14ac:dyDescent="0.25">
      <c r="M404" s="29" t="s">
        <v>2157</v>
      </c>
      <c r="N404" s="29" t="s">
        <v>2158</v>
      </c>
      <c r="AR404" s="29" t="s">
        <v>2159</v>
      </c>
      <c r="AS404" s="29" t="s">
        <v>2881</v>
      </c>
    </row>
    <row r="405" spans="13:45" x14ac:dyDescent="0.25">
      <c r="M405" s="29" t="s">
        <v>2160</v>
      </c>
      <c r="N405" s="29" t="s">
        <v>2161</v>
      </c>
      <c r="AR405" s="29" t="s">
        <v>2162</v>
      </c>
      <c r="AS405" s="29" t="s">
        <v>2882</v>
      </c>
    </row>
    <row r="406" spans="13:45" x14ac:dyDescent="0.25">
      <c r="M406" s="29" t="s">
        <v>2163</v>
      </c>
      <c r="N406" s="29" t="s">
        <v>2164</v>
      </c>
      <c r="AR406" s="29" t="s">
        <v>2165</v>
      </c>
      <c r="AS406" s="29" t="s">
        <v>2883</v>
      </c>
    </row>
    <row r="407" spans="13:45" x14ac:dyDescent="0.25">
      <c r="M407" s="29" t="s">
        <v>2166</v>
      </c>
      <c r="N407" s="29" t="s">
        <v>2167</v>
      </c>
      <c r="AR407" s="29" t="s">
        <v>2168</v>
      </c>
      <c r="AS407" s="29" t="s">
        <v>2884</v>
      </c>
    </row>
    <row r="408" spans="13:45" x14ac:dyDescent="0.25">
      <c r="M408" s="29" t="s">
        <v>2169</v>
      </c>
      <c r="N408" s="29" t="s">
        <v>2170</v>
      </c>
      <c r="AR408" s="29" t="s">
        <v>2171</v>
      </c>
      <c r="AS408" s="29" t="s">
        <v>2885</v>
      </c>
    </row>
    <row r="409" spans="13:45" x14ac:dyDescent="0.25">
      <c r="M409" s="29" t="s">
        <v>2172</v>
      </c>
      <c r="N409" s="29" t="s">
        <v>2173</v>
      </c>
      <c r="AR409" s="29" t="s">
        <v>2174</v>
      </c>
      <c r="AS409" s="29" t="s">
        <v>2886</v>
      </c>
    </row>
    <row r="410" spans="13:45" x14ac:dyDescent="0.25">
      <c r="M410" s="29" t="s">
        <v>2175</v>
      </c>
      <c r="N410" s="29" t="s">
        <v>2176</v>
      </c>
      <c r="AR410" s="29" t="s">
        <v>2177</v>
      </c>
      <c r="AS410" s="29" t="s">
        <v>2887</v>
      </c>
    </row>
    <row r="411" spans="13:45" x14ac:dyDescent="0.25">
      <c r="M411" s="29" t="s">
        <v>2178</v>
      </c>
      <c r="N411" s="29" t="s">
        <v>2179</v>
      </c>
      <c r="AR411" s="29" t="s">
        <v>2180</v>
      </c>
      <c r="AS411" s="29" t="s">
        <v>2888</v>
      </c>
    </row>
    <row r="412" spans="13:45" x14ac:dyDescent="0.25">
      <c r="M412" s="29" t="s">
        <v>2181</v>
      </c>
      <c r="N412" s="29" t="s">
        <v>2182</v>
      </c>
      <c r="AR412" s="29" t="s">
        <v>2183</v>
      </c>
      <c r="AS412" s="29" t="s">
        <v>2889</v>
      </c>
    </row>
    <row r="413" spans="13:45" x14ac:dyDescent="0.25">
      <c r="M413" s="29" t="s">
        <v>2184</v>
      </c>
      <c r="N413" s="29" t="s">
        <v>2185</v>
      </c>
      <c r="AR413" s="29" t="s">
        <v>2186</v>
      </c>
      <c r="AS413" s="29" t="s">
        <v>2890</v>
      </c>
    </row>
    <row r="414" spans="13:45" x14ac:dyDescent="0.25">
      <c r="M414" s="29" t="s">
        <v>2187</v>
      </c>
      <c r="N414" s="29" t="s">
        <v>2188</v>
      </c>
      <c r="AR414" s="29" t="s">
        <v>2189</v>
      </c>
      <c r="AS414" s="29" t="s">
        <v>2891</v>
      </c>
    </row>
    <row r="415" spans="13:45" x14ac:dyDescent="0.25">
      <c r="M415" s="29" t="s">
        <v>2190</v>
      </c>
      <c r="N415" s="29" t="s">
        <v>2191</v>
      </c>
      <c r="AR415" s="29" t="s">
        <v>2192</v>
      </c>
      <c r="AS415" s="29" t="s">
        <v>2892</v>
      </c>
    </row>
    <row r="416" spans="13:45" x14ac:dyDescent="0.25">
      <c r="M416" s="29" t="s">
        <v>2193</v>
      </c>
      <c r="N416" s="29" t="s">
        <v>2194</v>
      </c>
      <c r="AR416" s="29" t="s">
        <v>2195</v>
      </c>
      <c r="AS416" s="29" t="s">
        <v>2893</v>
      </c>
    </row>
    <row r="417" spans="13:45" x14ac:dyDescent="0.25">
      <c r="M417" s="29" t="s">
        <v>2196</v>
      </c>
      <c r="N417" s="29" t="s">
        <v>2197</v>
      </c>
      <c r="AR417" s="29" t="s">
        <v>2198</v>
      </c>
      <c r="AS417" s="29" t="s">
        <v>2894</v>
      </c>
    </row>
    <row r="418" spans="13:45" x14ac:dyDescent="0.25">
      <c r="M418" s="29" t="s">
        <v>2199</v>
      </c>
      <c r="N418" s="29" t="s">
        <v>2200</v>
      </c>
      <c r="AR418" s="29" t="s">
        <v>2201</v>
      </c>
      <c r="AS418" s="29" t="s">
        <v>2895</v>
      </c>
    </row>
    <row r="419" spans="13:45" x14ac:dyDescent="0.25">
      <c r="M419" s="29" t="s">
        <v>2202</v>
      </c>
      <c r="N419" s="29" t="s">
        <v>2203</v>
      </c>
      <c r="AR419" s="29" t="s">
        <v>2204</v>
      </c>
      <c r="AS419" s="29" t="s">
        <v>2896</v>
      </c>
    </row>
    <row r="420" spans="13:45" x14ac:dyDescent="0.25">
      <c r="M420" s="29" t="s">
        <v>2205</v>
      </c>
      <c r="N420" s="29" t="s">
        <v>2206</v>
      </c>
      <c r="AR420" s="29" t="s">
        <v>2207</v>
      </c>
      <c r="AS420" s="29" t="s">
        <v>2897</v>
      </c>
    </row>
    <row r="421" spans="13:45" x14ac:dyDescent="0.25">
      <c r="M421" s="29" t="s">
        <v>2208</v>
      </c>
      <c r="N421" s="29" t="s">
        <v>2209</v>
      </c>
      <c r="AR421" s="29" t="s">
        <v>2210</v>
      </c>
      <c r="AS421" s="29" t="s">
        <v>2898</v>
      </c>
    </row>
    <row r="422" spans="13:45" x14ac:dyDescent="0.25">
      <c r="M422" s="29" t="s">
        <v>2211</v>
      </c>
      <c r="N422" s="29" t="s">
        <v>2212</v>
      </c>
      <c r="AR422" s="29" t="s">
        <v>2213</v>
      </c>
      <c r="AS422" s="29" t="s">
        <v>2899</v>
      </c>
    </row>
    <row r="423" spans="13:45" x14ac:dyDescent="0.25">
      <c r="M423" s="29" t="s">
        <v>2214</v>
      </c>
      <c r="N423" s="29" t="s">
        <v>2215</v>
      </c>
      <c r="AR423" s="29" t="s">
        <v>2216</v>
      </c>
      <c r="AS423" s="29" t="s">
        <v>2900</v>
      </c>
    </row>
    <row r="424" spans="13:45" x14ac:dyDescent="0.25">
      <c r="M424" s="29" t="s">
        <v>2217</v>
      </c>
      <c r="N424" s="29" t="s">
        <v>2218</v>
      </c>
      <c r="AR424" s="29" t="s">
        <v>2219</v>
      </c>
      <c r="AS424" s="29" t="s">
        <v>2901</v>
      </c>
    </row>
    <row r="425" spans="13:45" x14ac:dyDescent="0.25">
      <c r="M425" s="29" t="s">
        <v>2220</v>
      </c>
      <c r="N425" s="29" t="s">
        <v>2221</v>
      </c>
      <c r="AR425" s="29" t="s">
        <v>2222</v>
      </c>
      <c r="AS425" s="29" t="s">
        <v>2902</v>
      </c>
    </row>
    <row r="426" spans="13:45" x14ac:dyDescent="0.25">
      <c r="M426" s="29" t="s">
        <v>2223</v>
      </c>
      <c r="N426" s="29" t="s">
        <v>2224</v>
      </c>
      <c r="AR426" s="29" t="s">
        <v>2225</v>
      </c>
      <c r="AS426" s="29" t="s">
        <v>2903</v>
      </c>
    </row>
    <row r="427" spans="13:45" x14ac:dyDescent="0.25">
      <c r="M427" s="29" t="s">
        <v>2226</v>
      </c>
      <c r="N427" s="29" t="s">
        <v>2227</v>
      </c>
      <c r="AR427" s="29" t="s">
        <v>2228</v>
      </c>
      <c r="AS427" s="29" t="s">
        <v>2904</v>
      </c>
    </row>
    <row r="428" spans="13:45" x14ac:dyDescent="0.25">
      <c r="M428" s="29" t="s">
        <v>2229</v>
      </c>
      <c r="N428" s="29" t="s">
        <v>2230</v>
      </c>
      <c r="AR428" s="29" t="s">
        <v>2231</v>
      </c>
      <c r="AS428" s="29" t="s">
        <v>2905</v>
      </c>
    </row>
    <row r="429" spans="13:45" x14ac:dyDescent="0.25">
      <c r="M429" s="29" t="s">
        <v>2232</v>
      </c>
      <c r="N429" s="29" t="s">
        <v>2233</v>
      </c>
      <c r="AR429" s="29" t="s">
        <v>2234</v>
      </c>
      <c r="AS429" s="29" t="s">
        <v>2906</v>
      </c>
    </row>
    <row r="430" spans="13:45" x14ac:dyDescent="0.25">
      <c r="M430" s="29" t="s">
        <v>2235</v>
      </c>
      <c r="N430" s="29" t="s">
        <v>2236</v>
      </c>
      <c r="AR430" s="29" t="s">
        <v>2237</v>
      </c>
      <c r="AS430" s="29" t="s">
        <v>2907</v>
      </c>
    </row>
    <row r="431" spans="13:45" x14ac:dyDescent="0.25">
      <c r="M431" s="29" t="s">
        <v>2238</v>
      </c>
      <c r="N431" s="29" t="s">
        <v>2239</v>
      </c>
      <c r="AR431" s="29" t="s">
        <v>2240</v>
      </c>
      <c r="AS431" s="29" t="s">
        <v>2908</v>
      </c>
    </row>
    <row r="432" spans="13:45" x14ac:dyDescent="0.25">
      <c r="M432" s="29" t="s">
        <v>2241</v>
      </c>
      <c r="N432" s="29" t="s">
        <v>2242</v>
      </c>
      <c r="AR432" s="29" t="s">
        <v>2243</v>
      </c>
      <c r="AS432" s="29" t="s">
        <v>2909</v>
      </c>
    </row>
    <row r="433" spans="13:45" x14ac:dyDescent="0.25">
      <c r="M433" s="29" t="s">
        <v>2244</v>
      </c>
      <c r="N433" s="29" t="s">
        <v>2245</v>
      </c>
      <c r="AR433" s="29" t="s">
        <v>2246</v>
      </c>
      <c r="AS433" s="29" t="s">
        <v>2910</v>
      </c>
    </row>
    <row r="434" spans="13:45" x14ac:dyDescent="0.25">
      <c r="M434" s="29" t="s">
        <v>2247</v>
      </c>
      <c r="N434" s="29" t="s">
        <v>2248</v>
      </c>
      <c r="AR434" s="29" t="s">
        <v>2249</v>
      </c>
      <c r="AS434" s="29" t="s">
        <v>2911</v>
      </c>
    </row>
    <row r="435" spans="13:45" x14ac:dyDescent="0.25">
      <c r="M435" s="29" t="s">
        <v>2250</v>
      </c>
      <c r="N435" s="29" t="s">
        <v>2251</v>
      </c>
      <c r="AR435" s="29" t="s">
        <v>2252</v>
      </c>
      <c r="AS435" s="29" t="s">
        <v>2912</v>
      </c>
    </row>
    <row r="436" spans="13:45" x14ac:dyDescent="0.25">
      <c r="M436" s="29" t="s">
        <v>2253</v>
      </c>
      <c r="N436" s="29" t="s">
        <v>2254</v>
      </c>
      <c r="AR436" s="29" t="s">
        <v>2255</v>
      </c>
      <c r="AS436" s="29" t="s">
        <v>2913</v>
      </c>
    </row>
    <row r="437" spans="13:45" x14ac:dyDescent="0.25">
      <c r="M437" s="29" t="s">
        <v>2256</v>
      </c>
      <c r="N437" s="29" t="s">
        <v>2257</v>
      </c>
      <c r="AR437" s="29" t="s">
        <v>2258</v>
      </c>
      <c r="AS437" s="29" t="s">
        <v>2914</v>
      </c>
    </row>
    <row r="438" spans="13:45" x14ac:dyDescent="0.25">
      <c r="M438" s="29" t="s">
        <v>2259</v>
      </c>
      <c r="N438" s="29" t="s">
        <v>2260</v>
      </c>
      <c r="AR438" s="29" t="s">
        <v>2261</v>
      </c>
      <c r="AS438" s="29" t="s">
        <v>2915</v>
      </c>
    </row>
    <row r="439" spans="13:45" x14ac:dyDescent="0.25">
      <c r="M439" s="29" t="s">
        <v>2262</v>
      </c>
      <c r="N439" s="29" t="s">
        <v>2263</v>
      </c>
      <c r="AR439" s="29" t="s">
        <v>2264</v>
      </c>
      <c r="AS439" s="29" t="s">
        <v>2916</v>
      </c>
    </row>
    <row r="440" spans="13:45" x14ac:dyDescent="0.25">
      <c r="M440" s="29" t="s">
        <v>2265</v>
      </c>
      <c r="N440" s="29" t="s">
        <v>2266</v>
      </c>
      <c r="AR440" s="29" t="s">
        <v>2267</v>
      </c>
      <c r="AS440" s="29" t="s">
        <v>2917</v>
      </c>
    </row>
    <row r="441" spans="13:45" x14ac:dyDescent="0.25">
      <c r="M441" s="29" t="s">
        <v>2268</v>
      </c>
      <c r="N441" s="29" t="s">
        <v>2269</v>
      </c>
      <c r="AR441" s="29" t="s">
        <v>2270</v>
      </c>
      <c r="AS441" s="29" t="s">
        <v>2918</v>
      </c>
    </row>
    <row r="442" spans="13:45" x14ac:dyDescent="0.25">
      <c r="M442" s="29" t="s">
        <v>2271</v>
      </c>
      <c r="N442" s="29" t="s">
        <v>2272</v>
      </c>
      <c r="AR442" s="29" t="s">
        <v>2273</v>
      </c>
      <c r="AS442" s="29" t="s">
        <v>2919</v>
      </c>
    </row>
    <row r="443" spans="13:45" x14ac:dyDescent="0.25">
      <c r="M443" s="29" t="s">
        <v>2274</v>
      </c>
      <c r="N443" s="29" t="s">
        <v>2275</v>
      </c>
      <c r="AR443" s="29" t="s">
        <v>2276</v>
      </c>
      <c r="AS443" s="29" t="s">
        <v>2920</v>
      </c>
    </row>
    <row r="444" spans="13:45" x14ac:dyDescent="0.25">
      <c r="M444" s="29" t="s">
        <v>2277</v>
      </c>
      <c r="N444" s="29" t="s">
        <v>2278</v>
      </c>
      <c r="AR444" s="29" t="s">
        <v>2279</v>
      </c>
      <c r="AS444" s="29" t="s">
        <v>2921</v>
      </c>
    </row>
    <row r="445" spans="13:45" x14ac:dyDescent="0.25">
      <c r="M445" s="29" t="s">
        <v>2280</v>
      </c>
      <c r="N445" s="29" t="s">
        <v>2281</v>
      </c>
      <c r="AR445" s="29" t="s">
        <v>2282</v>
      </c>
      <c r="AS445" s="29" t="s">
        <v>2922</v>
      </c>
    </row>
    <row r="446" spans="13:45" x14ac:dyDescent="0.25">
      <c r="M446" s="29" t="s">
        <v>2283</v>
      </c>
      <c r="N446" s="29" t="s">
        <v>2284</v>
      </c>
      <c r="AR446" s="29" t="s">
        <v>2285</v>
      </c>
      <c r="AS446" s="29" t="s">
        <v>2923</v>
      </c>
    </row>
    <row r="447" spans="13:45" x14ac:dyDescent="0.25">
      <c r="M447" s="29" t="s">
        <v>2286</v>
      </c>
      <c r="N447" s="29" t="s">
        <v>2287</v>
      </c>
      <c r="AR447" s="29" t="s">
        <v>2288</v>
      </c>
      <c r="AS447" s="29" t="s">
        <v>2924</v>
      </c>
    </row>
    <row r="448" spans="13:45" x14ac:dyDescent="0.25">
      <c r="M448" s="29" t="s">
        <v>2289</v>
      </c>
      <c r="N448" s="29" t="s">
        <v>2290</v>
      </c>
      <c r="AR448" s="29" t="s">
        <v>2291</v>
      </c>
      <c r="AS448" s="29" t="s">
        <v>2925</v>
      </c>
    </row>
    <row r="449" spans="13:45" x14ac:dyDescent="0.25">
      <c r="M449" s="29" t="s">
        <v>2292</v>
      </c>
      <c r="N449" s="29" t="s">
        <v>2293</v>
      </c>
      <c r="AR449" s="29" t="s">
        <v>2294</v>
      </c>
      <c r="AS449" s="29" t="s">
        <v>2926</v>
      </c>
    </row>
    <row r="450" spans="13:45" x14ac:dyDescent="0.25">
      <c r="M450" s="29" t="s">
        <v>2295</v>
      </c>
      <c r="N450" s="29" t="s">
        <v>2296</v>
      </c>
      <c r="AR450" s="29" t="s">
        <v>2297</v>
      </c>
      <c r="AS450" s="29" t="s">
        <v>2927</v>
      </c>
    </row>
    <row r="451" spans="13:45" x14ac:dyDescent="0.25">
      <c r="M451" s="29" t="s">
        <v>2298</v>
      </c>
      <c r="N451" s="29" t="s">
        <v>2299</v>
      </c>
      <c r="AR451" s="29" t="s">
        <v>2300</v>
      </c>
      <c r="AS451" s="29" t="s">
        <v>2928</v>
      </c>
    </row>
    <row r="452" spans="13:45" x14ac:dyDescent="0.25">
      <c r="M452" s="29" t="s">
        <v>2301</v>
      </c>
      <c r="N452" s="29" t="s">
        <v>2302</v>
      </c>
      <c r="AR452" s="29" t="s">
        <v>2303</v>
      </c>
      <c r="AS452" s="29" t="s">
        <v>2929</v>
      </c>
    </row>
    <row r="453" spans="13:45" x14ac:dyDescent="0.25">
      <c r="M453" s="29" t="s">
        <v>2304</v>
      </c>
      <c r="N453" s="29" t="s">
        <v>2305</v>
      </c>
      <c r="AR453" s="29" t="s">
        <v>2306</v>
      </c>
      <c r="AS453" s="29" t="s">
        <v>2930</v>
      </c>
    </row>
    <row r="454" spans="13:45" x14ac:dyDescent="0.25">
      <c r="M454" s="29" t="s">
        <v>2307</v>
      </c>
      <c r="N454" s="29" t="s">
        <v>2308</v>
      </c>
      <c r="AR454" s="29" t="s">
        <v>2309</v>
      </c>
      <c r="AS454" s="29" t="s">
        <v>2931</v>
      </c>
    </row>
    <row r="455" spans="13:45" x14ac:dyDescent="0.25">
      <c r="M455" s="29" t="s">
        <v>2310</v>
      </c>
      <c r="N455" s="29" t="s">
        <v>2311</v>
      </c>
      <c r="AR455" s="29" t="s">
        <v>2312</v>
      </c>
      <c r="AS455" s="29" t="s">
        <v>2932</v>
      </c>
    </row>
    <row r="456" spans="13:45" x14ac:dyDescent="0.25">
      <c r="M456" s="29" t="s">
        <v>2313</v>
      </c>
      <c r="N456" s="29" t="s">
        <v>2314</v>
      </c>
      <c r="AR456" s="29" t="s">
        <v>2315</v>
      </c>
      <c r="AS456" s="29" t="s">
        <v>2933</v>
      </c>
    </row>
    <row r="457" spans="13:45" x14ac:dyDescent="0.25">
      <c r="M457" s="29" t="s">
        <v>2316</v>
      </c>
      <c r="N457" s="29" t="s">
        <v>2317</v>
      </c>
      <c r="AR457" s="29" t="s">
        <v>2318</v>
      </c>
      <c r="AS457" s="29" t="s">
        <v>2934</v>
      </c>
    </row>
    <row r="458" spans="13:45" x14ac:dyDescent="0.25">
      <c r="M458" s="29" t="s">
        <v>2319</v>
      </c>
      <c r="N458" s="29" t="s">
        <v>2320</v>
      </c>
      <c r="AR458" s="29" t="s">
        <v>2321</v>
      </c>
      <c r="AS458" s="29" t="s">
        <v>2935</v>
      </c>
    </row>
    <row r="459" spans="13:45" x14ac:dyDescent="0.25">
      <c r="M459" s="29" t="s">
        <v>2322</v>
      </c>
      <c r="N459" s="29" t="s">
        <v>2323</v>
      </c>
      <c r="AR459" s="29" t="s">
        <v>2324</v>
      </c>
      <c r="AS459" s="29" t="s">
        <v>2936</v>
      </c>
    </row>
    <row r="460" spans="13:45" x14ac:dyDescent="0.25">
      <c r="M460" s="29" t="s">
        <v>2325</v>
      </c>
      <c r="N460" s="29" t="s">
        <v>2326</v>
      </c>
      <c r="AR460" s="29" t="s">
        <v>2327</v>
      </c>
      <c r="AS460" s="29" t="s">
        <v>2937</v>
      </c>
    </row>
    <row r="461" spans="13:45" x14ac:dyDescent="0.25">
      <c r="M461" s="29" t="s">
        <v>2328</v>
      </c>
      <c r="N461" s="29" t="s">
        <v>2329</v>
      </c>
      <c r="AR461" s="29" t="s">
        <v>2330</v>
      </c>
      <c r="AS461" s="29" t="s">
        <v>2938</v>
      </c>
    </row>
    <row r="462" spans="13:45" x14ac:dyDescent="0.25">
      <c r="M462" s="29" t="s">
        <v>2331</v>
      </c>
      <c r="N462" s="29" t="s">
        <v>2332</v>
      </c>
      <c r="AR462" s="29" t="s">
        <v>2333</v>
      </c>
      <c r="AS462" s="29" t="s">
        <v>2939</v>
      </c>
    </row>
    <row r="463" spans="13:45" x14ac:dyDescent="0.25">
      <c r="M463" s="29" t="s">
        <v>2334</v>
      </c>
      <c r="N463" s="29" t="s">
        <v>2335</v>
      </c>
      <c r="AR463" s="29" t="s">
        <v>2336</v>
      </c>
      <c r="AS463" s="29" t="s">
        <v>2940</v>
      </c>
    </row>
    <row r="464" spans="13:45" x14ac:dyDescent="0.25">
      <c r="M464" s="29" t="s">
        <v>2337</v>
      </c>
      <c r="N464" s="29" t="s">
        <v>2338</v>
      </c>
      <c r="AR464" s="29" t="s">
        <v>2339</v>
      </c>
      <c r="AS464" s="29" t="s">
        <v>2941</v>
      </c>
    </row>
    <row r="465" spans="13:45" x14ac:dyDescent="0.25">
      <c r="M465" s="29" t="s">
        <v>2340</v>
      </c>
      <c r="N465" s="29" t="s">
        <v>2341</v>
      </c>
      <c r="AR465" s="29" t="s">
        <v>2342</v>
      </c>
      <c r="AS465" s="29" t="s">
        <v>2942</v>
      </c>
    </row>
    <row r="466" spans="13:45" x14ac:dyDescent="0.25">
      <c r="M466" s="29" t="s">
        <v>2343</v>
      </c>
      <c r="N466" s="29" t="s">
        <v>2344</v>
      </c>
      <c r="AR466" s="29" t="s">
        <v>2345</v>
      </c>
      <c r="AS466" s="29" t="s">
        <v>2943</v>
      </c>
    </row>
    <row r="467" spans="13:45" x14ac:dyDescent="0.25">
      <c r="M467" s="29" t="s">
        <v>2346</v>
      </c>
      <c r="N467" s="29" t="s">
        <v>2347</v>
      </c>
      <c r="AR467" s="29" t="s">
        <v>2348</v>
      </c>
      <c r="AS467" s="29" t="s">
        <v>2944</v>
      </c>
    </row>
    <row r="468" spans="13:45" x14ac:dyDescent="0.25">
      <c r="M468" s="29" t="s">
        <v>2349</v>
      </c>
      <c r="N468" s="29" t="s">
        <v>2350</v>
      </c>
      <c r="AR468" s="29" t="s">
        <v>2351</v>
      </c>
      <c r="AS468" s="29" t="s">
        <v>2945</v>
      </c>
    </row>
    <row r="469" spans="13:45" x14ac:dyDescent="0.25">
      <c r="M469" s="29" t="s">
        <v>2352</v>
      </c>
      <c r="N469" s="29" t="s">
        <v>2353</v>
      </c>
      <c r="AR469" s="29" t="s">
        <v>2354</v>
      </c>
      <c r="AS469" s="29" t="s">
        <v>2946</v>
      </c>
    </row>
    <row r="470" spans="13:45" x14ac:dyDescent="0.25">
      <c r="M470" s="29" t="s">
        <v>2355</v>
      </c>
      <c r="N470" s="29" t="s">
        <v>2356</v>
      </c>
      <c r="AR470" s="29" t="s">
        <v>86</v>
      </c>
      <c r="AS470" s="29" t="s">
        <v>2947</v>
      </c>
    </row>
    <row r="471" spans="13:45" x14ac:dyDescent="0.25">
      <c r="M471" s="29" t="s">
        <v>2357</v>
      </c>
      <c r="N471" s="29" t="s">
        <v>2358</v>
      </c>
      <c r="AR471" s="29" t="s">
        <v>2359</v>
      </c>
      <c r="AS471" s="29" t="s">
        <v>2948</v>
      </c>
    </row>
    <row r="472" spans="13:45" x14ac:dyDescent="0.25">
      <c r="M472" s="29" t="s">
        <v>2360</v>
      </c>
      <c r="N472" s="29" t="s">
        <v>2361</v>
      </c>
      <c r="AR472" s="29" t="s">
        <v>2362</v>
      </c>
      <c r="AS472" s="29" t="s">
        <v>2949</v>
      </c>
    </row>
    <row r="473" spans="13:45" x14ac:dyDescent="0.25">
      <c r="M473" s="29" t="s">
        <v>2363</v>
      </c>
      <c r="N473" s="29" t="s">
        <v>2364</v>
      </c>
      <c r="AR473" s="29" t="s">
        <v>2365</v>
      </c>
      <c r="AS473" s="29" t="s">
        <v>2950</v>
      </c>
    </row>
    <row r="474" spans="13:45" x14ac:dyDescent="0.25">
      <c r="M474" s="29" t="s">
        <v>2366</v>
      </c>
      <c r="N474" s="29" t="s">
        <v>2367</v>
      </c>
      <c r="AR474" s="29" t="s">
        <v>2368</v>
      </c>
      <c r="AS474" s="29" t="s">
        <v>2951</v>
      </c>
    </row>
    <row r="475" spans="13:45" x14ac:dyDescent="0.25">
      <c r="M475" s="29" t="s">
        <v>2369</v>
      </c>
      <c r="N475" s="29" t="s">
        <v>2370</v>
      </c>
      <c r="AR475" s="29" t="s">
        <v>2371</v>
      </c>
      <c r="AS475" s="29" t="s">
        <v>2952</v>
      </c>
    </row>
    <row r="476" spans="13:45" x14ac:dyDescent="0.25">
      <c r="M476" s="29" t="s">
        <v>2372</v>
      </c>
      <c r="N476" s="29" t="s">
        <v>2373</v>
      </c>
      <c r="AR476" s="29" t="s">
        <v>2374</v>
      </c>
      <c r="AS476" s="29" t="s">
        <v>2953</v>
      </c>
    </row>
    <row r="477" spans="13:45" x14ac:dyDescent="0.25">
      <c r="M477" s="29" t="s">
        <v>2375</v>
      </c>
      <c r="N477" s="29" t="s">
        <v>2376</v>
      </c>
    </row>
    <row r="478" spans="13:45" x14ac:dyDescent="0.25">
      <c r="M478" s="29" t="s">
        <v>2377</v>
      </c>
      <c r="N478" s="29" t="s">
        <v>2378</v>
      </c>
    </row>
    <row r="479" spans="13:45" x14ac:dyDescent="0.25">
      <c r="M479" s="29" t="s">
        <v>2379</v>
      </c>
      <c r="N479" s="29" t="s">
        <v>2380</v>
      </c>
    </row>
    <row r="480" spans="13:45" x14ac:dyDescent="0.25">
      <c r="M480" s="29" t="s">
        <v>2381</v>
      </c>
      <c r="N480" s="29" t="s">
        <v>2382</v>
      </c>
    </row>
    <row r="481" spans="13:14" x14ac:dyDescent="0.25">
      <c r="M481" s="29" t="s">
        <v>2383</v>
      </c>
      <c r="N481" s="29" t="s">
        <v>2384</v>
      </c>
    </row>
    <row r="482" spans="13:14" x14ac:dyDescent="0.25">
      <c r="M482" s="29" t="s">
        <v>2385</v>
      </c>
      <c r="N482" s="29" t="s">
        <v>2386</v>
      </c>
    </row>
    <row r="483" spans="13:14" x14ac:dyDescent="0.25">
      <c r="M483" s="29" t="s">
        <v>2387</v>
      </c>
      <c r="N483" s="29" t="s">
        <v>2388</v>
      </c>
    </row>
    <row r="484" spans="13:14" x14ac:dyDescent="0.25">
      <c r="M484" s="29" t="s">
        <v>2389</v>
      </c>
      <c r="N484" s="29" t="s">
        <v>2390</v>
      </c>
    </row>
    <row r="485" spans="13:14" x14ac:dyDescent="0.25">
      <c r="M485" s="29" t="s">
        <v>2391</v>
      </c>
      <c r="N485" s="29" t="s">
        <v>2392</v>
      </c>
    </row>
    <row r="486" spans="13:14" x14ac:dyDescent="0.25">
      <c r="M486" s="29" t="s">
        <v>2393</v>
      </c>
      <c r="N486" s="29" t="s">
        <v>2394</v>
      </c>
    </row>
    <row r="487" spans="13:14" x14ac:dyDescent="0.25">
      <c r="M487" s="29" t="s">
        <v>2395</v>
      </c>
      <c r="N487" s="29" t="s">
        <v>2396</v>
      </c>
    </row>
    <row r="488" spans="13:14" x14ac:dyDescent="0.25">
      <c r="M488" s="29" t="s">
        <v>2397</v>
      </c>
      <c r="N488" s="29" t="s">
        <v>2398</v>
      </c>
    </row>
    <row r="489" spans="13:14" x14ac:dyDescent="0.25">
      <c r="M489" s="29" t="s">
        <v>2399</v>
      </c>
      <c r="N489" s="29" t="s">
        <v>2400</v>
      </c>
    </row>
    <row r="490" spans="13:14" x14ac:dyDescent="0.25">
      <c r="M490" s="29" t="s">
        <v>2401</v>
      </c>
      <c r="N490" s="29" t="s">
        <v>2402</v>
      </c>
    </row>
    <row r="491" spans="13:14" x14ac:dyDescent="0.25">
      <c r="M491" s="29" t="s">
        <v>2403</v>
      </c>
      <c r="N491" s="29" t="s">
        <v>2404</v>
      </c>
    </row>
    <row r="492" spans="13:14" x14ac:dyDescent="0.25">
      <c r="M492" s="29" t="s">
        <v>2405</v>
      </c>
      <c r="N492" s="29" t="s">
        <v>2406</v>
      </c>
    </row>
  </sheetData>
  <pageMargins bottom="0.75" footer="0.3" header="0.3" left="0.7" right="0.7" top="0.75"/>
  <pageSetup orientation="portrait" paperSize="9"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F751A1C7-25E1-4EB2-BCA4-D3C2344B89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20</vt:i4>
      </vt:variant>
    </vt:vector>
  </HeadingPairs>
  <TitlesOfParts>
    <vt:vector baseType="lpstr" size="20">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2022-04-05T09:19:43Z</dcterms:created>
  <dc:creator>Fendy Tio;Jeremy Andreas</dc:creator>
  <cp:lastModifiedBy>Fendy Tio</cp:lastModifiedBy>
  <dcterms:modified xsi:type="dcterms:W3CDTF">2023-02-21T02:32:21Z</dcterms:modified>
</cp:coreProperties>
</file>