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Sprint16\Excel\"/>
    </mc:Choice>
  </mc:AlternateContent>
  <bookViews>
    <workbookView xWindow="0" yWindow="0" windowWidth="20490" windowHeight="7350" tabRatio="769" firstSheet="6" activeTab="9"/>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externalReferences>
    <externalReference r:id="rId21"/>
  </externalReference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Master!$AN$1:$AN$30</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Master!$CH$1:$CH$30</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Master!$CQ$1:$CQ$9</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Master!$DG$1:$DH$33</definedName>
    <definedName name="ExternalData_49" localSheetId="19" hidden="1">Master!$DJ$1:$DK$6</definedName>
    <definedName name="ExternalData_5" localSheetId="19" hidden="1">Master!$Q$1:$R$9</definedName>
    <definedName name="ExternalData_50" localSheetId="19" hidden="1">Master!$DM$1:$DN$15</definedName>
    <definedName name="ExternalData_51" localSheetId="19" hidden="1">Master!$DP$1:$DQ$94</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0" i="2" l="1"/>
  <c r="C12" i="2" l="1"/>
  <c r="B12" i="2"/>
  <c r="B12" i="7" l="1"/>
  <c r="B4" i="12" l="1"/>
  <c r="B10" i="19" l="1"/>
  <c r="B10" i="18"/>
  <c r="B10" i="13"/>
  <c r="B10" i="8"/>
  <c r="B10" i="12"/>
  <c r="C26" i="2" l="1"/>
  <c r="C10" i="2" l="1"/>
  <c r="C10" i="6" l="1"/>
  <c r="C10" i="4"/>
  <c r="D10" i="2"/>
  <c r="B10" i="17" l="1"/>
  <c r="B12" i="6" l="1"/>
  <c r="B12" i="4"/>
  <c r="B12" i="9" l="1"/>
  <c r="B10" i="11" l="1"/>
  <c r="B10" i="15"/>
  <c r="B10" i="21"/>
  <c r="B10" i="14"/>
  <c r="B10" i="6"/>
  <c r="B10" i="4"/>
  <c r="B12" i="16"/>
  <c r="C4" i="1" l="1"/>
  <c r="D4" i="1"/>
  <c r="E4" i="1"/>
  <c r="F4" i="1"/>
  <c r="B4" i="1" l="1"/>
  <c r="B4" i="19" l="1"/>
  <c r="A2" i="5" l="1"/>
  <c r="B12" i="22" l="1"/>
  <c r="B4" i="18" l="1"/>
  <c r="B4" i="11" l="1"/>
  <c r="B4" i="15"/>
  <c r="B4" i="21"/>
  <c r="B4" i="14"/>
  <c r="B4" i="13"/>
  <c r="B4" i="9"/>
  <c r="C4" i="9"/>
  <c r="D4" i="9"/>
  <c r="E4" i="9"/>
  <c r="F4" i="9"/>
  <c r="C4" i="8"/>
  <c r="B4" i="8"/>
  <c r="F4" i="6" l="1"/>
  <c r="E4" i="6"/>
  <c r="D4" i="6"/>
  <c r="C4" i="6"/>
  <c r="B4" i="6"/>
  <c r="C4" i="12" l="1"/>
  <c r="C4" i="7"/>
  <c r="D4" i="7"/>
  <c r="E4" i="7"/>
  <c r="B4" i="7"/>
  <c r="C36" i="2" l="1"/>
  <c r="D36" i="2"/>
  <c r="E36" i="2"/>
  <c r="F36" i="2"/>
  <c r="D26" i="2"/>
  <c r="E26" i="2"/>
  <c r="F26" i="2"/>
  <c r="B26"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B35" i="4"/>
  <c r="C33" i="4"/>
  <c r="C4" i="4" s="1"/>
  <c r="D33" i="4"/>
  <c r="D4" i="4" s="1"/>
  <c r="E33" i="4"/>
  <c r="E4" i="4" s="1"/>
  <c r="F33" i="4"/>
  <c r="F4" i="4" s="1"/>
  <c r="B33" i="4"/>
  <c r="B4" i="4" s="1"/>
  <c r="C53" i="12"/>
  <c r="B53" i="12"/>
  <c r="C59" i="12"/>
  <c r="B59" i="12"/>
  <c r="C45" i="8"/>
  <c r="B45" i="8"/>
  <c r="B2" i="5" l="1"/>
  <c r="E2" i="5" l="1"/>
  <c r="B4" i="16"/>
  <c r="D2" i="5" l="1"/>
  <c r="B12" i="17" l="1"/>
  <c r="B4" i="17" s="1"/>
  <c r="B88" i="13" l="1"/>
  <c r="B90" i="13" s="1"/>
  <c r="B12" i="11" l="1"/>
  <c r="G2" i="5" s="1"/>
  <c r="F2" i="22" l="1"/>
  <c r="G2" i="22"/>
  <c r="H2" i="22"/>
  <c r="I2" i="22"/>
  <c r="J2" i="22"/>
  <c r="K2" i="22"/>
  <c r="L2" i="22"/>
  <c r="M2" i="22"/>
  <c r="N2" i="22"/>
  <c r="O2" i="22"/>
  <c r="P2" i="22"/>
  <c r="Q2" i="22"/>
  <c r="R2" i="22"/>
  <c r="S2" i="22"/>
  <c r="T2" i="22"/>
  <c r="U2" i="22"/>
  <c r="V2" i="22"/>
  <c r="W2" i="22"/>
  <c r="X2" i="22"/>
  <c r="Y2" i="22"/>
  <c r="Z2" i="22"/>
  <c r="F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1"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<sst xmlns="http://schemas.openxmlformats.org/spreadsheetml/2006/main" count="4954" uniqueCount="3588">
  <si>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</si>
  <si>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</si>
  <si>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</si>
  <si>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</si>
  <si>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</si>
  <si>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</si>
  <si>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</si>
  <si>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</si>
  <si>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</si>
  <si>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</si>
  <si>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</si>
  <si>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</si>
  <si>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</si>
  <si>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</si>
  <si>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</si>
  <si>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</si>
  <si>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</si>
  <si>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</si>
  <si>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</si>
  <si>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</si>
  <si>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</si>
  <si>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</si>
  <si>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</si>
  <si>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</si>
  <si>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</si>
  <si>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</si>
  <si>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</si>
  <si>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</si>
  <si>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</si>
  <si>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</si>
  <si>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</si>
  <si>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</si>
  <si>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</si>
  <si>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</si>
  <si>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</si>
  <si>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</si>
  <si>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</si>
  <si>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</si>
  <si>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</si>
  <si>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</si>
  <si>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</si>
  <si>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</si>
  <si>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</si>
  <si>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</si>
  <si>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</si>
  <si>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</si>
  <si>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</si>
  <si>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</si>
  <si>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</si>
  <si>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</si>
  <si>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</si>
  <si>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</si>
  <si>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</si>
  <si>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</si>
  <si>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</si>
  <si>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</si>
  <si>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</si>
  <si>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</si>
  <si>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</si>
  <si>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</si>
  <si>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</si>
  <si>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</si>
  <si>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</si>
  <si>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</si>
  <si>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</si>
  <si>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</si>
  <si>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</si>
  <si>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</si>
  <si>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</si>
  <si>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</si>
  <si>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</si>
  <si>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</si>
  <si>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</si>
  <si>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</si>
  <si>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</si>
  <si>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</si>
  <si>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</si>
  <si>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</si>
  <si>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</si>
  <si>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</si>
  <si>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</si>
  <si>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</si>
  <si>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</si>
  <si>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</si>
  <si>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</si>
  <si>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</si>
  <si>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</si>
  <si>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</si>
  <si>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</si>
  <si>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</si>
  <si>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</si>
  <si>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</si>
  <si>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</si>
  <si>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</si>
  <si>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</si>
  <si>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</si>
  <si>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</si>
  <si>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</si>
  <si>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</si>
  <si>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</si>
  <si>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</si>
  <si>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</si>
  <si>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</si>
  <si>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</si>
  <si>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</si>
  <si>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</si>
  <si>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</si>
  <si>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</si>
  <si>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</si>
  <si>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</si>
  <si>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</si>
  <si>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</si>
  <si>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</si>
  <si>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</si>
  <si>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</si>
  <si>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</si>
  <si>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</si>
  <si>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</si>
  <si>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</si>
  <si>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</si>
  <si>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</si>
  <si>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</si>
  <si>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</si>
  <si>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</si>
  <si>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</si>
  <si>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</si>
  <si>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</si>
  <si>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</si>
  <si>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</si>
  <si>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</si>
  <si>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</si>
  <si>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</si>
  <si>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</si>
  <si>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</si>
  <si>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</si>
  <si>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</si>
  <si>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</si>
  <si>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</si>
  <si>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</si>
  <si>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</si>
  <si>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</si>
  <si>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</si>
  <si>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</si>
  <si>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</si>
  <si>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</si>
  <si>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</si>
  <si>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</si>
  <si>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</si>
  <si>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</si>
  <si>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</si>
  <si>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</si>
  <si>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</si>
  <si>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</si>
  <si>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</si>
  <si>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</si>
  <si>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</si>
  <si>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</si>
  <si>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</si>
  <si>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</si>
  <si>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</si>
  <si>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</si>
  <si>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</si>
  <si>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</si>
  <si>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</si>
  <si>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</si>
  <si>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</si>
  <si>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</si>
  <si>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</si>
  <si>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</si>
  <si>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</si>
  <si>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</si>
  <si>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</si>
  <si>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</si>
  <si>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</si>
  <si>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</si>
  <si>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</si>
  <si>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</si>
  <si>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</si>
  <si>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</si>
  <si>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</si>
  <si>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</si>
  <si>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</si>
  <si>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</si>
  <si>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</si>
  <si>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</si>
  <si>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</si>
  <si>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</si>
  <si>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</si>
  <si>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</si>
  <si>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</si>
  <si>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</si>
  <si>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</si>
  <si>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</si>
  <si>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</si>
  <si>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</si>
  <si>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</si>
  <si>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</si>
  <si>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</si>
  <si>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</si>
  <si>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</si>
  <si>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</si>
  <si>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</si>
  <si>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</si>
  <si>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</si>
  <si>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</si>
  <si>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</si>
  <si>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</si>
  <si>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</si>
  <si>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</si>
  <si>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</si>
  <si>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</si>
  <si>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</si>
  <si>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</si>
  <si>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</si>
  <si>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</si>
  <si>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</si>
  <si>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</si>
  <si>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</si>
  <si>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</si>
  <si>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</si>
  <si>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</si>
  <si>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</si>
  <si>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</si>
  <si>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</si>
  <si>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</si>
  <si>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</si>
  <si>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</si>
  <si>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</si>
  <si>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</si>
  <si>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</si>
  <si>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</si>
  <si>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</si>
  <si>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</si>
  <si>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</si>
  <si>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</si>
  <si>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</si>
  <si>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</si>
  <si>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</si>
  <si>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</si>
  <si>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</si>
  <si>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</si>
  <si>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</si>
  <si>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</si>
  <si>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</si>
  <si>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</si>
  <si>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</si>
  <si>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</si>
  <si>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</si>
  <si>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</si>
  <si>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</si>
  <si>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</si>
  <si>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</si>
  <si>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</si>
  <si>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</si>
  <si>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</si>
  <si>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</si>
  <si>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</si>
  <si>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</si>
  <si>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</si>
  <si>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</si>
  <si>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</si>
  <si>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</si>
  <si>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</si>
  <si>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</si>
  <si>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</si>
  <si>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</si>
  <si>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</si>
  <si>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</si>
  <si>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</si>
  <si>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</si>
  <si>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</si>
  <si>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</si>
  <si>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</si>
  <si>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</si>
  <si>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</si>
  <si>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</si>
  <si>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</si>
  <si>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</si>
  <si>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</si>
  <si>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</si>
  <si>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</si>
  <si>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</si>
  <si>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</si>
  <si>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</si>
  <si>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</si>
  <si>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</si>
  <si>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</si>
  <si>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</si>
  <si>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</si>
  <si>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</si>
  <si>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</si>
  <si>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</si>
  <si>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</si>
  <si>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</si>
  <si>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</si>
  <si>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</si>
  <si>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</si>
  <si>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</si>
  <si>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</si>
  <si>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</si>
  <si>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</si>
  <si>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</si>
  <si>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</si>
  <si>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</si>
  <si>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</si>
  <si>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</si>
  <si>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</si>
  <si>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</si>
  <si>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</si>
  <si>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</si>
  <si>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</si>
  <si>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</si>
  <si>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</si>
  <si>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</si>
  <si>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</si>
  <si>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</si>
  <si>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</si>
  <si>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</si>
  <si>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</si>
  <si>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</si>
  <si>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</si>
  <si>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</si>
  <si>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</si>
  <si>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</si>
  <si>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</si>
  <si>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</si>
  <si>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</si>
  <si>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</si>
  <si>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</si>
  <si>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</si>
  <si>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</si>
  <si>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</si>
  <si>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</si>
  <si>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</si>
  <si>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</si>
  <si>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</si>
  <si>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</si>
  <si>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</si>
  <si>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</si>
  <si>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</si>
  <si>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</si>
  <si>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</si>
  <si>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</si>
  <si>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</si>
  <si>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</si>
  <si>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</si>
  <si>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</si>
  <si>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</si>
  <si>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</si>
  <si>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</si>
  <si>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</si>
  <si>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</si>
  <si>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</si>
  <si>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</si>
  <si>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</si>
  <si>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</si>
  <si>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</si>
  <si>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</si>
  <si>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</si>
  <si>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</si>
  <si>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</si>
  <si>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</si>
  <si>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</si>
  <si>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</si>
  <si>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</si>
  <si>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</si>
  <si>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</si>
  <si>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</si>
  <si>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</si>
  <si>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</si>
  <si>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</si>
  <si>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</si>
  <si>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</si>
  <si>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</si>
  <si>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</si>
  <si>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</si>
  <si>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</si>
  <si>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</si>
  <si>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</si>
  <si>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</si>
  <si>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</si>
  <si>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</si>
  <si>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</si>
  <si>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</si>
  <si>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</si>
  <si>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</si>
  <si>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</si>
  <si>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</si>
  <si>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</si>
  <si>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</si>
  <si>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</si>
  <si>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</si>
  <si>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</si>
  <si>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</si>
  <si>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</si>
  <si>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</si>
  <si>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</si>
  <si>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</si>
  <si>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</si>
  <si>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</si>
  <si>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</si>
  <si>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</si>
  <si>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</si>
  <si>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</si>
  <si>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</si>
  <si>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</si>
  <si>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</si>
  <si>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</si>
  <si>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</si>
  <si>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</si>
  <si>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</si>
  <si>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</si>
  <si>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</si>
  <si>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</si>
  <si>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</si>
  <si>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</si>
  <si>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</si>
  <si>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</si>
  <si>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</si>
  <si>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</si>
  <si>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</si>
  <si>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</si>
  <si>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</si>
  <si>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</si>
  <si>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</si>
  <si>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</si>
  <si>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</si>
  <si>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</si>
  <si>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</si>
  <si>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</si>
  <si>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</si>
  <si>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</si>
  <si>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</si>
  <si>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</si>
  <si>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</si>
  <si>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</si>
  <si>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</si>
  <si>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</si>
  <si>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</si>
  <si>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</si>
  <si>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</si>
  <si>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</si>
  <si>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</si>
  <si>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</si>
  <si>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</si>
  <si>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</si>
  <si>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</si>
  <si>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</si>
  <si>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</si>
  <si>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</si>
  <si>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</si>
  <si>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</si>
  <si>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</si>
  <si>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</si>
  <si>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</si>
  <si>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</si>
  <si>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</si>
  <si>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</si>
  <si>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</si>
  <si>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</si>
  <si>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</si>
  <si>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</si>
  <si>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</si>
  <si>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</si>
  <si>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</si>
  <si>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</si>
  <si>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</si>
  <si>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</si>
  <si>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</si>
  <si>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</si>
  <si>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</si>
  <si>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</si>
  <si>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</si>
  <si>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</si>
  <si>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</si>
  <si>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</si>
  <si>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</si>
  <si>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</si>
  <si>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</si>
  <si>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</si>
  <si>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</si>
  <si>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</si>
  <si>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</si>
  <si>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</si>
  <si>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</si>
  <si>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</si>
  <si>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</si>
  <si>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</si>
  <si>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</si>
  <si>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</si>
  <si>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</si>
  <si>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</si>
  <si>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</si>
  <si>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</si>
  <si>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</si>
  <si>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</si>
  <si>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</si>
  <si>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</si>
  <si>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</si>
  <si>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</si>
  <si>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</si>
  <si>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</si>
  <si>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</si>
  <si>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</si>
  <si>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</si>
  <si>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</si>
  <si>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</si>
  <si>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</si>
  <si>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</si>
  <si>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</si>
  <si>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</si>
  <si>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</si>
  <si>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</si>
  <si>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</si>
  <si>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</si>
  <si>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</si>
  <si>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</si>
  <si>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</si>
  <si>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</si>
  <si>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</si>
  <si>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</si>
  <si>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</si>
  <si>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</si>
  <si>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</si>
  <si>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</si>
  <si>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</si>
  <si>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</si>
  <si>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</si>
  <si>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</si>
  <si>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</si>
  <si>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</si>
  <si>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</si>
  <si>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</si>
  <si>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</si>
  <si>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</si>
  <si>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</si>
  <si>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</si>
  <si>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</si>
  <si>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</si>
  <si>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</si>
  <si>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</si>
  <si>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</si>
  <si>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</si>
  <si>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</si>
  <si>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</si>
  <si>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</si>
  <si>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</si>
  <si>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</si>
  <si>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</si>
  <si>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</si>
  <si>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</si>
  <si>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</si>
  <si>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</si>
  <si>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</si>
  <si>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</si>
  <si>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</si>
  <si>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</si>
  <si>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</si>
  <si>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</si>
  <si>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</si>
  <si>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</si>
  <si>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</si>
  <si>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</si>
  <si>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</si>
  <si>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</si>
  <si>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</si>
  <si>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</si>
  <si>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</si>
  <si>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</si>
  <si>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</si>
  <si>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</si>
  <si>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</si>
  <si>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</si>
  <si>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</si>
  <si>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</si>
  <si>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</si>
  <si>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</si>
  <si>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</si>
  <si>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</si>
  <si>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</si>
  <si>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</si>
  <si>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</si>
  <si>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</si>
  <si>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</si>
  <si>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</si>
  <si>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</si>
  <si>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</si>
  <si>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</si>
  <si>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</si>
  <si>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</si>
  <si>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</si>
  <si>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</si>
  <si>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</si>
  <si>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</si>
  <si>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</si>
  <si>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</si>
  <si>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</si>
  <si>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</si>
  <si>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</si>
  <si>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</si>
  <si>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</si>
  <si>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</si>
  <si>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</si>
  <si>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</si>
  <si>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</si>
  <si>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</si>
  <si>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</si>
  <si>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</si>
  <si>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</si>
  <si>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</si>
  <si>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</si>
  <si>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</si>
  <si>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</si>
  <si>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</si>
  <si>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</si>
  <si>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</si>
  <si>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</si>
  <si>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</si>
  <si>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</si>
  <si>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</si>
  <si>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</si>
  <si>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</si>
  <si>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</si>
  <si>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</si>
  <si>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</si>
  <si>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</si>
  <si>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</si>
  <si>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</si>
  <si>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</si>
  <si>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</si>
  <si>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</si>
  <si>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</si>
  <si>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</si>
  <si>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</si>
  <si>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</si>
  <si>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</si>
  <si>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</si>
  <si>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</si>
  <si>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</si>
  <si>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</si>
  <si>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</si>
  <si>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</si>
  <si>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</si>
  <si>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</si>
  <si>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</si>
  <si>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</si>
  <si>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</si>
  <si>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</si>
  <si>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</si>
  <si>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</si>
  <si>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</si>
  <si>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</si>
  <si>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</si>
  <si>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</si>
  <si>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</si>
  <si>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</si>
  <si>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</si>
  <si>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</si>
  <si>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</si>
  <si>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</si>
  <si>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</si>
  <si>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</si>
  <si>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</si>
  <si>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</si>
  <si>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</si>
  <si>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</si>
  <si>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</si>
  <si>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</si>
  <si>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</si>
  <si>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</si>
  <si>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</si>
  <si>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</si>
  <si>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</si>
  <si>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</si>
  <si>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</si>
  <si>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</si>
  <si>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</si>
  <si>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</si>
  <si>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</si>
  <si>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</si>
  <si>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</si>
  <si>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</si>
  <si>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</si>
  <si>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</si>
  <si>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</si>
  <si>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</si>
  <si>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</si>
  <si>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</si>
  <si>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</si>
  <si>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</si>
  <si>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</si>
  <si>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</si>
  <si>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</si>
  <si>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</si>
  <si>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</si>
  <si>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</si>
  <si>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</si>
  <si>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</si>
  <si>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</si>
  <si>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</si>
  <si>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</si>
  <si>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</si>
  <si>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</si>
  <si>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</si>
  <si>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</si>
  <si>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</si>
  <si>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</si>
  <si>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</si>
  <si>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</si>
  <si>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</si>
  <si>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</si>
  <si>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</si>
  <si>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</si>
  <si>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</si>
  <si>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</si>
  <si>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</si>
  <si>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</si>
  <si>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</si>
  <si>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</si>
  <si>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</si>
  <si>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</si>
  <si>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</si>
  <si>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</si>
  <si>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</si>
  <si>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</si>
  <si>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</si>
  <si>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</si>
  <si>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</si>
  <si>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</si>
  <si>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</si>
  <si>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</si>
  <si>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</si>
  <si>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</si>
  <si>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</si>
  <si>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</si>
  <si>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</si>
  <si>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</si>
  <si>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</si>
  <si>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</si>
  <si>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</si>
  <si>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</si>
  <si>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</si>
  <si>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</si>
  <si>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</si>
  <si>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</si>
  <si>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</si>
  <si>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</si>
  <si>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</si>
  <si>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</si>
  <si>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</si>
  <si>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</si>
  <si>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</si>
  <si>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</si>
  <si>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</si>
  <si>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</si>
  <si>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</si>
  <si>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</si>
  <si>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</si>
  <si>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</si>
  <si>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</si>
  <si>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</si>
  <si>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</si>
  <si>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</si>
  <si>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</si>
  <si>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</si>
  <si>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</si>
  <si>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</si>
  <si>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</si>
  <si>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</si>
  <si>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</si>
  <si>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</si>
  <si>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</si>
  <si>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</si>
  <si>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</si>
  <si>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</si>
  <si>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</si>
  <si>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</si>
  <si>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</si>
  <si>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</si>
  <si>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</si>
  <si>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</si>
  <si>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</si>
  <si>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</si>
  <si>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</si>
  <si>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</si>
  <si>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</si>
  <si>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</si>
  <si>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</si>
  <si>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</si>
  <si>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</si>
  <si>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</si>
  <si>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</si>
  <si>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</si>
  <si>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</si>
  <si>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</si>
  <si>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</si>
  <si>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</si>
  <si>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</si>
  <si>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</si>
  <si>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</si>
  <si>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</si>
  <si>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</si>
  <si>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</si>
  <si>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</si>
  <si>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</si>
  <si>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</si>
  <si>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</si>
  <si>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</si>
  <si>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</si>
  <si>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</si>
  <si>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</si>
  <si>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</si>
  <si>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</si>
  <si>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</si>
  <si>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</si>
  <si>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</si>
  <si>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</si>
  <si>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</si>
  <si>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</si>
  <si>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</si>
  <si>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</si>
  <si>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</si>
  <si>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</si>
  <si>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</si>
  <si>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</si>
  <si>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</si>
  <si>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</si>
  <si>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</si>
  <si>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</si>
  <si>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</si>
  <si>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</si>
  <si>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</si>
  <si>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</si>
  <si>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</si>
  <si>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</si>
  <si>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</si>
  <si>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</si>
  <si>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</si>
  <si>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</si>
  <si>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</si>
  <si>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</si>
  <si>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</si>
  <si>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</si>
  <si>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</si>
  <si>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</si>
  <si>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</si>
  <si>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</si>
  <si>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</si>
  <si>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</si>
  <si>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</si>
  <si>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</si>
  <si>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</si>
  <si>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</si>
  <si>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</si>
  <si>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</si>
  <si>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</si>
  <si>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</si>
  <si>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</si>
  <si>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</si>
  <si>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</si>
  <si>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</si>
  <si>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</si>
  <si>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</si>
  <si>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</si>
  <si>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</si>
  <si>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</si>
  <si>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</si>
  <si>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</si>
  <si>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</si>
  <si>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</si>
  <si>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</si>
  <si>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</si>
  <si>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</si>
  <si>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</si>
  <si>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</si>
  <si>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</si>
  <si>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</si>
  <si>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</si>
  <si>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</si>
  <si>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</si>
  <si>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</si>
  <si>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</si>
  <si>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</si>
  <si>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</si>
  <si>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</si>
  <si>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</si>
  <si>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</si>
  <si>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</si>
  <si>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</si>
  <si>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</si>
  <si>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</si>
  <si>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</si>
  <si>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</si>
  <si>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</si>
  <si>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</si>
  <si>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</si>
  <si>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</si>
  <si>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</si>
  <si>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</si>
  <si>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</si>
  <si>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</si>
  <si>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</si>
  <si>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</si>
  <si>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</si>
  <si>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</si>
  <si>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</si>
  <si>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</si>
  <si>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</si>
  <si>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</si>
  <si>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</si>
  <si>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</si>
  <si>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</si>
  <si>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</si>
  <si>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</si>
  <si>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</si>
  <si>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</si>
  <si>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</si>
  <si>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</si>
  <si>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</si>
  <si>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</si>
  <si>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</si>
  <si>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</si>
  <si>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</si>
  <si>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</si>
  <si>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</si>
  <si>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</si>
  <si>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</si>
  <si>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</si>
  <si>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</si>
  <si>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</si>
  <si>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</si>
  <si>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</si>
  <si>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</si>
  <si>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</si>
  <si>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</si>
  <si>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</si>
  <si>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</si>
  <si>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</si>
  <si>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</si>
  <si>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</si>
  <si>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</si>
  <si>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</si>
  <si>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</si>
  <si>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</si>
  <si>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</si>
  <si>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</si>
  <si>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</si>
  <si>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</si>
  <si>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</si>
  <si>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</si>
  <si>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</si>
  <si>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</si>
  <si>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</si>
  <si>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</si>
  <si>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</si>
  <si>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</si>
  <si>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</si>
  <si>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</si>
  <si>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</si>
  <si>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</si>
  <si>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</si>
  <si>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</si>
  <si>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</si>
  <si>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</si>
  <si>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</si>
  <si>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</si>
  <si>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</si>
  <si>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</si>
  <si>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</si>
  <si>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</si>
  <si>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</si>
  <si>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</si>
  <si>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</si>
  <si>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</si>
  <si>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</si>
  <si>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</si>
  <si>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</si>
  <si>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</si>
  <si>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</si>
  <si>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</si>
  <si>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</si>
  <si>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</si>
  <si>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</si>
  <si>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</si>
  <si>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</si>
  <si>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</si>
  <si>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</si>
  <si>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</si>
  <si>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</si>
  <si>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</si>
  <si>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</si>
  <si>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</si>
  <si>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</si>
  <si>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</si>
  <si>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</si>
  <si>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</si>
  <si>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</si>
  <si>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</si>
  <si>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</si>
  <si>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</si>
  <si>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</si>
  <si>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</si>
  <si>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</si>
  <si>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</si>
  <si>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</si>
  <si>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</si>
  <si>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</si>
  <si>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</si>
  <si>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</si>
  <si>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</si>
  <si>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</si>
  <si>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</si>
  <si>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</si>
  <si>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</si>
  <si>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</si>
  <si>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</si>
  <si>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</si>
  <si>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</si>
  <si>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</si>
  <si>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</si>
  <si>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</si>
  <si>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</si>
  <si>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</si>
  <si>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</si>
  <si>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</si>
  <si>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</si>
  <si>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</si>
  <si>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</si>
  <si>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</si>
  <si>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</si>
  <si>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</si>
  <si>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</si>
  <si>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</si>
  <si>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</si>
  <si>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</si>
  <si>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</si>
  <si>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</si>
  <si>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</si>
  <si>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</si>
  <si>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</si>
  <si>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</si>
  <si>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</si>
  <si>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</si>
  <si>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</si>
  <si>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</si>
  <si>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</si>
  <si>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</si>
  <si>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</si>
  <si>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</si>
  <si>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</si>
  <si>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</si>
  <si>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</si>
  <si>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</si>
  <si>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</si>
  <si>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</si>
  <si>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</si>
  <si>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</si>
  <si>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</si>
  <si>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</si>
  <si>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</si>
  <si>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</si>
  <si>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</si>
  <si>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</si>
  <si>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</si>
  <si>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</si>
  <si>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</si>
  <si>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</si>
  <si>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</si>
  <si>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</si>
  <si>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</si>
  <si>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</si>
  <si>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</si>
  <si>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</si>
  <si>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</si>
  <si>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</si>
  <si>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</si>
  <si>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</si>
  <si>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</si>
  <si>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</si>
  <si>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</si>
  <si>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</si>
  <si>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</si>
  <si>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</si>
  <si>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</si>
  <si>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</si>
  <si>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</si>
  <si>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</si>
  <si>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</si>
  <si>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</si>
  <si>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</si>
  <si>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</si>
  <si>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</si>
  <si>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</si>
  <si>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</si>
  <si>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</si>
  <si>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</si>
  <si>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</si>
  <si>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</si>
  <si>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</si>
  <si>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</si>
  <si>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</si>
  <si>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</si>
  <si>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</si>
  <si>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</si>
  <si>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</si>
  <si>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</si>
  <si>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</si>
  <si>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</si>
  <si>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</si>
  <si>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</si>
  <si>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</si>
  <si>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</si>
  <si>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</si>
  <si>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</si>
  <si>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</si>
  <si>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</si>
  <si>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</si>
  <si>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</si>
  <si>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</si>
  <si>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</si>
  <si>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</si>
  <si>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</si>
  <si>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</si>
  <si>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</si>
  <si>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</si>
  <si>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</si>
  <si>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</si>
  <si>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</si>
  <si>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</si>
  <si>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</si>
  <si>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</si>
  <si>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</si>
  <si>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</si>
  <si>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</si>
  <si>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</si>
  <si>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</si>
  <si>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</si>
  <si>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</si>
  <si>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</si>
  <si>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</si>
  <si>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</si>
  <si>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</si>
  <si>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</si>
  <si>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</si>
  <si>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</si>
  <si>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</si>
  <si>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</si>
  <si>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</si>
  <si>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</si>
  <si>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</si>
  <si>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</si>
  <si>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</si>
  <si>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</si>
  <si>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</si>
  <si>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</si>
  <si>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</si>
  <si>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</si>
  <si>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</si>
  <si>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</si>
  <si>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</si>
  <si>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</si>
  <si>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</si>
  <si>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</si>
  <si>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</si>
  <si>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</si>
  <si>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</si>
  <si>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</si>
  <si>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</si>
  <si>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</si>
  <si>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</si>
  <si>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</si>
  <si>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</si>
  <si>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</si>
  <si>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</si>
  <si>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</si>
  <si>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</si>
  <si>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</si>
  <si>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</si>
  <si>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</si>
  <si>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</si>
  <si>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</si>
  <si>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</si>
  <si>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</si>
  <si>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</si>
  <si>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</si>
  <si>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</si>
  <si>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</si>
  <si>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</si>
  <si>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</si>
  <si>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</si>
  <si>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</si>
  <si>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</si>
  <si>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</si>
  <si>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</si>
  <si>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</si>
  <si>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</si>
  <si>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</si>
  <si>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</si>
  <si>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</si>
  <si>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</si>
  <si>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</si>
  <si>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</si>
  <si>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</si>
  <si>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</si>
  <si>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</si>
  <si>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</si>
  <si>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</si>
  <si>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</si>
  <si>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</si>
  <si>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</si>
  <si>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</si>
  <si>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</si>
  <si>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</si>
  <si>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</si>
  <si>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</si>
  <si>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</si>
  <si>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</si>
  <si>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</si>
  <si>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</si>
  <si>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</si>
  <si>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</si>
  <si>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</si>
  <si>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</si>
  <si>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</si>
  <si>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</si>
  <si>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</si>
  <si>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</si>
  <si>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</si>
  <si>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</si>
  <si>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</si>
  <si>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</si>
  <si>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</si>
  <si>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</si>
  <si>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</si>
  <si>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</si>
  <si>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</si>
  <si>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</si>
  <si>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</si>
  <si>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</si>
  <si>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</si>
  <si>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</si>
  <si>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</si>
  <si>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</si>
  <si>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</si>
  <si>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</si>
  <si>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</si>
  <si>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</si>
  <si>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</si>
  <si>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</si>
  <si>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</si>
  <si>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</si>
  <si>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</si>
  <si>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</si>
  <si>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</si>
  <si>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</si>
  <si>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</si>
  <si>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</si>
  <si>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</si>
  <si>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</si>
  <si>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</si>
  <si>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</si>
  <si>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</si>
  <si>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</si>
  <si>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</si>
  <si>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</si>
  <si>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</si>
  <si>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</si>
  <si>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</si>
  <si>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</si>
  <si>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</si>
  <si>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</si>
  <si>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</si>
  <si>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</si>
  <si>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</si>
  <si>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</si>
  <si>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</si>
  <si>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</si>
  <si>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</si>
  <si>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</si>
  <si>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</si>
  <si>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</si>
  <si>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</si>
  <si>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</si>
  <si>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</si>
  <si>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</si>
  <si>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</si>
  <si>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</si>
  <si>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</si>
  <si>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</si>
  <si>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</si>
  <si>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</si>
  <si>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</si>
  <si>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</si>
  <si>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</si>
  <si>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</si>
  <si>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</si>
  <si>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</si>
  <si>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</si>
  <si>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</si>
  <si>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</si>
  <si>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</si>
  <si>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</si>
  <si>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</si>
  <si>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</si>
  <si>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</si>
  <si>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</si>
  <si>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</si>
  <si>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</si>
  <si>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</si>
  <si>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</si>
  <si>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</si>
  <si>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</si>
  <si>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</si>
  <si>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</si>
  <si>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</si>
  <si>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</si>
  <si>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</si>
  <si>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</si>
  <si>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</si>
  <si>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</si>
  <si>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</si>
  <si>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</si>
  <si>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</si>
  <si>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</si>
  <si>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</si>
  <si>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</si>
  <si>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</si>
  <si>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</si>
  <si>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</si>
  <si>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</si>
  <si>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</si>
  <si>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</si>
  <si>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</si>
  <si>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</si>
  <si>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</si>
  <si>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</si>
  <si>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</si>
  <si>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</si>
  <si>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</si>
  <si>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</si>
  <si>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</si>
  <si>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</si>
  <si>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</si>
  <si>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</si>
  <si>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</si>
  <si>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</si>
  <si>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</si>
  <si>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</si>
  <si>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</si>
  <si>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</si>
  <si>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</si>
  <si>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</si>
  <si>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</si>
  <si>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</si>
  <si>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</si>
  <si>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</si>
  <si>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</si>
  <si>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</si>
  <si>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</si>
  <si>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</si>
  <si>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</si>
  <si>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</si>
  <si>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</si>
  <si>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</si>
  <si>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</si>
  <si>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</si>
  <si>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</si>
  <si>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</si>
  <si>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</si>
  <si>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</si>
  <si>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</si>
  <si>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</si>
  <si>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</si>
  <si>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</si>
  <si>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</si>
  <si>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</si>
  <si>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</si>
  <si>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</si>
  <si>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</si>
  <si>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</si>
  <si>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</si>
  <si>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</si>
  <si>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</si>
  <si>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</si>
  <si>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</si>
  <si>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</si>
  <si>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</si>
  <si>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</si>
  <si>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</si>
  <si>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</si>
  <si>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</si>
  <si>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</si>
  <si>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</si>
  <si>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</si>
  <si>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</si>
  <si>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</si>
  <si>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</si>
  <si>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</si>
  <si>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</si>
  <si>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</si>
  <si>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</si>
  <si>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</si>
  <si>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</si>
  <si>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</si>
  <si>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</si>
  <si>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</si>
  <si>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</si>
  <si>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</si>
  <si>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</si>
  <si>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</si>
  <si>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</si>
  <si>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</si>
  <si>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</si>
  <si>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</si>
  <si>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</si>
  <si>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</si>
  <si>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</si>
  <si>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</si>
  <si>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</si>
  <si>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</si>
  <si>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</si>
  <si>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</si>
  <si>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</si>
  <si>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</si>
  <si>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</si>
  <si>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</si>
  <si>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</si>
  <si>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</si>
  <si>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</si>
  <si>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</si>
  <si>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</si>
  <si>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</si>
  <si>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</si>
  <si>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</si>
  <si>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</si>
  <si>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</si>
  <si>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</si>
  <si>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</si>
  <si>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</si>
  <si>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</si>
  <si>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</si>
  <si>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</si>
  <si>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</si>
  <si>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</si>
  <si>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</si>
  <si>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</si>
  <si>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</si>
  <si>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</si>
  <si>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</si>
  <si>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</si>
  <si>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</si>
  <si>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</si>
  <si>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</si>
  <si>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</si>
  <si>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</si>
  <si>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</si>
  <si>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</si>
  <si>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</si>
  <si>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</si>
  <si>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</si>
  <si>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</si>
  <si>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</si>
  <si>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</si>
  <si>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</si>
  <si>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</si>
  <si>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</si>
  <si>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</si>
  <si>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</si>
  <si>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</si>
  <si>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</si>
  <si>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</si>
  <si>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</si>
  <si>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</si>
  <si>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</si>
  <si>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</si>
  <si>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</si>
  <si>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</si>
  <si>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</si>
  <si>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</si>
  <si>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</si>
  <si>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</si>
  <si>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</si>
  <si>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</si>
  <si>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</si>
  <si>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</si>
  <si>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</si>
  <si>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</si>
  <si>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</si>
  <si>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</si>
  <si>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</si>
  <si>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</si>
  <si>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</si>
  <si>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</si>
  <si>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</si>
  <si>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</si>
  <si>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</si>
  <si>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</si>
  <si>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</si>
  <si>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</si>
  <si>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</si>
  <si>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</si>
  <si>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</si>
  <si>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</si>
  <si>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</si>
  <si>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</si>
  <si>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</si>
  <si>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</si>
  <si>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</si>
  <si>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</si>
  <si>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</si>
  <si>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</si>
  <si>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</si>
  <si>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</si>
  <si>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</si>
  <si>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</si>
  <si>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</si>
  <si>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</si>
  <si>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</si>
  <si>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</si>
  <si>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</si>
  <si>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</si>
  <si>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</si>
  <si>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</si>
  <si>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</si>
  <si>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</si>
  <si>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</si>
  <si>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</si>
  <si>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</si>
  <si>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</si>
  <si>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</si>
  <si>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</si>
  <si>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</si>
  <si>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</si>
  <si>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</si>
  <si>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</si>
  <si>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</si>
  <si>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</si>
  <si>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</si>
  <si>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</si>
  <si>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</si>
  <si>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</si>
  <si>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</si>
  <si>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</si>
  <si>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</si>
  <si>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</si>
  <si>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</si>
  <si>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</si>
  <si>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</si>
  <si>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</si>
  <si>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</si>
  <si>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</si>
  <si>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</si>
  <si>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</si>
  <si>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</si>
  <si>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</si>
  <si>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</si>
  <si>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</si>
  <si>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</si>
  <si>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</si>
  <si>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</si>
  <si>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</si>
  <si>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</si>
  <si>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</si>
  <si>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</si>
  <si>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</si>
  <si>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</si>
  <si>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</si>
  <si>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</si>
  <si>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</si>
  <si>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</si>
  <si>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</si>
  <si>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</si>
  <si>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</si>
  <si>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</si>
  <si>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</si>
  <si>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</si>
  <si>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</si>
  <si>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</si>
  <si>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</si>
  <si>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</si>
  <si>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</si>
  <si>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</si>
  <si>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</si>
  <si>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</si>
  <si>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</si>
  <si>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</si>
  <si>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</si>
  <si>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</si>
  <si>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</si>
  <si>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</si>
  <si>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</si>
  <si>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</si>
  <si>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</si>
  <si>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</si>
  <si>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</si>
  <si>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</si>
  <si>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</si>
  <si>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</si>
  <si>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</si>
  <si>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</si>
  <si>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</si>
  <si>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</si>
  <si>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</si>
  <si>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</si>
  <si>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</si>
  <si>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</si>
  <si>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</si>
  <si>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</si>
  <si>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</si>
  <si>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</si>
  <si>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</si>
  <si>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</si>
  <si>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</si>
  <si>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</si>
  <si>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</si>
  <si>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</si>
  <si>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</si>
  <si>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</si>
  <si>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</si>
  <si>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</si>
  <si>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</si>
  <si>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</si>
  <si>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</si>
  <si>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</si>
  <si>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</si>
  <si>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</si>
  <si>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</si>
  <si>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</si>
  <si>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</si>
  <si>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</si>
  <si>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</si>
  <si>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</si>
  <si>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</si>
  <si>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</si>
  <si>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</si>
  <si>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</si>
  <si>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</si>
  <si>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</si>
  <si>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</si>
  <si>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</si>
  <si>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</si>
  <si>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</si>
  <si>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</si>
  <si>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</si>
  <si>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</si>
  <si>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</si>
  <si>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</si>
  <si>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</si>
  <si>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</si>
  <si>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</si>
  <si>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</si>
  <si>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</si>
  <si>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</si>
  <si>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</si>
  <si>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</si>
  <si>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</si>
  <si>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</si>
  <si>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</si>
  <si>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</si>
  <si>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</si>
  <si>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</si>
  <si>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</si>
  <si>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</si>
  <si>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</si>
  <si>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</si>
  <si>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</si>
  <si>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</si>
  <si>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</si>
  <si>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</si>
  <si>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</si>
  <si>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</si>
  <si>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</si>
  <si>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</si>
  <si>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</si>
  <si>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</si>
  <si>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</si>
  <si>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</si>
  <si>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</si>
  <si>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</si>
  <si>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</si>
  <si>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</si>
  <si>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</si>
  <si>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</si>
  <si>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</si>
  <si>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</si>
  <si>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</si>
  <si>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</si>
  <si>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</si>
  <si>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</si>
  <si>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</si>
  <si>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</si>
  <si>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</si>
  <si>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</si>
  <si>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</si>
  <si>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</si>
  <si>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</si>
  <si>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</si>
  <si>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</si>
  <si>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</si>
  <si>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</si>
  <si>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</si>
  <si>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</si>
  <si>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</si>
  <si>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</si>
  <si>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</si>
  <si>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</si>
  <si>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</si>
  <si>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</si>
  <si>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</si>
  <si>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</si>
  <si>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</si>
  <si>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</si>
  <si>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</si>
  <si>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</si>
  <si>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</si>
  <si>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</si>
  <si>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</si>
  <si>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</si>
  <si>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</si>
  <si>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</si>
  <si>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</si>
  <si>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</si>
  <si>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</si>
  <si>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</si>
  <si>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</si>
  <si>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</si>
  <si>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</si>
  <si>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</si>
  <si>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</si>
  <si>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</si>
  <si>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</si>
  <si>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</si>
  <si>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</si>
  <si>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</si>
  <si>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</si>
  <si>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</si>
  <si>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</si>
  <si>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</si>
  <si>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</si>
  <si>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</si>
  <si>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</si>
  <si>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</si>
  <si>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</si>
  <si>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</si>
  <si>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</si>
  <si>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</si>
  <si>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</si>
  <si>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</si>
  <si>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</si>
  <si>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</si>
  <si>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</si>
  <si>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</si>
  <si>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</si>
  <si>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</si>
  <si>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</si>
  <si>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</si>
  <si>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</si>
  <si>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</si>
  <si>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</si>
  <si>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</si>
  <si>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</si>
  <si>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</si>
  <si>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</si>
  <si>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</si>
  <si>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</si>
  <si>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</si>
  <si>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</si>
  <si>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</si>
  <si>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</si>
  <si>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</si>
  <si>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</si>
  <si>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</si>
  <si>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</si>
  <si>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</si>
  <si>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</si>
  <si>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</si>
  <si>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</si>
  <si>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</si>
  <si>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</si>
  <si>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</si>
  <si>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</si>
  <si>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</si>
  <si>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</si>
  <si>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</si>
  <si>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</si>
  <si>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</si>
  <si>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</si>
  <si>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</si>
  <si>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</si>
  <si>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</si>
  <si>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</si>
  <si>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</si>
  <si>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</si>
  <si>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</si>
  <si>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</si>
  <si>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</si>
  <si>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</si>
  <si>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</si>
  <si>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</si>
  <si>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</si>
  <si>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</si>
  <si>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</si>
  <si>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</si>
  <si>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</si>
  <si>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</si>
  <si>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</si>
  <si>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</si>
  <si>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</si>
  <si>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</si>
  <si>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</si>
  <si>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</si>
  <si>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</si>
  <si>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</si>
  <si>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</si>
  <si>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</si>
  <si>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</si>
  <si>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</si>
  <si>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</si>
  <si>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</si>
  <si>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</si>
  <si>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</si>
  <si>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</si>
  <si>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</si>
  <si>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</si>
  <si>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</si>
  <si>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</si>
  <si>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</si>
  <si>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</si>
  <si>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</si>
  <si>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</si>
  <si>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</si>
  <si>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</si>
  <si>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</si>
  <si>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</si>
  <si>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</si>
  <si>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</si>
  <si>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</si>
  <si>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</si>
  <si>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</si>
  <si>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</si>
  <si>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</si>
  <si>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</si>
  <si>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</si>
  <si>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</si>
  <si>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</si>
  <si>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</si>
  <si>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</si>
  <si>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</si>
  <si>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</si>
  <si>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</si>
  <si>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</si>
  <si>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</si>
  <si>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</si>
  <si>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</si>
  <si>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</si>
  <si>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</si>
  <si>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</si>
  <si>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</si>
  <si>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</si>
  <si>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</si>
  <si>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</si>
  <si>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</si>
  <si>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</si>
  <si>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</si>
  <si>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</si>
  <si>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</si>
  <si>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</si>
  <si>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</si>
  <si>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</si>
  <si>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</si>
  <si>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</si>
  <si>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</si>
  <si>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</si>
  <si>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</si>
  <si>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</si>
  <si>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</si>
  <si>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</si>
  <si>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</si>
  <si>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</si>
  <si>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</si>
  <si>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</si>
  <si>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</si>
  <si>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</si>
  <si>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</si>
  <si>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</si>
  <si>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</si>
  <si>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</si>
  <si>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</si>
  <si>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</si>
  <si>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</si>
  <si>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</si>
  <si>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</si>
  <si>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</si>
  <si>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</si>
  <si>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</si>
  <si>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</si>
  <si>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</si>
  <si>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</si>
  <si>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</si>
  <si>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</si>
  <si>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</si>
  <si>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</si>
  <si>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</si>
  <si>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</si>
  <si>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</si>
  <si>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</si>
  <si>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</si>
  <si>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</si>
  <si>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</si>
  <si>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</si>
  <si>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</si>
  <si>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</si>
  <si>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</si>
  <si>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</si>
  <si>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</si>
  <si>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</si>
  <si>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</si>
  <si>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</si>
  <si>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</si>
  <si>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</si>
  <si>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</si>
  <si>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</si>
  <si>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</si>
  <si>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</si>
  <si>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</si>
  <si>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</si>
  <si>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</si>
  <si>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</si>
  <si>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</si>
  <si>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</si>
  <si>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</si>
  <si>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</si>
  <si>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</si>
  <si>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</si>
  <si>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</si>
  <si>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</si>
  <si>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</si>
  <si>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</si>
  <si>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</si>
  <si>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</si>
  <si>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</si>
  <si>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</si>
  <si>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</si>
  <si>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</si>
  <si>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</si>
  <si>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</si>
  <si>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</si>
  <si>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</si>
  <si>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</si>
  <si>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</si>
  <si>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</si>
  <si>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</si>
  <si>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</si>
  <si>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</si>
  <si>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</si>
  <si>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</si>
  <si>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</si>
  <si>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</si>
  <si>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</si>
  <si>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</si>
  <si>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</si>
  <si>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</si>
  <si>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</si>
  <si>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</si>
  <si>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</si>
  <si>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</si>
  <si>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</si>
  <si>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</si>
  <si>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</si>
  <si>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</si>
  <si>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</si>
  <si>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</si>
  <si>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</si>
  <si>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</si>
  <si>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</si>
  <si>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</si>
  <si>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</si>
  <si>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</si>
  <si>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</si>
  <si>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</si>
  <si>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</si>
  <si>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</si>
  <si>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</si>
  <si>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</si>
  <si>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</si>
  <si>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</si>
  <si>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</si>
  <si>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</si>
  <si>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</si>
  <si>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</si>
  <si>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</si>
  <si>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</si>
  <si>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</si>
  <si>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</si>
  <si>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</si>
  <si>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</si>
  <si>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</si>
  <si>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</si>
  <si>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</si>
  <si>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</si>
  <si>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</si>
  <si>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</si>
  <si>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</si>
  <si>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</si>
  <si>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</si>
  <si>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</si>
  <si>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</si>
  <si>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</si>
  <si>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</si>
  <si>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</si>
  <si>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</si>
  <si>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</si>
  <si>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</si>
  <si>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</si>
  <si>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</si>
  <si>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</si>
  <si>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</si>
  <si>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</si>
  <si>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</si>
  <si>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</si>
  <si>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</si>
  <si>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</si>
  <si>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</si>
  <si>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</si>
  <si>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</si>
  <si>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</si>
  <si>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</si>
  <si>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</si>
  <si>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</si>
  <si>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</si>
  <si>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</si>
  <si>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</si>
  <si>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</si>
  <si>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</si>
  <si>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</si>
  <si>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</si>
  <si>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</si>
  <si>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</si>
  <si>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</si>
  <si>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</si>
  <si>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</si>
  <si>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</si>
  <si>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</si>
  <si>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</si>
  <si>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</si>
  <si>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</si>
  <si>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</si>
  <si>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</si>
  <si>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</si>
  <si>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</si>
  <si>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</si>
  <si>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</si>
  <si>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</si>
  <si>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</si>
  <si>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</si>
  <si>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</si>
  <si>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</si>
  <si>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</si>
  <si>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</si>
  <si>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</si>
  <si>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</si>
  <si>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</si>
  <si>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</si>
  <si>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</si>
  <si>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</si>
  <si>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</si>
  <si>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</si>
  <si>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</si>
  <si>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</si>
  <si>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</si>
  <si>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</si>
  <si>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</si>
  <si>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</si>
  <si>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</si>
  <si>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</si>
  <si>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</si>
  <si>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</si>
  <si>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</si>
  <si>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</si>
  <si>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</si>
  <si>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</si>
  <si>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</si>
  <si>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</si>
  <si>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</si>
  <si>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</si>
  <si>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</si>
  <si>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</si>
  <si>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</si>
  <si>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</si>
  <si>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</si>
  <si>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</si>
  <si>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</si>
  <si>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</si>
  <si>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</si>
  <si>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</si>
  <si>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</si>
  <si>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</si>
  <si>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</si>
  <si>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</si>
  <si>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</si>
  <si>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</si>
  <si>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</si>
  <si>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</si>
  <si>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</si>
  <si>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</si>
  <si>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</si>
  <si>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</si>
  <si>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</si>
  <si>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</si>
  <si>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</si>
  <si>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</si>
  <si>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</si>
  <si>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</si>
  <si>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</si>
  <si>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</si>
  <si>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</si>
  <si>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</si>
  <si>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</si>
  <si>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</si>
  <si>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</si>
  <si>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</si>
  <si>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</si>
  <si>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</si>
  <si>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</si>
  <si>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</si>
  <si>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</si>
  <si>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</si>
  <si>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</si>
  <si>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</si>
  <si>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</si>
  <si>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</si>
  <si>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</si>
  <si>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</si>
  <si>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</si>
  <si>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</si>
  <si>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</si>
  <si>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</si>
  <si>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</si>
  <si>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</si>
  <si>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</si>
  <si>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</si>
  <si>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</si>
  <si>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</si>
  <si>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</si>
  <si>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</si>
  <si>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</si>
  <si>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</si>
  <si>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</si>
  <si>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</si>
  <si>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</si>
  <si>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</si>
  <si>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</si>
  <si>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</si>
  <si>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</si>
  <si>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</si>
  <si>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</si>
  <si>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</si>
  <si>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</si>
  <si>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</si>
  <si>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</si>
  <si>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</si>
  <si>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</si>
  <si>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</si>
  <si>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</si>
  <si>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</si>
  <si>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</si>
  <si>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</si>
  <si>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</si>
  <si>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</si>
  <si>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</si>
  <si>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</si>
  <si>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</si>
  <si>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</si>
  <si>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</si>
  <si>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</si>
  <si>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</si>
  <si>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</si>
  <si>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</si>
  <si>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</si>
  <si>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</si>
  <si>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</si>
  <si>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</si>
  <si>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</si>
  <si>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</si>
  <si>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</si>
  <si>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</si>
  <si>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</si>
  <si>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</si>
  <si>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</si>
  <si>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</si>
  <si>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</si>
  <si>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</si>
  <si>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</si>
  <si>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</si>
  <si>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</si>
  <si>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</si>
  <si>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</si>
  <si>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</si>
  <si>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</si>
  <si>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</si>
  <si>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</si>
  <si>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</si>
  <si>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</si>
  <si>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</si>
  <si>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</si>
  <si>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</si>
  <si>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</si>
  <si>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</si>
  <si>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</si>
  <si>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</si>
  <si>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</si>
  <si>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</si>
  <si>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</si>
  <si>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</si>
  <si>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</si>
  <si>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</si>
  <si>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</si>
  <si>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</si>
  <si>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</si>
  <si>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</si>
  <si>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</si>
  <si>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</si>
  <si>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</si>
  <si>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</si>
  <si>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</si>
  <si>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</si>
  <si>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</si>
  <si>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</si>
  <si>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</si>
  <si>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</si>
  <si>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</si>
  <si>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</si>
  <si>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</si>
  <si>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</si>
  <si>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</si>
  <si>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</si>
  <si>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</si>
  <si>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</si>
  <si>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</si>
  <si>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</si>
  <si>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</si>
  <si>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</si>
  <si>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</si>
  <si>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</si>
  <si>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</si>
  <si>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</si>
  <si>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</si>
  <si>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</si>
  <si>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</si>
  <si>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</si>
  <si>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</si>
  <si>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</si>
  <si>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</si>
  <si>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</si>
  <si>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</si>
  <si>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</si>
  <si>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</si>
  <si>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</si>
  <si>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</si>
  <si>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</si>
  <si>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</si>
  <si>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</si>
  <si>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</si>
  <si>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</si>
  <si>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</si>
  <si>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</si>
  <si>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</si>
  <si>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</si>
  <si>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</si>
  <si>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</si>
  <si>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</si>
  <si>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</si>
  <si>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</si>
  <si>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</si>
  <si>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</si>
  <si>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</si>
  <si>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</si>
  <si>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</si>
  <si>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</si>
  <si>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</si>
  <si>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</si>
  <si>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</si>
  <si>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</si>
  <si>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</si>
  <si>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</si>
  <si>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</si>
  <si>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</si>
  <si>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</si>
  <si>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</si>
  <si>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</si>
  <si>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</si>
  <si>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</si>
  <si>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</si>
  <si>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</si>
  <si>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</si>
  <si>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</si>
  <si>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</si>
  <si>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</si>
  <si>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</si>
  <si>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</si>
  <si>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</si>
  <si>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</si>
  <si>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</si>
  <si>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</si>
  <si>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</si>
  <si>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</si>
  <si>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</si>
  <si>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</si>
  <si>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</si>
  <si>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</si>
  <si>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</si>
  <si>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</si>
  <si>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</si>
  <si>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</si>
  <si>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</si>
  <si>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</si>
  <si>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</si>
  <si>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</si>
  <si>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</si>
  <si>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</si>
  <si>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</si>
  <si>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</si>
  <si>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</si>
  <si>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</si>
  <si>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</si>
  <si>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</si>
  <si>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</si>
  <si>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</si>
  <si>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</si>
  <si>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</si>
  <si>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</si>
  <si>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</si>
  <si>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</si>
  <si>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</si>
  <si>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</si>
  <si>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</si>
  <si>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</si>
  <si>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</si>
  <si>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</si>
  <si>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</si>
  <si>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</si>
  <si>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</si>
  <si>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</si>
  <si>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</si>
  <si>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</si>
  <si>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</si>
  <si>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</si>
  <si>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</si>
  <si>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</si>
  <si>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</si>
  <si>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</si>
  <si>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</si>
  <si>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</si>
  <si>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</si>
  <si>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</si>
  <si>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</si>
  <si>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</si>
  <si>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</si>
  <si>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</si>
  <si>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</si>
  <si>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</si>
  <si>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</si>
  <si>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</si>
  <si>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</si>
  <si>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</si>
  <si>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</si>
  <si>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</si>
  <si>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</si>
  <si>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</si>
  <si>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</si>
  <si>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</si>
  <si>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</si>
  <si>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</si>
  <si>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</si>
  <si>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</si>
  <si>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</si>
  <si>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</si>
  <si>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</si>
  <si>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</si>
  <si>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</si>
  <si>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</si>
  <si>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</si>
  <si>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</si>
  <si>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</si>
  <si>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</si>
  <si>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</si>
  <si>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</si>
  <si>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</si>
  <si>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</si>
  <si>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</si>
  <si>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</si>
  <si>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</si>
  <si>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</si>
  <si>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</si>
  <si>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</si>
  <si>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</si>
  <si>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</si>
  <si>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</si>
  <si>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</si>
  <si>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</si>
  <si>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</si>
  <si>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</si>
  <si>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</si>
  <si>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</si>
  <si>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</si>
  <si>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</si>
  <si>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</si>
  <si>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</si>
  <si>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</si>
  <si>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</si>
  <si>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</si>
  <si>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</si>
  <si>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</si>
  <si>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</si>
  <si>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</si>
  <si>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</si>
  <si>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</si>
  <si>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</si>
  <si>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</si>
  <si>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</si>
  <si>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</si>
  <si>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</si>
  <si>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</si>
  <si>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</si>
  <si>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</si>
  <si>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</si>
  <si>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</si>
  <si>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</si>
  <si>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</si>
  <si>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</si>
  <si>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</si>
  <si>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</si>
  <si>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</si>
  <si>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</si>
  <si>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</si>
  <si>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</si>
  <si>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</si>
  <si>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</si>
  <si>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</si>
  <si>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</si>
  <si>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</si>
  <si>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</si>
  <si>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</si>
  <si>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</si>
  <si>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</si>
  <si>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</si>
  <si>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</si>
  <si>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</si>
  <si>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</si>
  <si>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</si>
  <si>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</si>
  <si>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</si>
  <si>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</si>
  <si>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</si>
  <si>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</si>
  <si>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</si>
  <si>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</si>
  <si>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</si>
  <si>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</si>
  <si>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</si>
  <si>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</si>
  <si>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</si>
  <si>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</si>
  <si>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</si>
  <si>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</si>
  <si>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</si>
  <si>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</si>
  <si>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</si>
  <si>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</si>
  <si>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</si>
  <si>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</si>
  <si>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</si>
  <si>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</si>
  <si>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</si>
  <si>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</si>
  <si>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</si>
  <si>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</si>
  <si>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</si>
  <si>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</si>
  <si>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</si>
  <si>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</si>
  <si>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</si>
  <si>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</si>
  <si>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</si>
  <si>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</si>
  <si>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</si>
  <si>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</si>
  <si>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</si>
  <si>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</si>
  <si>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</si>
  <si>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</si>
  <si>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</si>
  <si>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</si>
  <si>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</si>
  <si>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</si>
  <si>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</si>
  <si>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</si>
  <si>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</si>
  <si>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</si>
  <si>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</si>
  <si>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</si>
  <si>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</si>
  <si>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</si>
  <si>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</si>
  <si>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</si>
  <si>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</si>
  <si>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</si>
  <si>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</si>
  <si>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</si>
  <si>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</si>
  <si>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</si>
  <si>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</si>
  <si>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</si>
  <si>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</si>
  <si>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</si>
  <si>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</si>
  <si>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</si>
  <si>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</si>
  <si>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</si>
  <si>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</si>
  <si>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</si>
  <si>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</si>
  <si>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</si>
  <si>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</si>
  <si>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</si>
  <si>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</si>
  <si>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</si>
  <si>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</si>
  <si>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</si>
  <si>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</si>
  <si>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</si>
  <si>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</si>
  <si>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</si>
  <si>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</si>
  <si>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</si>
  <si>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</si>
  <si>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</si>
  <si>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</si>
  <si>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</si>
  <si>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</si>
  <si>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</si>
  <si>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</si>
  <si>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</si>
  <si>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</si>
  <si>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</si>
  <si>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</si>
  <si>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</si>
  <si>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</si>
  <si>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</si>
  <si>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</si>
  <si>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</si>
  <si>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</si>
  <si>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</si>
  <si>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</si>
  <si>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</si>
  <si>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</si>
  <si>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</si>
  <si>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</si>
  <si>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</si>
  <si>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</si>
  <si>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</si>
  <si>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</si>
  <si>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</si>
  <si>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</si>
  <si>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</si>
  <si>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</si>
  <si>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</si>
  <si>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</si>
  <si>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</si>
  <si>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</si>
  <si>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</si>
  <si>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</si>
  <si>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</si>
  <si>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</si>
  <si>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</si>
  <si>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</si>
  <si>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</si>
  <si>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</si>
  <si>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</si>
  <si>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</si>
  <si>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</si>
  <si>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</si>
  <si>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</si>
  <si>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</si>
  <si>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</si>
  <si>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</si>
  <si>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</si>
  <si>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</si>
  <si>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</si>
  <si>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</si>
  <si>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</si>
  <si>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</si>
  <si>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</si>
  <si>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</si>
  <si>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</si>
  <si>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</si>
  <si>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</si>
  <si>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</si>
  <si>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</si>
  <si>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</si>
  <si>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</si>
  <si>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</si>
  <si>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</si>
  <si>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</si>
  <si>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</si>
  <si>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</si>
  <si>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</si>
  <si>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</si>
  <si>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</si>
  <si>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</si>
  <si>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</si>
  <si>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</si>
  <si>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</si>
  <si>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</si>
  <si>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</si>
  <si>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</si>
  <si>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</si>
  <si>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</si>
  <si>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</si>
  <si>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</si>
  <si>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</si>
  <si>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</si>
  <si>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</si>
  <si>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</si>
  <si>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</si>
  <si>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</si>
  <si>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</si>
  <si>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</si>
  <si>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</si>
  <si>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</si>
  <si>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</si>
  <si>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</si>
  <si>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</si>
  <si>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</si>
  <si>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</si>
  <si>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</si>
  <si>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</si>
  <si>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</si>
  <si>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</si>
  <si>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</si>
  <si>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</si>
  <si>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</si>
  <si>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</si>
  <si>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</si>
  <si>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</si>
  <si>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</si>
  <si>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</si>
  <si>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</si>
  <si>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</si>
  <si>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</si>
  <si>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</si>
  <si>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</si>
  <si>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</si>
  <si>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</si>
  <si>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</si>
  <si>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</si>
  <si>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</si>
  <si>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</si>
  <si>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</si>
  <si>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</si>
  <si>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</si>
  <si>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</si>
  <si>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</si>
  <si>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</si>
  <si>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</si>
  <si>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</si>
  <si>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</si>
  <si>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</si>
  <si>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</si>
  <si>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</si>
  <si>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</si>
  <si>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</si>
  <si>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</si>
  <si>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</si>
  <si>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</si>
  <si>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</si>
  <si>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</si>
  <si>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</si>
  <si>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</si>
  <si>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</si>
  <si>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</si>
  <si>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</si>
  <si>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</si>
  <si>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</si>
  <si>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</si>
  <si>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</si>
  <si>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</si>
  <si>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</si>
  <si>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</si>
  <si>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</si>
  <si>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</si>
  <si>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</si>
  <si>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</si>
  <si>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</si>
  <si>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</si>
  <si>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</si>
  <si>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</si>
  <si>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</si>
  <si>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</si>
  <si>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</si>
  <si>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</si>
  <si>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</si>
  <si>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</si>
  <si>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</si>
  <si>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</si>
  <si>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</si>
  <si>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</si>
  <si>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</si>
  <si>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</si>
  <si>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</si>
  <si>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</si>
  <si>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</si>
  <si>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</si>
  <si>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</si>
  <si>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</si>
  <si>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</si>
  <si>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</si>
  <si>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</si>
  <si>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</si>
  <si>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</si>
  <si>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</si>
  <si>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</si>
  <si>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</si>
  <si>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</si>
  <si>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</si>
  <si>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</si>
  <si>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</si>
  <si>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</si>
  <si>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</si>
  <si>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</si>
  <si>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</si>
  <si>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</si>
  <si>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</si>
  <si>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</si>
  <si>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</si>
  <si>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</si>
  <si>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</si>
  <si>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</si>
  <si>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</si>
  <si>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</si>
  <si>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</si>
  <si>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</si>
  <si>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</si>
  <si>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</si>
  <si>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</si>
  <si>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</si>
  <si>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</si>
  <si>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</si>
  <si>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</si>
  <si>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</si>
  <si>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</si>
  <si>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</si>
  <si>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</si>
  <si>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</si>
  <si>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</si>
  <si>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</si>
  <si>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</si>
  <si>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</si>
  <si>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</si>
  <si>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</si>
  <si>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</si>
  <si>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</si>
  <si>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</si>
  <si>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</si>
  <si>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</si>
  <si>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</si>
  <si>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</si>
  <si>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</si>
  <si>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</si>
  <si>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</si>
  <si>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</si>
  <si>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</si>
  <si>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</si>
  <si>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</si>
  <si>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</si>
  <si>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</si>
  <si>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</si>
  <si>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</si>
  <si>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</si>
  <si>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</si>
  <si>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</si>
  <si>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</si>
  <si>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</si>
  <si>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</si>
  <si>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</si>
  <si>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</si>
  <si>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</si>
  <si>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</si>
  <si>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</si>
  <si>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</si>
  <si>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</si>
  <si>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</si>
  <si>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</si>
  <si>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</si>
  <si>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</si>
  <si>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</si>
  <si>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</si>
  <si>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</si>
  <si>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</si>
  <si>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</si>
  <si>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</si>
  <si>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</si>
  <si>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</si>
  <si>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</si>
  <si>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</si>
  <si>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</si>
  <si>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</si>
  <si>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</si>
  <si>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</si>
  <si>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</si>
  <si>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</si>
  <si>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</si>
  <si>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</si>
  <si>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</si>
  <si>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</si>
  <si>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</si>
  <si>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</si>
  <si>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</si>
  <si>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</si>
  <si>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</si>
  <si>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</si>
  <si>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</si>
  <si>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</si>
  <si>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</si>
  <si>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</si>
  <si>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</si>
  <si>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</si>
  <si>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</si>
  <si>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</si>
  <si>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</si>
  <si>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</si>
  <si>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</si>
  <si>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</si>
  <si>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</si>
  <si>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</si>
  <si>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</si>
  <si>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</si>
  <si>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</si>
  <si>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</si>
  <si>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</si>
  <si>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</si>
  <si>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</si>
  <si>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</si>
  <si>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</si>
  <si>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</si>
  <si>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</si>
  <si>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</si>
  <si>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</si>
  <si>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</si>
  <si>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</si>
  <si>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</si>
  <si>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</si>
  <si>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</si>
  <si>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</si>
  <si>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</si>
  <si>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</si>
  <si>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</si>
  <si>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</si>
  <si>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</si>
  <si>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</si>
  <si>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</si>
  <si>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</si>
  <si>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</si>
  <si>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</si>
  <si>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</si>
  <si>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</si>
  <si>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</si>
  <si>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</si>
  <si>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</si>
  <si>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</si>
  <si>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</si>
  <si>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</si>
  <si>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</si>
  <si>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</si>
  <si>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</si>
  <si>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</si>
  <si>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</si>
  <si>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</si>
  <si>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</si>
  <si>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</si>
  <si>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</si>
  <si>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</si>
  <si>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</si>
  <si>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</si>
  <si>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</si>
  <si>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</si>
  <si>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</si>
  <si>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</si>
  <si>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</si>
  <si>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</si>
  <si>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</si>
  <si>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</si>
  <si>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</si>
  <si>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</si>
  <si>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</si>
  <si>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</si>
  <si>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</si>
  <si>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</si>
  <si>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</si>
  <si>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</si>
  <si>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</si>
  <si>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</si>
  <si>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</si>
  <si>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</si>
  <si>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</si>
  <si>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</si>
  <si>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</si>
  <si>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</si>
  <si>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</si>
  <si>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</si>
  <si>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</si>
  <si>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</si>
  <si>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</si>
  <si>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</si>
  <si>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</si>
  <si>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</si>
  <si>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</si>
  <si>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</si>
  <si>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</si>
  <si>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</si>
  <si>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</si>
  <si>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</si>
  <si>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</si>
  <si>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</si>
  <si>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</si>
  <si>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</si>
  <si>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</si>
  <si>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</si>
  <si>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</si>
  <si>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</si>
  <si>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</si>
  <si>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</si>
  <si>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</si>
  <si>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</si>
  <si>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</si>
  <si>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</si>
  <si>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</si>
  <si>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</si>
  <si>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</si>
  <si>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</si>
  <si>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</si>
  <si>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</si>
  <si>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</si>
  <si>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</si>
  <si>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</si>
  <si>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</si>
  <si>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</si>
  <si>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</si>
  <si>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</si>
  <si>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</si>
  <si>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</si>
  <si>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</si>
  <si>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</si>
  <si>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</si>
  <si>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</si>
  <si>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</si>
  <si>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</si>
  <si>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</si>
  <si>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</si>
  <si>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</si>
  <si>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</si>
  <si>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</si>
  <si>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</si>
  <si>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</si>
  <si>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</si>
  <si>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</si>
  <si>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</si>
  <si>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</si>
  <si>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</si>
  <si>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</si>
  <si>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</si>
  <si>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</si>
  <si>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</si>
  <si>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</si>
  <si>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</si>
  <si>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</si>
  <si>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</si>
  <si>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</si>
  <si>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</si>
  <si>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</si>
  <si>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</si>
  <si>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</si>
  <si>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</si>
  <si>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</si>
  <si>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</si>
  <si>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</si>
  <si>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</si>
  <si>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</si>
  <si>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</si>
  <si>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</si>
  <si>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</si>
  <si>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</si>
  <si>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</si>
  <si>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</si>
  <si>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</si>
  <si>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</si>
  <si>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</si>
  <si>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</si>
  <si>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</si>
  <si>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</si>
  <si>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</si>
  <si>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</si>
  <si>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</si>
  <si>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</si>
  <si>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</si>
  <si>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</si>
  <si>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</si>
  <si>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</si>
  <si>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</si>
  <si>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</si>
  <si>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</si>
  <si>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</si>
  <si>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</si>
  <si>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</si>
  <si>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</si>
  <si>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</si>
  <si>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</si>
  <si>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</si>
  <si>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</si>
  <si>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</si>
  <si>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</si>
  <si>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</si>
  <si>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</si>
  <si>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</si>
  <si>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</si>
  <si>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</si>
  <si>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</si>
  <si>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</si>
  <si>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</si>
  <si>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</si>
  <si>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</si>
  <si>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</si>
  <si>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</si>
  <si>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</si>
  <si>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</si>
  <si>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</si>
  <si>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</si>
  <si>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</si>
  <si>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</si>
  <si>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</si>
  <si>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</si>
  <si>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</si>
  <si>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</si>
  <si>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</si>
  <si>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</si>
  <si>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</si>
  <si>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</si>
  <si>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</si>
  <si>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</si>
  <si>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</si>
  <si>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</si>
  <si>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</si>
  <si>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</si>
  <si>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</si>
  <si>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</si>
  <si>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</si>
  <si>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</si>
  <si>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</si>
  <si>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</si>
  <si>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</si>
  <si>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</si>
  <si>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</si>
  <si>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</si>
  <si>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</si>
  <si>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</si>
  <si>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</si>
  <si>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</si>
  <si>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</si>
  <si>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</si>
  <si>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</si>
  <si>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</si>
  <si>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</si>
  <si>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</si>
  <si>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</si>
  <si>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</si>
  <si>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</si>
  <si>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</si>
  <si>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</si>
  <si>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</si>
  <si>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</si>
  <si>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</si>
  <si>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</si>
  <si>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</si>
  <si>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</si>
  <si>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</si>
  <si>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</si>
  <si>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</si>
  <si>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</si>
  <si>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</si>
  <si>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</si>
  <si>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</si>
  <si>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</si>
  <si>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</si>
  <si>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</si>
  <si>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</si>
  <si>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</si>
  <si>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</si>
  <si>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</si>
  <si>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</si>
  <si>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</si>
  <si>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</si>
  <si>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</si>
  <si>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</si>
  <si>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</si>
  <si>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</si>
  <si>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</si>
  <si>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</si>
  <si>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</si>
  <si>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</si>
  <si>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</si>
  <si>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</si>
  <si>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</si>
  <si>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</si>
  <si>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</si>
  <si>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</si>
  <si>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</si>
  <si>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</si>
  <si>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</si>
  <si>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</si>
  <si>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</si>
  <si>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</si>
  <si>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</si>
  <si>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</si>
  <si>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</si>
  <si>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</si>
  <si>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</si>
  <si>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</si>
  <si>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</si>
  <si>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</si>
  <si>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</si>
  <si>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</si>
  <si>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</si>
  <si>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</si>
  <si>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</si>
  <si>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</si>
  <si>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</si>
  <si>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</si>
  <si>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</si>
  <si>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</si>
  <si>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</si>
  <si>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</si>
  <si>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</si>
  <si>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</si>
  <si>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</si>
  <si>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</si>
  <si>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</si>
  <si>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</si>
  <si>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</si>
  <si>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</si>
  <si>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</si>
  <si>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</si>
  <si>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</si>
  <si>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</si>
  <si>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</si>
  <si>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</si>
  <si>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</si>
  <si>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</si>
  <si>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</si>
  <si>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</si>
  <si>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</si>
  <si>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</si>
  <si>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</si>
  <si>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</si>
  <si>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</si>
  <si>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</si>
  <si>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</si>
  <si>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</si>
  <si>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</si>
  <si>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</si>
  <si>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</si>
  <si>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</si>
  <si>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</si>
  <si>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</si>
  <si>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</si>
  <si>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</si>
  <si>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</si>
  <si>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</si>
  <si>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</si>
  <si>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</si>
  <si>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</si>
  <si>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</si>
  <si>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</si>
  <si>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</si>
  <si>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</si>
  <si>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</si>
  <si>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</si>
  <si>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</si>
  <si>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</si>
  <si>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</si>
  <si>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</si>
  <si>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</si>
  <si>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</si>
  <si>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</si>
  <si>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</si>
  <si>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</si>
  <si>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</si>
  <si>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</si>
  <si>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</si>
  <si>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</si>
  <si>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</si>
  <si>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</si>
  <si>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</si>
  <si>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</si>
  <si>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</si>
  <si>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</si>
  <si>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</si>
  <si>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</si>
  <si>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</si>
  <si>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</si>
  <si>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</si>
  <si>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</si>
  <si>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05/19/2000</t>
  </si>
  <si>
    <t>129369217462159</t>
  </si>
  <si>
    <t>mama joni</t>
  </si>
  <si>
    <t>joni@gmail.com</t>
  </si>
  <si>
    <t>toni</t>
  </si>
  <si>
    <t>812479126472164</t>
  </si>
  <si>
    <t>09/12/2000</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</si>
  <si>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</si>
  <si>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</si>
  <si>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</si>
  <si>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</si>
  <si>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</si>
  <si>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</si>
  <si>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</si>
  <si>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</si>
  <si>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</si>
  <si>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</si>
  <si>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</si>
  <si>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</si>
  <si>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</si>
  <si>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</si>
  <si>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</si>
  <si>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</si>
  <si>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</si>
  <si>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</si>
  <si>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</si>
  <si>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</si>
  <si>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</si>
  <si>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50000;200000;</t>
  </si>
  <si>
    <t>Theft &amp; Robbery</t>
  </si>
  <si>
    <t>Sum Insured Amount Theft &amp; Robbery</t>
  </si>
  <si>
    <t>1;1;0</t>
  </si>
  <si>
    <t>Loading</t>
  </si>
  <si>
    <t>Sum Insured Amount Loading</t>
  </si>
  <si>
    <t>kebon jeruk</t>
  </si>
  <si>
    <t>jakarta barat</t>
  </si>
  <si>
    <t>KENNEDY</t>
  </si>
  <si>
    <t>JONI</t>
  </si>
  <si>
    <t>TONI;CV SEJAHTERA</t>
  </si>
  <si>
    <t>Reason Failed</t>
  </si>
  <si>
    <t>Objective</t>
  </si>
  <si>
    <t>04/15/2001</t>
  </si>
  <si>
    <t>04/15/2002</t>
  </si>
  <si>
    <t>04/15/2003</t>
  </si>
  <si>
    <t>04/15/2004</t>
  </si>
  <si>
    <t>06/18/2026</t>
  </si>
  <si>
    <t>06/18/2027</t>
  </si>
  <si>
    <t>06/18/2028</t>
  </si>
  <si>
    <t>06/18/2029</t>
  </si>
  <si>
    <t>05/19/2001</t>
  </si>
  <si>
    <t>05/19/2002</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</si>
  <si>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</si>
  <si>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</si>
  <si>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</si>
  <si>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</si>
  <si>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</si>
  <si>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</si>
  <si>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</si>
  <si>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</si>
  <si>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</si>
  <si>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</si>
  <si>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</si>
  <si>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</si>
  <si>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</si>
  <si>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</si>
  <si>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</si>
  <si>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</si>
  <si>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</si>
  <si>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</si>
  <si>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</si>
  <si>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</si>
  <si>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</si>
  <si>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</si>
  <si>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</si>
  <si>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</si>
  <si>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</si>
  <si>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</si>
  <si>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</si>
  <si>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</si>
  <si>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</si>
  <si>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</si>
  <si>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</si>
  <si>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</si>
  <si>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</si>
  <si>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</si>
  <si>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</si>
  <si>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</si>
  <si>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</si>
  <si>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</si>
  <si>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</si>
  <si>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</si>
  <si>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</si>
  <si>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</si>
  <si>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</si>
  <si>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</si>
  <si>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</si>
  <si>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</si>
  <si>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</si>
  <si>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</si>
  <si>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</si>
  <si>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</si>
  <si>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</si>
  <si>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</si>
  <si>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</si>
  <si>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</si>
  <si>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</si>
  <si>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</si>
  <si>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</si>
  <si>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</si>
  <si>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</si>
  <si>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</si>
  <si>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</si>
  <si>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</si>
  <si>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</si>
  <si>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</si>
  <si>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</si>
  <si>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</si>
  <si>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</si>
  <si>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</si>
  <si>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</si>
  <si>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</si>
  <si>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</si>
  <si>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</si>
  <si>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</si>
  <si>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</si>
  <si>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</si>
  <si>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</si>
  <si>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</si>
  <si>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</si>
  <si>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</si>
  <si>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</si>
  <si>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</si>
  <si>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</si>
  <si>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</si>
  <si>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</si>
  <si>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</si>
  <si>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</si>
  <si>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</si>
  <si>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</si>
  <si>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</si>
  <si>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</si>
  <si>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</si>
  <si>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</si>
  <si>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</si>
  <si>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</si>
  <si>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</si>
  <si>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</si>
  <si>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</si>
  <si>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</si>
  <si>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</si>
  <si>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</si>
  <si>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</si>
  <si>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</si>
  <si>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</si>
  <si>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</si>
  <si>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</si>
  <si>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</si>
  <si>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</si>
  <si>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</si>
  <si>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</si>
  <si>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</si>
  <si>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</si>
  <si>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</si>
  <si>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</si>
  <si>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</si>
  <si>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</si>
  <si>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</si>
  <si>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</si>
  <si>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</si>
  <si>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</si>
  <si>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</si>
  <si>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</si>
  <si>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</si>
  <si>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</si>
  <si>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</si>
  <si>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</si>
  <si>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</si>
  <si>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</si>
  <si>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</si>
  <si>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</si>
  <si>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</si>
  <si>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</si>
  <si>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</si>
  <si>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</si>
  <si>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</si>
  <si>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</si>
  <si>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</si>
  <si>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</si>
  <si>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</si>
  <si>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</si>
  <si>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</si>
  <si>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</si>
  <si>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</si>
  <si>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</si>
  <si>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</si>
  <si>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</si>
  <si>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</si>
  <si>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</si>
  <si>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</si>
  <si>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</si>
  <si>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</si>
  <si>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</si>
  <si>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</si>
  <si>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</si>
  <si>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</si>
  <si>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</si>
  <si>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</si>
  <si>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</si>
  <si>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</si>
  <si>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</si>
  <si>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</si>
  <si>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</si>
  <si>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</si>
  <si>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</si>
  <si>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</si>
  <si>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</si>
  <si>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</si>
  <si>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</si>
  <si>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</si>
  <si>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</si>
  <si>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</si>
  <si>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</si>
  <si>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</si>
  <si>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</si>
  <si>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</si>
  <si>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</si>
  <si>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</si>
  <si>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</si>
  <si>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</si>
  <si>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</si>
  <si>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</si>
  <si>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</si>
  <si>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</si>
  <si>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</si>
  <si>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</si>
  <si>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</si>
  <si>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</si>
  <si>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</si>
  <si>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</si>
  <si>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</si>
  <si>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</si>
  <si>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</si>
  <si>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</si>
  <si>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</si>
  <si>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</si>
  <si>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</si>
  <si>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</si>
  <si>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</si>
  <si>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</si>
  <si>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</si>
  <si>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</si>
  <si>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</si>
  <si>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</si>
  <si>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</si>
  <si>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</si>
  <si>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</si>
  <si>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</si>
  <si>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</si>
  <si>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</si>
  <si>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</si>
  <si>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</si>
  <si>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</si>
  <si>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</si>
  <si>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</si>
  <si>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</si>
  <si>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</si>
  <si>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</si>
  <si>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</si>
  <si>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</si>
  <si>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</si>
  <si>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</si>
  <si>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</si>
  <si>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</si>
  <si>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</si>
  <si>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USER5</t>
  </si>
  <si>
    <t>REYNARD</t>
  </si>
  <si>
    <t>0002SB20211103134</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</si>
  <si>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</si>
  <si>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</si>
  <si>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</si>
  <si>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</si>
  <si>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</si>
  <si>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</si>
  <si>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</si>
  <si>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</si>
  <si>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</si>
  <si>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</si>
  <si>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</si>
  <si>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</si>
  <si>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</si>
  <si>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</si>
  <si>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</si>
  <si>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</si>
  <si>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</si>
  <si>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Select ApplicationInProcess</t>
  </si>
  <si>
    <t>Negative Check</t>
  </si>
  <si>
    <t>;</t>
  </si>
  <si>
    <t>$Copy App no</t>
  </si>
  <si>
    <t>Copy App</t>
  </si>
  <si>
    <t>$Product Offering Code</t>
  </si>
  <si>
    <t>3;2;1;3;2;1</t>
  </si>
  <si>
    <t>Agency Bintang COMPANY</t>
  </si>
  <si>
    <t>FT SUPPLIER BARU</t>
  </si>
  <si>
    <t>CAMERA PARKING</t>
  </si>
  <si>
    <t>JL KBN</t>
  </si>
  <si>
    <t>TEST BUILDING OWNERSHIP</t>
  </si>
  <si>
    <t>mama jodi</t>
  </si>
  <si>
    <t>jodi@gmail.com</t>
  </si>
  <si>
    <t>JL KBN JRK</t>
  </si>
  <si>
    <t>JL KEMANG</t>
  </si>
  <si>
    <t>tono</t>
  </si>
  <si>
    <t>128476912484214</t>
  </si>
  <si>
    <t>jono</t>
  </si>
  <si>
    <t>123761274124241</t>
  </si>
  <si>
    <t>1274621476912448</t>
  </si>
  <si>
    <t>0002APP20211204023</t>
  </si>
  <si>
    <t>0002APP20211204336</t>
  </si>
  <si>
    <t>PT POLO</t>
  </si>
  <si>
    <t>728374827384728</t>
  </si>
  <si>
    <t>0002APP20211204347</t>
  </si>
  <si>
    <t>checksortpaging</t>
  </si>
  <si>
    <t>checkstoreDB</t>
  </si>
  <si>
    <t>06/27/2022</t>
  </si>
  <si>
    <t>10872000</t>
  </si>
  <si>
    <t>checkRule</t>
  </si>
  <si>
    <t>Edit AppNo</t>
  </si>
  <si>
    <t>CopyApp</t>
  </si>
  <si>
    <t>C:\Users\jeremy.andreas\Pictures\Untitled</t>
  </si>
  <si>
    <t>checkAppView</t>
  </si>
  <si>
    <t>0821321839125</t>
  </si>
  <si>
    <t>Testing</t>
  </si>
  <si>
    <t>1233815719864219</t>
  </si>
  <si>
    <t>812479126472161</t>
  </si>
  <si>
    <t>213817598636400</t>
  </si>
  <si>
    <t>CALVIN CEN</t>
  </si>
  <si>
    <t>1654897987213215</t>
  </si>
  <si>
    <t>MOM CALVIN</t>
  </si>
  <si>
    <t>LookUp</t>
  </si>
  <si>
    <t>FT SANDI</t>
  </si>
  <si>
    <t>0002CUST20211204081</t>
  </si>
  <si>
    <t>Jl. Ashdaha No 3</t>
  </si>
  <si>
    <t>Select ApplicationInProcess;Select ApplicationInProcess</t>
  </si>
  <si>
    <t>2183122030203339</t>
  </si>
  <si>
    <t>FT TIO;FT COMPANY</t>
  </si>
  <si>
    <t>MARIA JANE</t>
  </si>
  <si>
    <t>Edit</t>
  </si>
  <si>
    <t>0;</t>
  </si>
  <si>
    <t>1;1;1;1</t>
  </si>
  <si>
    <t>0002CUST20210802912</t>
  </si>
  <si>
    <t>0002CUST20200600103</t>
  </si>
  <si>
    <t>3676061708450006</t>
  </si>
  <si>
    <t>FT COMPANY</t>
  </si>
  <si>
    <t>0002CUST20211204070</t>
  </si>
  <si>
    <t>0002CUST20211204000</t>
  </si>
  <si>
    <t>1234567890111222</t>
  </si>
  <si>
    <t>FAILED</t>
  </si>
  <si>
    <t>Failed Store DB</t>
  </si>
  <si>
    <t>57943465avc</t>
  </si>
  <si>
    <t>5646165dDa</t>
  </si>
  <si>
    <t>654551rgsSd</t>
  </si>
  <si>
    <t>abcg11ga2Ab</t>
  </si>
  <si>
    <t>a2sB2gb321g</t>
  </si>
  <si>
    <t>05/15/1991</t>
  </si>
  <si>
    <t>Please do duplicate checking (MARIA JANE).</t>
  </si>
  <si>
    <t>Age For This Customer Is Too Old ( &gt; 65 years)</t>
  </si>
  <si>
    <t>Supplier Rate</t>
  </si>
  <si>
    <t>asd</t>
  </si>
  <si>
    <t>Please Input Spouse Data in Family!</t>
  </si>
  <si>
    <t>0002APP20211205247</t>
  </si>
  <si>
    <t>pt lopo</t>
  </si>
  <si>
    <t>WARNING</t>
  </si>
  <si>
    <t>Failed Delete[TONI]</t>
  </si>
  <si>
    <t>Failed Delete[PT POLO]</t>
  </si>
  <si>
    <t>Asset Document</t>
  </si>
  <si>
    <t>Received</t>
  </si>
  <si>
    <t>Document No</t>
  </si>
  <si>
    <t>Document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</si>
</sst>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9">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13" fillId="0" borderId="1" xfId="0" quotePrefix="1" applyFont="1" applyBorder="1"/>
    <xf numFmtId="14" fontId="0" fillId="0" borderId="0" xfId="0" quotePrefix="1" applyNumberFormat="1"/>
    <xf numFmtId="3" fontId="0" fillId="0" borderId="3" xfId="0" applyNumberFormat="1" applyBorder="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xf numFmtId="0" fontId="9" fillId="3" borderId="15" xfId="0" applyFont="1" applyFill="1" applyBorder="1"/>
  </cellXfs>
  <cellStyles count="4">
    <cellStyle name="Comma" xfId="2" builtinId="3"/>
    <cellStyle name="Currency" xfId="3" builtinId="4"/>
    <cellStyle name="Hyperlink" xfId="1" builtinId="8"/>
    <cellStyle name="Normal" xfId="0" builtinId="0"/>
  </cellStyles>
  <dxfs count="15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1"/>
    <tableColumn id="2" uniqueName="2" name="JOB POSITION CODE" queryTableFieldId="2" dataDxfId="60"/>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59"/>
    <tableColumn id="2" uniqueName="2" name="COUNTRY CODE" queryTableFieldId="2" dataDxfId="58"/>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57"/>
    <tableColumn id="2" uniqueName="2" name="JOB POSITION CODE" queryTableFieldId="2" dataDxfId="56"/>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5"/>
    <tableColumn id="2" uniqueName="2" name="DEPARTMENT AML CODE" queryTableFieldId="2" dataDxfId="54"/>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3"/>
    <tableColumn id="2" uniqueName="2" name="AUTHORITY AML2" queryTableFieldId="2" dataDxfId="52"/>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1"/>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0"/>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49"/>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48"/>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47"/>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46"/>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5"/>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4"/>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3"/>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2"/>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1"/>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0"/>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39"/>
    <tableColumn id="2" uniqueName="2" name="ECONOMIC SECTOR CODE" queryTableFieldId="2" dataDxfId="38"/>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37"/>
    <tableColumn id="2" uniqueName="2" name="REF MASTER APPDATA CODE" queryTableFieldId="2" dataDxfId="36"/>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5"/>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4"/>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3"/>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2"/>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1"/>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0"/>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29"/>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28"/>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27"/>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26"/>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5"/>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4"/>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3"/>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2"/>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1"/>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0"/>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19"/>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18"/>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17"/>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16"/>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5"/>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4"/>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3"/>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2"/>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1"/>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0"/>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9"/>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8"/>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7"/>
    <tableColumn id="2" uniqueName="2" name="JOB POSITION CODE" queryTableFieldId="2" dataDxfId="6"/>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5"/>
    <tableColumn id="2" uniqueName="2" name="JOB POSITION CODE" queryTableFieldId="2" dataDxfId="4"/>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3"/>
    <tableColumn id="2" uniqueName="2" name="JOB POSITION CODE" queryTableFieldId="2" dataDxfId="2"/>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1"/>
    <tableColumn id="2" uniqueName="2"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kennedy@gmail.com" TargetMode="External"/><Relationship Id="rId6" Type="http://schemas.openxmlformats.org/officeDocument/2006/relationships/printerSettings" Target="../printerSettings/printerSettings1.bin"/><Relationship Id="rId5" Type="http://schemas.openxmlformats.org/officeDocument/2006/relationships/hyperlink" Target="mailto:kennedy@gmail.com" TargetMode="External"/><Relationship Id="rId4" Type="http://schemas.openxmlformats.org/officeDocument/2006/relationships/hyperlink" Target="mailto:kennedy@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d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joni@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5"/>
  <sheetViews>
    <sheetView workbookViewId="0">
      <selection activeCell="A5" sqref="A5"/>
    </sheetView>
  </sheetViews>
  <sheetFormatPr defaultRowHeight="15" x14ac:dyDescent="0.25"/>
  <cols>
    <col min="2" max="2" width="14.140625" bestFit="1" customWidth="1" collapsed="1"/>
    <col min="3" max="3" width="25.140625" bestFit="1" customWidth="1" collapsed="1"/>
    <col min="4" max="4" width="25.85546875" bestFit="1" customWidth="1" collapsed="1"/>
    <col min="5" max="6" width="18" bestFit="1" customWidth="1" collapsed="1"/>
    <col min="7" max="7" width="22.140625" bestFit="1" customWidth="1" collapsed="1"/>
  </cols>
  <sheetData>
    <row r="1" spans="1:7" x14ac:dyDescent="0.25">
      <c r="A1" s="1" t="s">
        <v>0</v>
      </c>
      <c r="B1" s="18" t="s">
        <v>3492</v>
      </c>
      <c r="C1" s="18" t="s">
        <v>3493</v>
      </c>
      <c r="D1" s="18" t="s">
        <v>3494</v>
      </c>
      <c r="E1" s="1" t="s">
        <v>1</v>
      </c>
      <c r="F1" s="1" t="s">
        <v>2</v>
      </c>
      <c r="G1" s="12" t="s">
        <v>3</v>
      </c>
    </row>
    <row r="2" spans="1:7" x14ac:dyDescent="0.25">
      <c r="A2" s="1">
        <f>COUNTA('1.TabCustomerMainData'!$B$12:$XFD$12)</f>
        <v>1</v>
      </c>
      <c r="B2" s="18">
        <f>COUNTA('2.TabFamilyData'!$B$12:$XFD$12)</f>
        <v>4</v>
      </c>
      <c r="C2" s="18">
        <f>COUNTA('3a.TabGuarantorDataPersonal'!$B$12:$XFD$12)</f>
        <v>1</v>
      </c>
      <c r="D2" s="18">
        <f>COUNTA('3b.TabGuarantorDataCompany'!$B$12:$XFD$12)</f>
        <v>1</v>
      </c>
      <c r="E2" s="1">
        <f>COUNTA('5.TabReferantorData'!$B$12:$XFD$12)</f>
        <v>1</v>
      </c>
      <c r="F2" s="1">
        <f>COUNTA('7a.Accessories'!$B$12:$XFD$12)</f>
        <v>1</v>
      </c>
      <c r="G2" s="1">
        <f>COUNTA('12.TabUploadDocument'!$B$12:$XFD$12)</f>
        <v>1</v>
      </c>
    </row>
    <row r="4" spans="1:7" x14ac:dyDescent="0.25">
      <c r="A4" s="18" t="s">
        <v>3495</v>
      </c>
      <c r="B4" t="s">
        <v>3531</v>
      </c>
      <c r="C4" t="s">
        <v>3532</v>
      </c>
      <c r="D4" t="s">
        <v>3535</v>
      </c>
      <c r="E4" t="s">
        <v>3539</v>
      </c>
    </row>
    <row r="5" spans="1:7" x14ac:dyDescent="0.25">
      <c r="A5" s="18" t="s">
        <v>3541</v>
      </c>
      <c r="B5" t="s">
        <v>50</v>
      </c>
      <c r="C5" t="s">
        <v>50</v>
      </c>
      <c r="D5" t="s">
        <v>50</v>
      </c>
      <c r="E5" t="s">
        <v>50</v>
      </c>
    </row>
  </sheetData>
  <dataValidations count="1">
    <dataValidation type="list" showInputMessage="1" showErrorMessage="1" sqref="A5">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B13" sqref="B13"/>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t="s">
        <v>5</v>
      </c>
      <c r="C1" s="17" t="s">
        <v>8</v>
      </c>
      <c r="D1" s="17" t="s">
        <v>8</v>
      </c>
      <c r="E1" s="17" t="s">
        <v>8</v>
      </c>
      <c r="F1" s="17" t="s">
        <v>8</v>
      </c>
    </row>
    <row r="2" spans="1:13" s="18" customFormat="1" x14ac:dyDescent="0.25">
      <c r="A2" s="18" t="s">
        <v>3250</v>
      </c>
      <c r="B2" s="18" t="s">
        <v>3053</v>
      </c>
      <c r="C2" s="18" t="s">
        <v>3053</v>
      </c>
      <c r="D2" s="18" t="s">
        <v>3053</v>
      </c>
      <c r="E2" s="18" t="s">
        <v>3053</v>
      </c>
      <c r="F2" s="18" t="s">
        <v>3053</v>
      </c>
    </row>
    <row r="3" spans="1:13" s="18" customFormat="1" x14ac:dyDescent="0.25">
      <c r="A3" s="18" t="s">
        <v>3251</v>
      </c>
      <c r="B3"/>
      <c r="M3"/>
    </row>
    <row r="4" spans="1:13" s="18" customFormat="1" x14ac:dyDescent="0.25">
      <c r="A4" s="18" t="s">
        <v>3368</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1</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1</v>
      </c>
      <c r="D4" s="14">
        <f t="shared" si="0"/>
        <v>1</v>
      </c>
      <c r="E4" s="14">
        <f t="shared" si="0"/>
        <v>1</v>
      </c>
      <c r="F4" s="14">
        <f t="shared" si="0"/>
        <v>1</v>
      </c>
    </row>
    <row r="5" spans="1:13" s="18" customFormat="1" x14ac:dyDescent="0.25"/>
    <row r="6" spans="1:13" s="18" customFormat="1" x14ac:dyDescent="0.25"/>
    <row r="7" spans="1:13" s="18" customFormat="1" x14ac:dyDescent="0.25"/>
    <row r="8" spans="1:13" s="18" customFormat="1" x14ac:dyDescent="0.25">
      <c r="A8" s="33" t="s">
        <v>3536</v>
      </c>
    </row>
    <row r="9" spans="1:13" s="18" customFormat="1" x14ac:dyDescent="0.25">
      <c r="A9" s="33" t="s">
        <v>3508</v>
      </c>
      <c r="B9" s="115"/>
      <c r="C9" s="115" t="s">
        <v>3526</v>
      </c>
    </row>
    <row r="10" spans="1:13" s="18" customFormat="1" x14ac:dyDescent="0.25">
      <c r="A10" s="33" t="s">
        <v>3509</v>
      </c>
      <c r="B10" s="33" t="s">
        <v>3556</v>
      </c>
      <c r="C10" s="33" t="s">
        <v>38</v>
      </c>
      <c r="D10" s="33" t="s">
        <v>38</v>
      </c>
      <c r="E10" s="33" t="s">
        <v>50</v>
      </c>
      <c r="F10" s="33" t="s">
        <v>50</v>
      </c>
    </row>
    <row r="11" spans="1:13" s="105" customFormat="1" x14ac:dyDescent="0.25">
      <c r="B11" s="104"/>
    </row>
    <row r="12" spans="1:13" s="18" customFormat="1" x14ac:dyDescent="0.25">
      <c r="A12" s="58" t="s">
        <v>3510</v>
      </c>
      <c r="B12" s="18" t="s">
        <v>3082</v>
      </c>
    </row>
    <row r="13" spans="1:13" s="18" customFormat="1" x14ac:dyDescent="0.25">
      <c r="A13" s="18" t="s">
        <v>7</v>
      </c>
      <c r="B13" s="17" t="s">
        <v>3579</v>
      </c>
      <c r="C13" t="s">
        <v>3530</v>
      </c>
      <c r="D13" t="s">
        <v>3527</v>
      </c>
    </row>
    <row r="14" spans="1:13" s="18" customFormat="1" ht="15" customHeight="1" x14ac:dyDescent="0.25">
      <c r="A14" s="60" t="s">
        <v>2415</v>
      </c>
      <c r="B14" s="18" t="s">
        <v>2416</v>
      </c>
      <c r="C14" s="18" t="s">
        <v>2416</v>
      </c>
      <c r="D14" s="18" t="s">
        <v>2416</v>
      </c>
      <c r="E14" s="18" t="s">
        <v>2416</v>
      </c>
      <c r="F14" s="18" t="s">
        <v>2416</v>
      </c>
    </row>
    <row r="15" spans="1:13" s="119" customFormat="1" x14ac:dyDescent="0.25">
      <c r="A15" s="119" t="s">
        <v>3014</v>
      </c>
    </row>
    <row r="16" spans="1:13" s="18" customFormat="1" x14ac:dyDescent="0.25">
      <c r="A16" s="59" t="s">
        <v>3345</v>
      </c>
      <c r="B16" s="2" t="s">
        <v>3559</v>
      </c>
      <c r="C16" s="2" t="s">
        <v>3011</v>
      </c>
      <c r="D16" s="2" t="s">
        <v>3011</v>
      </c>
      <c r="E16" s="2" t="s">
        <v>3011</v>
      </c>
      <c r="F16" s="2" t="s">
        <v>3011</v>
      </c>
    </row>
    <row r="17" spans="1:6" s="18" customFormat="1" x14ac:dyDescent="0.25">
      <c r="A17" s="59" t="s">
        <v>3346</v>
      </c>
      <c r="B17" s="18" t="s">
        <v>3545</v>
      </c>
      <c r="C17" s="18" t="s">
        <v>6</v>
      </c>
      <c r="D17" s="18" t="s">
        <v>6</v>
      </c>
      <c r="E17" s="18" t="s">
        <v>6</v>
      </c>
      <c r="F17" s="18" t="s">
        <v>6</v>
      </c>
    </row>
    <row r="18" spans="1:6" s="18" customFormat="1" x14ac:dyDescent="0.25">
      <c r="A18" s="59" t="s">
        <v>3347</v>
      </c>
      <c r="B18" s="2" t="s">
        <v>3546</v>
      </c>
      <c r="C18" s="2" t="s">
        <v>3011</v>
      </c>
      <c r="D18" s="2" t="s">
        <v>3011</v>
      </c>
      <c r="E18" s="2" t="s">
        <v>3011</v>
      </c>
      <c r="F18" s="2" t="s">
        <v>3011</v>
      </c>
    </row>
    <row r="19" spans="1:6" s="18" customFormat="1" x14ac:dyDescent="0.25">
      <c r="A19" s="59" t="s">
        <v>3348</v>
      </c>
      <c r="B19" t="s">
        <v>3545</v>
      </c>
      <c r="C19" s="18" t="s">
        <v>3206</v>
      </c>
      <c r="D19" s="18" t="s">
        <v>3206</v>
      </c>
      <c r="E19" s="18" t="s">
        <v>3206</v>
      </c>
      <c r="F19" s="18" t="s">
        <v>3206</v>
      </c>
    </row>
    <row r="20" spans="1:6" s="18" customFormat="1" x14ac:dyDescent="0.25">
      <c r="A20" s="59" t="s">
        <v>3349</v>
      </c>
      <c r="B20" s="2" t="s">
        <v>14</v>
      </c>
      <c r="C20" s="2" t="s">
        <v>3198</v>
      </c>
      <c r="D20" s="2" t="s">
        <v>3198</v>
      </c>
      <c r="E20" s="2" t="s">
        <v>3198</v>
      </c>
      <c r="F20" s="2" t="s">
        <v>3198</v>
      </c>
    </row>
    <row r="21" spans="1:6" s="18" customFormat="1" x14ac:dyDescent="0.25">
      <c r="A21" s="59" t="s">
        <v>3350</v>
      </c>
      <c r="B21" t="s">
        <v>15</v>
      </c>
      <c r="C21" s="18" t="s">
        <v>346</v>
      </c>
      <c r="D21" s="18" t="s">
        <v>346</v>
      </c>
      <c r="E21" s="18" t="s">
        <v>346</v>
      </c>
      <c r="F21" s="18" t="s">
        <v>346</v>
      </c>
    </row>
    <row r="22" spans="1:6" s="18" customFormat="1" x14ac:dyDescent="0.25">
      <c r="A22" s="18" t="s">
        <v>2414</v>
      </c>
      <c r="B22" s="72">
        <v>45923</v>
      </c>
      <c r="C22" s="72">
        <v>45924</v>
      </c>
      <c r="D22" s="72">
        <v>45925</v>
      </c>
      <c r="E22" s="72">
        <v>45926</v>
      </c>
      <c r="F22" s="72">
        <v>45927</v>
      </c>
    </row>
    <row r="23" spans="1:6" s="18" customFormat="1" x14ac:dyDescent="0.25">
      <c r="A23" s="59" t="s">
        <v>3351</v>
      </c>
      <c r="B23" s="18" t="s">
        <v>210</v>
      </c>
      <c r="C23" s="18" t="s">
        <v>17</v>
      </c>
      <c r="D23" s="18" t="s">
        <v>17</v>
      </c>
      <c r="E23" s="18" t="s">
        <v>17</v>
      </c>
      <c r="F23" s="18" t="s">
        <v>17</v>
      </c>
    </row>
    <row r="24" spans="1:6" s="18" customFormat="1" x14ac:dyDescent="0.25">
      <c r="A24" s="59" t="s">
        <v>3352</v>
      </c>
      <c r="B24" s="2" t="s">
        <v>3540</v>
      </c>
      <c r="C24" s="2" t="s">
        <v>3203</v>
      </c>
      <c r="D24" s="2" t="s">
        <v>3203</v>
      </c>
      <c r="E24" s="2" t="s">
        <v>3203</v>
      </c>
      <c r="F24" s="2" t="s">
        <v>3203</v>
      </c>
    </row>
    <row r="25" spans="1:6" s="18" customFormat="1" x14ac:dyDescent="0.25">
      <c r="A25" s="58" t="s">
        <v>3353</v>
      </c>
      <c r="B25" s="18" t="s">
        <v>18</v>
      </c>
      <c r="C25" s="18" t="s">
        <v>18</v>
      </c>
      <c r="D25" s="18" t="s">
        <v>18</v>
      </c>
      <c r="E25" s="18" t="s">
        <v>18</v>
      </c>
      <c r="F25" s="18" t="s">
        <v>18</v>
      </c>
    </row>
    <row r="26" spans="1:6" s="18" customFormat="1" x14ac:dyDescent="0.25">
      <c r="A26" s="59" t="s">
        <v>3354</v>
      </c>
      <c r="B26" s="18" t="s">
        <v>21</v>
      </c>
      <c r="C26" s="18" t="s">
        <v>21</v>
      </c>
      <c r="D26" s="18" t="s">
        <v>21</v>
      </c>
      <c r="E26" s="18" t="s">
        <v>21</v>
      </c>
      <c r="F26" s="18" t="s">
        <v>21</v>
      </c>
    </row>
    <row r="27" spans="1:6" s="18" customFormat="1" x14ac:dyDescent="0.25">
      <c r="A27" s="59" t="s">
        <v>3355</v>
      </c>
      <c r="B27" s="117" t="s">
        <v>3573</v>
      </c>
      <c r="C27" s="72" t="s">
        <v>3252</v>
      </c>
      <c r="D27" s="72" t="s">
        <v>3253</v>
      </c>
      <c r="E27" s="72" t="s">
        <v>3254</v>
      </c>
      <c r="F27" s="72" t="s">
        <v>3255</v>
      </c>
    </row>
    <row r="28" spans="1:6" s="18" customFormat="1" x14ac:dyDescent="0.25">
      <c r="A28" s="59" t="s">
        <v>3356</v>
      </c>
      <c r="B28" t="s">
        <v>3546</v>
      </c>
      <c r="C28" s="2" t="s">
        <v>3207</v>
      </c>
      <c r="D28" s="2" t="s">
        <v>3207</v>
      </c>
      <c r="E28" s="2" t="s">
        <v>3207</v>
      </c>
      <c r="F28" s="2" t="s">
        <v>3207</v>
      </c>
    </row>
    <row r="29" spans="1:6" s="18" customFormat="1" x14ac:dyDescent="0.25">
      <c r="A29" s="18" t="s">
        <v>22</v>
      </c>
    </row>
    <row r="30" spans="1:6" s="18" customFormat="1" x14ac:dyDescent="0.25">
      <c r="A30" s="59" t="s">
        <v>3357</v>
      </c>
      <c r="B30" t="s">
        <v>3547</v>
      </c>
      <c r="C30" s="18" t="s">
        <v>3208</v>
      </c>
      <c r="D30" s="18" t="s">
        <v>3208</v>
      </c>
      <c r="E30" s="18" t="s">
        <v>3208</v>
      </c>
      <c r="F30" s="18" t="s">
        <v>3208</v>
      </c>
    </row>
    <row r="31" spans="1:6" s="18" customFormat="1" x14ac:dyDescent="0.25">
      <c r="A31" s="59" t="s">
        <v>3358</v>
      </c>
      <c r="B31" s="83" t="s">
        <v>3209</v>
      </c>
      <c r="C31" s="83" t="s">
        <v>3209</v>
      </c>
      <c r="D31" s="83" t="s">
        <v>3209</v>
      </c>
      <c r="E31" s="83" t="s">
        <v>3209</v>
      </c>
      <c r="F31" s="83" t="s">
        <v>3209</v>
      </c>
    </row>
    <row r="32" spans="1:6" s="119" customFormat="1" x14ac:dyDescent="0.25">
      <c r="A32" s="119" t="s">
        <v>3015</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str">
        <f>VLOOKUP(F34,Master!$M:$N,2,FALSE)</f>
        <v>00651</v>
      </c>
    </row>
    <row r="34" spans="1:6" s="18" customFormat="1" x14ac:dyDescent="0.25">
      <c r="A34" s="58" t="s">
        <v>3367</v>
      </c>
      <c r="B34" s="18" t="s">
        <v>185</v>
      </c>
      <c r="C34" s="18" t="s">
        <v>34</v>
      </c>
      <c r="D34" s="18" t="s">
        <v>34</v>
      </c>
      <c r="E34" s="18" t="s">
        <v>34</v>
      </c>
      <c r="F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181</v>
      </c>
      <c r="C36" s="18" t="s">
        <v>208</v>
      </c>
    </row>
    <row r="37" spans="1:6" s="119" customFormat="1" x14ac:dyDescent="0.25">
      <c r="A37" s="119" t="s">
        <v>3016</v>
      </c>
    </row>
    <row r="38" spans="1:6" s="18" customFormat="1" x14ac:dyDescent="0.25">
      <c r="A38" s="59" t="s">
        <v>3359</v>
      </c>
      <c r="B38" s="18" t="s">
        <v>3150</v>
      </c>
      <c r="C38" s="18" t="s">
        <v>3150</v>
      </c>
      <c r="D38" s="18" t="s">
        <v>3150</v>
      </c>
      <c r="E38" s="18" t="s">
        <v>3150</v>
      </c>
      <c r="F38" s="18" t="s">
        <v>3150</v>
      </c>
    </row>
    <row r="39" spans="1:6" s="18" customFormat="1" x14ac:dyDescent="0.25">
      <c r="A39" s="59" t="s">
        <v>3360</v>
      </c>
      <c r="B39" s="2" t="s">
        <v>3075</v>
      </c>
      <c r="C39" s="2" t="s">
        <v>3075</v>
      </c>
      <c r="D39" s="2" t="s">
        <v>3075</v>
      </c>
      <c r="E39" s="2" t="s">
        <v>3075</v>
      </c>
      <c r="F39" s="2" t="s">
        <v>3075</v>
      </c>
    </row>
    <row r="40" spans="1:6" s="18" customFormat="1" x14ac:dyDescent="0.25">
      <c r="A40" s="59" t="s">
        <v>3361</v>
      </c>
      <c r="B40" s="2" t="s">
        <v>3075</v>
      </c>
      <c r="C40" s="2" t="s">
        <v>3075</v>
      </c>
      <c r="D40" s="2" t="s">
        <v>3075</v>
      </c>
      <c r="E40" s="2" t="s">
        <v>3075</v>
      </c>
      <c r="F40" s="2" t="s">
        <v>3075</v>
      </c>
    </row>
    <row r="41" spans="1:6" s="18" customFormat="1" x14ac:dyDescent="0.25">
      <c r="A41" s="59" t="s">
        <v>3362</v>
      </c>
      <c r="B41" s="2">
        <v>11530</v>
      </c>
      <c r="C41" s="2">
        <v>11530</v>
      </c>
      <c r="D41" s="2">
        <v>11530</v>
      </c>
      <c r="E41" s="2">
        <v>11533</v>
      </c>
      <c r="F41" s="2">
        <v>11534</v>
      </c>
    </row>
    <row r="42" spans="1:6" s="18" customFormat="1" x14ac:dyDescent="0.25">
      <c r="A42" s="59" t="s">
        <v>3363</v>
      </c>
      <c r="B42" s="18" t="s">
        <v>3245</v>
      </c>
      <c r="C42" s="18" t="s">
        <v>3245</v>
      </c>
      <c r="D42" s="18" t="s">
        <v>3245</v>
      </c>
      <c r="E42" s="18" t="s">
        <v>3245</v>
      </c>
      <c r="F42" s="18" t="s">
        <v>3245</v>
      </c>
    </row>
    <row r="43" spans="1:6" s="18" customFormat="1" x14ac:dyDescent="0.25">
      <c r="A43" s="59" t="s">
        <v>3364</v>
      </c>
      <c r="B43" s="18" t="s">
        <v>3245</v>
      </c>
      <c r="C43" s="18" t="s">
        <v>3245</v>
      </c>
      <c r="D43" s="18" t="s">
        <v>3245</v>
      </c>
      <c r="E43" s="18" t="s">
        <v>3245</v>
      </c>
      <c r="F43" s="18" t="s">
        <v>3245</v>
      </c>
    </row>
    <row r="44" spans="1:6" s="18" customFormat="1" x14ac:dyDescent="0.25">
      <c r="A44" s="59" t="s">
        <v>3365</v>
      </c>
      <c r="B44" s="18" t="s">
        <v>3246</v>
      </c>
      <c r="C44" s="18" t="s">
        <v>3246</v>
      </c>
      <c r="D44" s="18" t="s">
        <v>3246</v>
      </c>
      <c r="E44" s="18" t="s">
        <v>3246</v>
      </c>
      <c r="F44" s="18" t="s">
        <v>3246</v>
      </c>
    </row>
    <row r="45" spans="1:6" s="18" customFormat="1" x14ac:dyDescent="0.25">
      <c r="A45" s="59" t="s">
        <v>3366</v>
      </c>
      <c r="B45" s="18" t="s">
        <v>46</v>
      </c>
      <c r="C45" s="18" t="s">
        <v>46</v>
      </c>
      <c r="D45" s="18" t="s">
        <v>46</v>
      </c>
      <c r="E45" s="18" t="s">
        <v>46</v>
      </c>
      <c r="F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56" priority="3">
      <formula>A$14="Input Data"</formula>
    </cfRule>
  </conditionalFormatting>
  <conditionalFormatting sqref="A31 G26:XFD31 A19:XFD24 A38:XFD45 A26:F30">
    <cfRule type="expression" dxfId="155" priority="2">
      <formula>A$14="LookUp"</formula>
    </cfRule>
  </conditionalFormatting>
  <conditionalFormatting sqref="A22:XFD22">
    <cfRule type="expression" dxfId="154"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B1" activePane="topRight" state="frozen"/>
      <selection pane="topRight" activeCell="B10" sqref="B10"/>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t="s">
        <v>5</v>
      </c>
      <c r="C1" t="s">
        <v>5</v>
      </c>
      <c r="D1" s="17" t="s">
        <v>8</v>
      </c>
      <c r="E1" s="17" t="s">
        <v>8</v>
      </c>
      <c r="F1" s="17" t="s">
        <v>8</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3250</v>
      </c>
      <c r="B2" s="18" t="s">
        <v>3053</v>
      </c>
      <c r="C2" s="18" t="s">
        <v>3053</v>
      </c>
      <c r="D2" s="18" t="s">
        <v>3053</v>
      </c>
      <c r="E2" s="18" t="s">
        <v>3053</v>
      </c>
      <c r="F2" s="18" t="s">
        <v>3053</v>
      </c>
    </row>
    <row r="3" spans="1:101" s="18" customFormat="1" x14ac:dyDescent="0.25">
      <c r="A3" s="18" t="s">
        <v>3251</v>
      </c>
    </row>
    <row r="4" spans="1:101" s="18" customFormat="1" x14ac:dyDescent="0.25">
      <c r="A4" s="18" t="s">
        <v>3368</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33" t="s">
        <v>3536</v>
      </c>
    </row>
    <row r="10" spans="1:101" s="18" customFormat="1" x14ac:dyDescent="0.25">
      <c r="A10" s="33" t="s">
        <v>3509</v>
      </c>
      <c r="B10" s="33" t="str">
        <f>'1.TabCustomerMainData'!$B$10</f>
        <v>Edit</v>
      </c>
      <c r="C10" s="33" t="str">
        <f>'1.TabCustomerMainData'!$B$10</f>
        <v>Edit</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0002APP20211205247</v>
      </c>
      <c r="C12" s="52" t="str">
        <f>'1.TabCustomerMainData'!$B$13</f>
        <v>0002APP20211205247</v>
      </c>
      <c r="D12" s="52" t="s">
        <v>3577</v>
      </c>
      <c r="E12" s="52" t="s">
        <v>3577</v>
      </c>
    </row>
    <row r="13" spans="1:101" s="48" customFormat="1" x14ac:dyDescent="0.25">
      <c r="A13" s="62" t="s">
        <v>2415</v>
      </c>
      <c r="B13" s="48" t="s">
        <v>2416</v>
      </c>
      <c r="C13" s="48" t="s">
        <v>3548</v>
      </c>
      <c r="D13" s="48" t="s">
        <v>2416</v>
      </c>
      <c r="E13" s="48" t="s">
        <v>2416</v>
      </c>
      <c r="F13" s="48" t="s">
        <v>2416</v>
      </c>
    </row>
    <row r="14" spans="1:101" s="76" customFormat="1" x14ac:dyDescent="0.25">
      <c r="A14" s="76" t="s">
        <v>3018</v>
      </c>
    </row>
    <row r="15" spans="1:101" s="49" customFormat="1" x14ac:dyDescent="0.25">
      <c r="A15" s="63" t="s">
        <v>3345</v>
      </c>
      <c r="B15" s="48" t="s">
        <v>3560</v>
      </c>
      <c r="C15" s="51" t="s">
        <v>3550</v>
      </c>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3346</v>
      </c>
      <c r="B16" s="50" t="s">
        <v>3555</v>
      </c>
      <c r="C16" s="50" t="s">
        <v>3549</v>
      </c>
      <c r="D16" s="50" t="s">
        <v>3149</v>
      </c>
      <c r="E16" s="50" t="s">
        <v>3149</v>
      </c>
      <c r="F16" s="50" t="s">
        <v>3149</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3347</v>
      </c>
      <c r="B17" s="51" t="s">
        <v>3561</v>
      </c>
      <c r="C17" s="51" t="s">
        <v>3553</v>
      </c>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3369</v>
      </c>
      <c r="B18" s="47" t="s">
        <v>380</v>
      </c>
      <c r="C18" s="47" t="s">
        <v>357</v>
      </c>
      <c r="D18" s="47" t="s">
        <v>357</v>
      </c>
      <c r="E18" s="47" t="s">
        <v>357</v>
      </c>
      <c r="F18" s="47" t="s">
        <v>357</v>
      </c>
    </row>
    <row r="19" spans="1:101" s="18" customFormat="1" x14ac:dyDescent="0.25">
      <c r="A19" s="59" t="s">
        <v>3370</v>
      </c>
      <c r="B19" s="18" t="s">
        <v>3555</v>
      </c>
      <c r="C19" s="18" t="s">
        <v>3549</v>
      </c>
      <c r="D19" s="18" t="s">
        <v>3523</v>
      </c>
      <c r="E19" s="18" t="s">
        <v>3210</v>
      </c>
      <c r="F19" s="18" t="s">
        <v>3210</v>
      </c>
    </row>
    <row r="20" spans="1:101" s="18" customFormat="1" x14ac:dyDescent="0.25">
      <c r="A20" s="59" t="s">
        <v>3349</v>
      </c>
      <c r="B20" s="2" t="s">
        <v>3143</v>
      </c>
      <c r="C20" s="2" t="s">
        <v>3143</v>
      </c>
      <c r="D20" s="2" t="s">
        <v>3143</v>
      </c>
      <c r="E20" s="2" t="s">
        <v>3143</v>
      </c>
      <c r="F20" s="2" t="s">
        <v>3143</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3350</v>
      </c>
      <c r="B21" s="18" t="s">
        <v>15</v>
      </c>
      <c r="C21" s="18" t="s">
        <v>2421</v>
      </c>
      <c r="D21" s="18" t="s">
        <v>2421</v>
      </c>
      <c r="E21" s="18" t="s">
        <v>2421</v>
      </c>
      <c r="F21" s="18" t="s">
        <v>2421</v>
      </c>
    </row>
    <row r="22" spans="1:101" s="18" customFormat="1" x14ac:dyDescent="0.25">
      <c r="A22" s="18" t="s">
        <v>2454</v>
      </c>
      <c r="B22" s="72"/>
      <c r="C22" s="72" t="s">
        <v>3256</v>
      </c>
      <c r="D22" s="72" t="s">
        <v>3257</v>
      </c>
      <c r="E22" s="72" t="s">
        <v>3258</v>
      </c>
      <c r="F22" s="72" t="s">
        <v>3259</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3351</v>
      </c>
      <c r="B23" s="18" t="s">
        <v>210</v>
      </c>
      <c r="C23" s="18" t="s">
        <v>210</v>
      </c>
      <c r="D23" s="18" t="s">
        <v>210</v>
      </c>
      <c r="E23" s="18" t="s">
        <v>210</v>
      </c>
      <c r="F23" s="18" t="s">
        <v>210</v>
      </c>
    </row>
    <row r="24" spans="1:101" s="18" customFormat="1" x14ac:dyDescent="0.25">
      <c r="A24" s="59" t="s">
        <v>3352</v>
      </c>
      <c r="B24" s="2" t="s">
        <v>3204</v>
      </c>
      <c r="C24" s="2" t="s">
        <v>3204</v>
      </c>
      <c r="D24" s="2" t="s">
        <v>3204</v>
      </c>
      <c r="E24" s="2" t="s">
        <v>3204</v>
      </c>
      <c r="F24" s="2" t="s">
        <v>3204</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3353</v>
      </c>
      <c r="B25" s="18" t="s">
        <v>212</v>
      </c>
      <c r="C25" s="18" t="s">
        <v>239</v>
      </c>
      <c r="D25" s="18" t="s">
        <v>212</v>
      </c>
      <c r="E25" s="18" t="s">
        <v>212</v>
      </c>
      <c r="F25" s="18" t="s">
        <v>212</v>
      </c>
    </row>
    <row r="26" spans="1:101" s="18" customFormat="1" x14ac:dyDescent="0.25">
      <c r="A26" s="61" t="s">
        <v>3371</v>
      </c>
      <c r="B26" s="18" t="str">
        <f>IF(B$25="Employee",VLOOKUP(B27,Master!$A:$B,2,FALSE),IF(B$25="Professional",VLOOKUP(B27,Master!$DG:$DH,2,FALSE),IF(B$25="Non Professional",VLOOKUP(B27,Master!$DJ:$DK,2,FALSE),IF(B$25="Small Medium Enterprise",VLOOKUP(B27,Master!$DM:$DN,2,FALSE),VLOOKUP(B27,Master!$DP:$DQ,2,FALSE)))))</f>
        <v>HM_MKR</v>
      </c>
      <c r="C26" s="18" t="str">
        <f>IF(C$25="Employee",VLOOKUP(C27,Master!$A:$B,2,FALSE),IF(C$25="Professional",VLOOKUP(C27,Master!$DG:$DH,2,FALSE),IF(C$25="Non Professional",VLOOKUP(C27,Master!$DJ:$DK,2,FALSE),IF(C$25="Small Medium Enterprise",VLOOKUP(C27,Master!$DM:$DN,2,FALSE),VLOOKUP(C27,Master!$DP:$DQ,2,FALSE)))))</f>
        <v>DOC</v>
      </c>
      <c r="D26" s="18" t="str">
        <f>IF(D$25="Employee",VLOOKUP(D27,Master!$A:$B,2,FALSE),IF(D$25="Professional",VLOOKUP(D27,Master!$DG:$DH,2,FALSE),IF(D$25="Non Professional",VLOOKUP(D27,Master!$DJ:$DK,2,FALSE),IF(D$25="Small Medium Enterprise",VLOOKUP(D27,Master!$DM:$DN,2,FALSE),VLOOKUP(D27,Master!$DP:$DQ,2,FALSE)))))</f>
        <v>HM_MKR</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564</v>
      </c>
      <c r="C27" s="18" t="s">
        <v>254</v>
      </c>
      <c r="D27" s="18" t="s">
        <v>564</v>
      </c>
      <c r="E27" s="18" t="s">
        <v>564</v>
      </c>
      <c r="F27" s="18" t="s">
        <v>564</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3354</v>
      </c>
      <c r="B29" s="18" t="s">
        <v>21</v>
      </c>
      <c r="C29" s="18" t="s">
        <v>21</v>
      </c>
      <c r="D29" s="18" t="s">
        <v>21</v>
      </c>
      <c r="E29" s="18" t="s">
        <v>21</v>
      </c>
      <c r="F29" s="18" t="s">
        <v>21</v>
      </c>
    </row>
    <row r="30" spans="1:101" s="18" customFormat="1" x14ac:dyDescent="0.25">
      <c r="A30" s="59" t="s">
        <v>3372</v>
      </c>
      <c r="B30" s="72" t="s">
        <v>3211</v>
      </c>
      <c r="C30" s="72" t="s">
        <v>3260</v>
      </c>
      <c r="D30" s="72" t="s">
        <v>3261</v>
      </c>
      <c r="E30" s="72" t="s">
        <v>3262</v>
      </c>
      <c r="F30" s="72" t="s">
        <v>3263</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3356</v>
      </c>
      <c r="B31" s="2" t="s">
        <v>3542</v>
      </c>
      <c r="C31" s="2" t="s">
        <v>3525</v>
      </c>
      <c r="D31" s="2" t="s">
        <v>3524</v>
      </c>
      <c r="E31" s="2" t="s">
        <v>3212</v>
      </c>
      <c r="F31" s="2" t="s">
        <v>3212</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3357</v>
      </c>
      <c r="B33" s="18" t="s">
        <v>3517</v>
      </c>
      <c r="C33" s="18" t="s">
        <v>3213</v>
      </c>
      <c r="D33" s="18" t="s">
        <v>3213</v>
      </c>
      <c r="E33" s="18" t="s">
        <v>3213</v>
      </c>
      <c r="F33" s="18" t="s">
        <v>3213</v>
      </c>
    </row>
    <row r="34" spans="1:101" s="18" customFormat="1" x14ac:dyDescent="0.25">
      <c r="A34" s="59" t="s">
        <v>3358</v>
      </c>
      <c r="B34" s="3" t="s">
        <v>3518</v>
      </c>
      <c r="C34" s="3" t="s">
        <v>3214</v>
      </c>
      <c r="D34" s="3" t="s">
        <v>3214</v>
      </c>
      <c r="E34" s="3" t="s">
        <v>3214</v>
      </c>
      <c r="F34" s="3" t="s">
        <v>3214</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188</v>
      </c>
      <c r="C35" s="18" t="s">
        <v>24</v>
      </c>
      <c r="D35" s="18" t="s">
        <v>188</v>
      </c>
      <c r="E35" s="18" t="s">
        <v>188</v>
      </c>
      <c r="F35" s="18" t="s">
        <v>188</v>
      </c>
    </row>
    <row r="36" spans="1:101" s="18" customFormat="1" x14ac:dyDescent="0.25">
      <c r="A36" s="61" t="s">
        <v>3373</v>
      </c>
      <c r="B36" s="18" t="str">
        <f>VLOOKUP(B37,Master!$E:$F,2,FALSE)</f>
        <v>COUNTRY002</v>
      </c>
      <c r="C36" s="18" t="str">
        <f>VLOOKUP(C37,Master!$E:$F,2,FALSE)</f>
        <v>COUNTRY003</v>
      </c>
      <c r="D36" s="18" t="str">
        <f>VLOOKUP(D37,Master!$E:$F,2,FALSE)</f>
        <v>COUNTRY002</v>
      </c>
      <c r="E36" s="18" t="str">
        <f>VLOOKUP(E37,Master!$E:$F,2,FALSE)</f>
        <v>COUNTRY002</v>
      </c>
      <c r="F36" s="18" t="str">
        <f>VLOOKUP(F37,Master!$E:$F,2,FALSE)</f>
        <v>COUNTRY002</v>
      </c>
    </row>
    <row r="37" spans="1:101" s="18" customFormat="1" x14ac:dyDescent="0.25">
      <c r="A37" s="59" t="s">
        <v>3374</v>
      </c>
      <c r="B37" s="18" t="s">
        <v>204</v>
      </c>
      <c r="C37" s="18" t="s">
        <v>232</v>
      </c>
      <c r="D37" s="18" t="s">
        <v>204</v>
      </c>
      <c r="E37" s="18" t="s">
        <v>204</v>
      </c>
      <c r="F37" s="18" t="s">
        <v>204</v>
      </c>
    </row>
    <row r="38" spans="1:101" s="18" customFormat="1" x14ac:dyDescent="0.25">
      <c r="A38" s="61" t="s">
        <v>30</v>
      </c>
      <c r="B38" s="18" t="str">
        <f>VLOOKUP(B39,Master!$I:$J,2,FALSE)</f>
        <v>TAM</v>
      </c>
      <c r="C38" s="18" t="str">
        <f>VLOOKUP(C39,Master!$I:$J,2,FALSE)</f>
        <v>OTHER</v>
      </c>
      <c r="D38" s="18" t="e">
        <f>VLOOKUP(D39,Master!$I:$J,2,FALSE)</f>
        <v>#N/A</v>
      </c>
      <c r="E38" s="18" t="e">
        <f>VLOOKUP(E39,Master!$I:$J,2,FALSE)</f>
        <v>#N/A</v>
      </c>
      <c r="F38" s="18" t="e">
        <f>VLOOKUP(F39,Master!$I:$J,2,FALSE)</f>
        <v>#N/A</v>
      </c>
    </row>
    <row r="39" spans="1:101" s="18" customFormat="1" x14ac:dyDescent="0.25">
      <c r="A39" s="18" t="s">
        <v>31</v>
      </c>
      <c r="B39" s="18" t="s">
        <v>3111</v>
      </c>
      <c r="C39" s="18" t="s">
        <v>278</v>
      </c>
    </row>
    <row r="40" spans="1:101" s="123" customFormat="1" x14ac:dyDescent="0.25">
      <c r="A40" s="120" t="s">
        <v>3015</v>
      </c>
      <c r="B40" s="121"/>
      <c r="C40" s="121"/>
      <c r="D40" s="121"/>
      <c r="E40" s="121"/>
      <c r="F40" s="121"/>
      <c r="G40" s="121"/>
      <c r="H40" s="121"/>
      <c r="I40" s="121"/>
      <c r="J40" s="121"/>
      <c r="K40" s="121"/>
      <c r="L40" s="121"/>
      <c r="M40" s="121"/>
      <c r="N40" s="121"/>
      <c r="O40" s="121"/>
      <c r="P40" s="121"/>
      <c r="Q40" s="121"/>
      <c r="R40" s="121"/>
      <c r="S40" s="121"/>
      <c r="T40" s="121"/>
      <c r="U40" s="121"/>
      <c r="V40" s="121"/>
      <c r="W40" s="121"/>
      <c r="X40" s="121"/>
      <c r="Y40" s="121"/>
      <c r="Z40" s="121"/>
      <c r="AA40" s="121"/>
      <c r="AB40" s="121"/>
      <c r="AC40" s="121"/>
      <c r="AD40" s="121"/>
      <c r="AE40" s="121"/>
      <c r="AF40" s="121"/>
      <c r="AG40" s="121"/>
      <c r="AH40" s="121"/>
      <c r="AI40" s="121"/>
      <c r="AJ40" s="121"/>
      <c r="AK40" s="121"/>
      <c r="AL40" s="121"/>
      <c r="AM40" s="121"/>
      <c r="AN40" s="121"/>
      <c r="AO40" s="121"/>
      <c r="AP40" s="121"/>
      <c r="AQ40" s="121"/>
      <c r="AR40" s="121"/>
      <c r="AS40" s="121"/>
      <c r="AT40" s="121"/>
      <c r="AU40" s="121"/>
      <c r="AV40" s="121"/>
      <c r="AW40" s="121"/>
      <c r="AX40" s="121"/>
      <c r="AY40" s="121"/>
      <c r="AZ40" s="121"/>
      <c r="BA40" s="121"/>
      <c r="BB40" s="121"/>
      <c r="BC40" s="121"/>
      <c r="BD40" s="121"/>
      <c r="BE40" s="121"/>
      <c r="BF40" s="121"/>
      <c r="BG40" s="121"/>
      <c r="BH40" s="121"/>
      <c r="BI40" s="121"/>
      <c r="BJ40" s="121"/>
      <c r="BK40" s="121"/>
      <c r="BL40" s="121"/>
      <c r="BM40" s="121"/>
      <c r="BN40" s="121"/>
      <c r="BO40" s="121"/>
      <c r="BP40" s="121"/>
      <c r="BQ40" s="121"/>
      <c r="BR40" s="121"/>
      <c r="BS40" s="121"/>
      <c r="BT40" s="121"/>
      <c r="BU40" s="121"/>
      <c r="BV40" s="121"/>
      <c r="BW40" s="121"/>
      <c r="BX40" s="121"/>
      <c r="BY40" s="121"/>
      <c r="BZ40" s="121"/>
      <c r="CA40" s="121"/>
      <c r="CB40" s="121"/>
      <c r="CC40" s="121"/>
      <c r="CD40" s="121"/>
      <c r="CE40" s="121"/>
      <c r="CF40" s="121"/>
      <c r="CG40" s="121"/>
      <c r="CH40" s="121"/>
      <c r="CI40" s="121"/>
      <c r="CJ40" s="121"/>
      <c r="CK40" s="121"/>
      <c r="CL40" s="121"/>
      <c r="CM40" s="121"/>
      <c r="CN40" s="121"/>
      <c r="CO40" s="121"/>
      <c r="CP40" s="121"/>
      <c r="CQ40" s="121"/>
      <c r="CR40" s="121"/>
      <c r="CS40" s="121"/>
      <c r="CT40" s="121"/>
      <c r="CU40" s="121"/>
      <c r="CV40" s="121"/>
      <c r="CW40" s="122"/>
    </row>
    <row r="41" spans="1:101" s="18" customFormat="1" x14ac:dyDescent="0.25">
      <c r="A41" s="61" t="s">
        <v>3375</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3376</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00833</v>
      </c>
      <c r="D43" s="18" t="e">
        <f>VLOOKUP(D44,Master!$Q:$R,2,FALSE)</f>
        <v>#N/A</v>
      </c>
      <c r="E43" s="18" t="e">
        <f>VLOOKUP(E44,Master!$Q:$R,2,FALSE)</f>
        <v>#N/A</v>
      </c>
      <c r="F43" s="18" t="e">
        <f>VLOOKUP(F44,Master!$Q:$R,2,FALSE)</f>
        <v>#N/A</v>
      </c>
    </row>
    <row r="44" spans="1:101" s="18" customFormat="1" x14ac:dyDescent="0.25">
      <c r="A44" s="18" t="s">
        <v>36</v>
      </c>
      <c r="B44" s="18" t="s">
        <v>187</v>
      </c>
      <c r="C44" s="18" t="s">
        <v>297</v>
      </c>
    </row>
    <row r="45" spans="1:101" s="120" customFormat="1" x14ac:dyDescent="0.25">
      <c r="A45" s="120" t="s">
        <v>3016</v>
      </c>
      <c r="B45" s="121"/>
      <c r="C45" s="121"/>
      <c r="D45" s="121"/>
      <c r="E45" s="121"/>
      <c r="F45" s="121"/>
      <c r="G45" s="121"/>
      <c r="H45" s="121"/>
      <c r="I45" s="121"/>
      <c r="J45" s="121"/>
      <c r="K45" s="121"/>
      <c r="L45" s="121"/>
      <c r="M45" s="121"/>
      <c r="N45" s="121"/>
      <c r="O45" s="121"/>
      <c r="P45" s="121"/>
      <c r="Q45" s="121"/>
      <c r="R45" s="121"/>
      <c r="S45" s="121"/>
      <c r="T45" s="121"/>
      <c r="U45" s="121"/>
      <c r="V45" s="121"/>
      <c r="W45" s="121"/>
      <c r="X45" s="121"/>
      <c r="Y45" s="121"/>
      <c r="Z45" s="121"/>
      <c r="AA45" s="121"/>
      <c r="AB45" s="121"/>
      <c r="AC45" s="121"/>
      <c r="AD45" s="121"/>
      <c r="AE45" s="121"/>
      <c r="AF45" s="121"/>
      <c r="AG45" s="121"/>
      <c r="AH45" s="121"/>
      <c r="AI45" s="121"/>
      <c r="AJ45" s="121"/>
      <c r="AK45" s="121"/>
      <c r="AL45" s="121"/>
      <c r="AM45" s="121"/>
      <c r="AN45" s="121"/>
      <c r="AO45" s="121"/>
      <c r="AP45" s="121"/>
      <c r="AQ45" s="121"/>
      <c r="AR45" s="121"/>
      <c r="AS45" s="121"/>
      <c r="AT45" s="121"/>
      <c r="AU45" s="121"/>
      <c r="AV45" s="121"/>
      <c r="AW45" s="121"/>
      <c r="AX45" s="121"/>
      <c r="AY45" s="121"/>
      <c r="AZ45" s="121"/>
      <c r="BA45" s="121"/>
      <c r="BB45" s="121"/>
      <c r="BC45" s="121"/>
      <c r="BD45" s="121"/>
      <c r="BE45" s="121"/>
      <c r="BF45" s="121"/>
      <c r="BG45" s="121"/>
      <c r="BH45" s="121"/>
      <c r="BI45" s="121"/>
      <c r="BJ45" s="121"/>
      <c r="BK45" s="121"/>
      <c r="BL45" s="121"/>
      <c r="BM45" s="121"/>
      <c r="BN45" s="121"/>
      <c r="BO45" s="121"/>
      <c r="BP45" s="121"/>
      <c r="BQ45" s="121"/>
      <c r="BR45" s="121"/>
      <c r="BS45" s="121"/>
      <c r="BT45" s="121"/>
      <c r="BU45" s="121"/>
      <c r="BV45" s="121"/>
      <c r="BW45" s="121"/>
      <c r="BX45" s="121"/>
      <c r="BY45" s="121"/>
      <c r="BZ45" s="121"/>
      <c r="CA45" s="121"/>
      <c r="CB45" s="121"/>
      <c r="CC45" s="121"/>
      <c r="CD45" s="121"/>
      <c r="CE45" s="121"/>
      <c r="CF45" s="121"/>
      <c r="CG45" s="121"/>
      <c r="CH45" s="121"/>
      <c r="CI45" s="121"/>
      <c r="CJ45" s="121"/>
      <c r="CK45" s="121"/>
      <c r="CL45" s="121"/>
      <c r="CM45" s="121"/>
      <c r="CN45" s="121"/>
      <c r="CO45" s="121"/>
      <c r="CP45" s="121"/>
      <c r="CQ45" s="121"/>
      <c r="CR45" s="121"/>
      <c r="CS45" s="121"/>
      <c r="CT45" s="121"/>
      <c r="CU45" s="121"/>
      <c r="CV45" s="121"/>
      <c r="CW45" s="121"/>
    </row>
    <row r="46" spans="1:101" s="18" customFormat="1" x14ac:dyDescent="0.25">
      <c r="A46" s="57" t="s">
        <v>37</v>
      </c>
      <c r="B46" s="18" t="s">
        <v>50</v>
      </c>
      <c r="C46" s="18" t="s">
        <v>50</v>
      </c>
      <c r="D46" s="18" t="s">
        <v>50</v>
      </c>
      <c r="E46" s="18" t="s">
        <v>50</v>
      </c>
      <c r="F46" s="18" t="s">
        <v>50</v>
      </c>
    </row>
    <row r="47" spans="1:101" s="18" customFormat="1" x14ac:dyDescent="0.25">
      <c r="A47" s="59" t="s">
        <v>3359</v>
      </c>
      <c r="B47" s="18" t="s">
        <v>3520</v>
      </c>
      <c r="C47" s="18" t="s">
        <v>39</v>
      </c>
      <c r="D47" s="18" t="s">
        <v>39</v>
      </c>
      <c r="E47" s="18" t="s">
        <v>39</v>
      </c>
      <c r="F47" s="18" t="s">
        <v>39</v>
      </c>
    </row>
    <row r="48" spans="1:101" s="18" customFormat="1" x14ac:dyDescent="0.25">
      <c r="A48" s="59" t="s">
        <v>3360</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3361</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3377</v>
      </c>
      <c r="B50" s="2" t="s">
        <v>42</v>
      </c>
      <c r="C50" s="2" t="s">
        <v>42</v>
      </c>
      <c r="D50" s="2" t="s">
        <v>42</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3364</v>
      </c>
      <c r="B51" s="18" t="s">
        <v>43</v>
      </c>
      <c r="C51" s="18" t="s">
        <v>43</v>
      </c>
      <c r="D51" s="18" t="s">
        <v>43</v>
      </c>
      <c r="E51" s="18" t="s">
        <v>43</v>
      </c>
      <c r="F51" s="18" t="s">
        <v>43</v>
      </c>
    </row>
    <row r="52" spans="1:101" s="18" customFormat="1" x14ac:dyDescent="0.25">
      <c r="A52" s="59" t="s">
        <v>3363</v>
      </c>
      <c r="B52" s="18" t="s">
        <v>43</v>
      </c>
      <c r="C52" s="18" t="s">
        <v>43</v>
      </c>
      <c r="D52" s="18" t="s">
        <v>43</v>
      </c>
      <c r="E52" s="18" t="s">
        <v>43</v>
      </c>
      <c r="F52" s="18" t="s">
        <v>43</v>
      </c>
    </row>
    <row r="53" spans="1:101" s="18" customFormat="1" x14ac:dyDescent="0.25">
      <c r="A53" s="59" t="s">
        <v>3365</v>
      </c>
      <c r="B53" s="18" t="s">
        <v>2417</v>
      </c>
      <c r="C53" s="18" t="s">
        <v>2417</v>
      </c>
      <c r="D53" s="18" t="s">
        <v>2417</v>
      </c>
      <c r="E53" s="18" t="s">
        <v>2417</v>
      </c>
      <c r="F53" s="18" t="s">
        <v>2417</v>
      </c>
    </row>
    <row r="54" spans="1:101" s="18" customFormat="1" x14ac:dyDescent="0.25">
      <c r="A54" s="59" t="s">
        <v>3378</v>
      </c>
      <c r="B54" s="18" t="s">
        <v>44</v>
      </c>
      <c r="C54" s="18" t="s">
        <v>44</v>
      </c>
      <c r="D54" s="18" t="s">
        <v>44</v>
      </c>
      <c r="E54" s="18" t="s">
        <v>44</v>
      </c>
      <c r="F54" s="18" t="s">
        <v>44</v>
      </c>
    </row>
    <row r="60" spans="1:101" ht="15" customHeight="1" x14ac:dyDescent="0.25">
      <c r="A60" s="124" t="s">
        <v>101</v>
      </c>
      <c r="B60" s="124" t="s">
        <v>3158</v>
      </c>
    </row>
    <row r="61" spans="1:101" x14ac:dyDescent="0.25">
      <c r="A61" s="125"/>
      <c r="B61" s="125"/>
    </row>
  </sheetData>
  <mergeCells count="4">
    <mergeCell ref="A40:XFD40"/>
    <mergeCell ref="A45:XFD45"/>
    <mergeCell ref="B60:B61"/>
    <mergeCell ref="A60:A61"/>
  </mergeCells>
  <conditionalFormatting sqref="A15:XFD17">
    <cfRule type="expression" dxfId="153" priority="8">
      <formula>A$13="Input Data"</formula>
    </cfRule>
  </conditionalFormatting>
  <conditionalFormatting sqref="A31:A32 G29:XFD34 A33:F34 A19:XFD24 A29:F30 A46:XFD54">
    <cfRule type="expression" dxfId="152" priority="7">
      <formula>A$13="LookUp"</formula>
    </cfRule>
  </conditionalFormatting>
  <conditionalFormatting sqref="A22:XFD22">
    <cfRule type="expression" dxfId="151" priority="4">
      <formula>OR(A$21="E-KTP",A$21="AKTA",A$21="NPWP")</formula>
    </cfRule>
  </conditionalFormatting>
  <conditionalFormatting sqref="A36:XFD37">
    <cfRule type="expression" dxfId="150" priority="3">
      <formula>AND(A$35&lt;&gt;"Foreigner",A$35&lt;&gt;"Nationality",A$35&lt;&gt;"")</formula>
    </cfRule>
  </conditionalFormatting>
  <conditionalFormatting sqref="A47:XFD54">
    <cfRule type="expression" dxfId="149" priority="2">
      <formula>A$46="Yes"</formula>
    </cfRule>
  </conditionalFormatting>
  <conditionalFormatting sqref="B31:F32">
    <cfRule type="expression" dxfId="148"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B1" sqref="B1:B2"/>
    </sheetView>
  </sheetViews>
  <sheetFormatPr defaultRowHeight="15" x14ac:dyDescent="0.25"/>
  <cols>
    <col min="1" max="1" width="17.140625" customWidth="1" collapsed="1"/>
    <col min="2" max="2" width="31" customWidth="1" collapsed="1"/>
  </cols>
  <sheetData>
    <row r="1" spans="1:26" s="18" customFormat="1" x14ac:dyDescent="0.25">
      <c r="A1" s="87" t="s">
        <v>4</v>
      </c>
      <c r="B1" t="s">
        <v>5</v>
      </c>
      <c r="C1" s="18" t="s">
        <v>8</v>
      </c>
      <c r="D1" s="18" t="s">
        <v>8</v>
      </c>
      <c r="E1" s="18" t="s">
        <v>8</v>
      </c>
      <c r="F1" s="18" t="s">
        <v>8</v>
      </c>
    </row>
    <row r="2" spans="1:26" s="18" customFormat="1" x14ac:dyDescent="0.25">
      <c r="A2" s="18" t="s">
        <v>3250</v>
      </c>
      <c r="B2" t="s">
        <v>3578</v>
      </c>
      <c r="C2" s="18" t="s">
        <v>3053</v>
      </c>
      <c r="D2" s="18" t="s">
        <v>3053</v>
      </c>
      <c r="E2" s="18" t="s">
        <v>3053</v>
      </c>
      <c r="F2" s="18">
        <f>'1.TabCustomerMainData'!F$13</f>
        <v>0</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3251</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0002APP20211205247</v>
      </c>
    </row>
    <row r="14" spans="1:26" ht="60" customHeight="1" x14ac:dyDescent="0.25">
      <c r="A14" s="11" t="s">
        <v>101</v>
      </c>
      <c r="B14" s="126" t="s">
        <v>3159</v>
      </c>
      <c r="C14" s="126"/>
    </row>
  </sheetData>
  <mergeCells count="1">
    <mergeCell ref="B14:C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20" sqref="B20"/>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8" customFormat="1" x14ac:dyDescent="0.25">
      <c r="A1" s="18" t="s">
        <v>4</v>
      </c>
      <c r="B1" t="s">
        <v>3581</v>
      </c>
      <c r="C1" s="18" t="s">
        <v>8</v>
      </c>
      <c r="D1" s="18" t="s">
        <v>8</v>
      </c>
      <c r="E1" s="18" t="s">
        <v>8</v>
      </c>
      <c r="F1" s="18" t="s">
        <v>5</v>
      </c>
    </row>
    <row r="2" spans="1:6" s="18" customFormat="1" x14ac:dyDescent="0.25">
      <c r="A2" s="18" t="s">
        <v>3250</v>
      </c>
      <c r="B2" t="s">
        <v>3582</v>
      </c>
      <c r="C2" s="18" t="s">
        <v>3053</v>
      </c>
      <c r="D2" s="18" t="s">
        <v>3053</v>
      </c>
      <c r="E2" s="18" t="s">
        <v>3053</v>
      </c>
    </row>
    <row r="3" spans="1:6" s="18" customFormat="1" x14ac:dyDescent="0.25">
      <c r="A3" s="18" t="s">
        <v>3251</v>
      </c>
    </row>
    <row r="4" spans="1:6" s="18" customFormat="1" ht="16.5" x14ac:dyDescent="0.3">
      <c r="A4" s="33" t="s">
        <v>3368</v>
      </c>
      <c r="B4" s="108">
        <f>IF(B13="Input Data",COUNTIFS($A18:$A21,"*$*",B18:B21,"")+COUNTIFS($A23:$A28,"*$*",B23:B28,"")+COUNTIFS($A30:$A31,"*$*",B30:B31,"")+COUNTIFS($A33:$A34,"*$*",B33:B34,"")+IF(B38 = "No",COUNTIFS($A39:$A46,"*$*",B39:B46,""),0),IF(B13="LookUp",COUNTIFS($A15:$A18,"*$*",B15:B18,"")+COUNTIFS($A25,"*$*",B25,"")+COUNTIFS($A33:$A34,"*$*",$A33:$A34,"")))</f>
        <v>0</v>
      </c>
      <c r="C4" s="108">
        <f t="shared" ref="C4:F4" si="0">IF(C13="Input Data",COUNTIFS($A18:$A21,"*$*",C18:C21,"")+COUNTIFS($A23:$A28,"*$*",C23:C28,"")+COUNTIFS($A30:$A31,"*$*",C30:C31,"")+COUNTIFS($A33:$A34,"*$*",C33:C34,"")+IF(C38 = "No",COUNTIFS($A39:$A46,"*$*",C39:C46,""),0),IF(C13="LookUp",COUNTIFS($A15:$A18,"*$*",C15:C18,"")+COUNTIFS($A25,"*$*",C25,"")+COUNTIFS($A33:$A34,"*$*",$A33:$A34,"")))</f>
        <v>0</v>
      </c>
      <c r="D4" s="108">
        <f t="shared" si="0"/>
        <v>0</v>
      </c>
      <c r="E4" s="108">
        <f t="shared" si="0"/>
        <v>0</v>
      </c>
      <c r="F4" s="108">
        <f t="shared" si="0"/>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3536</v>
      </c>
    </row>
    <row r="10" spans="1:6" s="18" customFormat="1" x14ac:dyDescent="0.25">
      <c r="A10" s="33" t="s">
        <v>3509</v>
      </c>
      <c r="B10" s="33" t="str">
        <f>'1.TabCustomerMainData'!$B$10</f>
        <v>Edit</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0002APP20211205247</v>
      </c>
      <c r="C12" s="52"/>
    </row>
    <row r="13" spans="1:6" s="18" customFormat="1" x14ac:dyDescent="0.25">
      <c r="A13" s="57" t="s">
        <v>2415</v>
      </c>
      <c r="B13" s="18" t="s">
        <v>2416</v>
      </c>
      <c r="C13" s="18" t="s">
        <v>2416</v>
      </c>
      <c r="D13" s="18" t="s">
        <v>2416</v>
      </c>
      <c r="E13" s="18" t="s">
        <v>2416</v>
      </c>
      <c r="F13" s="18" t="s">
        <v>2416</v>
      </c>
    </row>
    <row r="14" spans="1:6" s="119" customFormat="1" x14ac:dyDescent="0.25">
      <c r="A14" s="119" t="s">
        <v>3019</v>
      </c>
    </row>
    <row r="15" spans="1:6" s="54" customFormat="1" x14ac:dyDescent="0.25">
      <c r="A15" s="59" t="s">
        <v>3345</v>
      </c>
      <c r="B15" s="2" t="s">
        <v>3564</v>
      </c>
      <c r="C15" s="18"/>
      <c r="D15" s="18"/>
      <c r="E15" s="18"/>
      <c r="F15" s="18"/>
    </row>
    <row r="16" spans="1:6" s="54" customFormat="1" x14ac:dyDescent="0.25">
      <c r="A16" s="59" t="s">
        <v>3346</v>
      </c>
      <c r="B16" s="18" t="s">
        <v>6</v>
      </c>
      <c r="C16" s="18"/>
      <c r="D16" s="18"/>
      <c r="E16" s="18"/>
      <c r="F16" s="18"/>
    </row>
    <row r="17" spans="1:6" s="54" customFormat="1" x14ac:dyDescent="0.25">
      <c r="A17" s="59" t="s">
        <v>3347</v>
      </c>
      <c r="B17" s="2" t="s">
        <v>3565</v>
      </c>
      <c r="C17" s="18"/>
      <c r="D17" s="18"/>
      <c r="E17" s="18"/>
      <c r="F17" s="18"/>
    </row>
    <row r="18" spans="1:6" s="18" customFormat="1" x14ac:dyDescent="0.25">
      <c r="A18" s="58" t="s">
        <v>3379</v>
      </c>
      <c r="B18" s="18" t="s">
        <v>9</v>
      </c>
      <c r="C18" s="18" t="s">
        <v>9</v>
      </c>
      <c r="D18" s="18" t="s">
        <v>9</v>
      </c>
      <c r="E18" s="18" t="s">
        <v>9</v>
      </c>
      <c r="F18" s="18" t="s">
        <v>9</v>
      </c>
    </row>
    <row r="19" spans="1:6" s="18" customFormat="1" x14ac:dyDescent="0.25">
      <c r="A19" s="59" t="s">
        <v>3380</v>
      </c>
      <c r="B19" s="18" t="s">
        <v>3521</v>
      </c>
      <c r="C19" s="18" t="s">
        <v>3521</v>
      </c>
      <c r="D19" s="18" t="s">
        <v>3215</v>
      </c>
      <c r="E19" s="18" t="s">
        <v>3215</v>
      </c>
      <c r="F19" s="18" t="s">
        <v>3215</v>
      </c>
    </row>
    <row r="20" spans="1:6" s="18" customFormat="1" x14ac:dyDescent="0.25">
      <c r="A20" s="59" t="s">
        <v>3349</v>
      </c>
      <c r="B20" s="18" t="s">
        <v>14</v>
      </c>
      <c r="C20" s="18" t="s">
        <v>14</v>
      </c>
      <c r="D20" s="18" t="s">
        <v>14</v>
      </c>
      <c r="E20" s="18" t="s">
        <v>14</v>
      </c>
      <c r="F20" s="18" t="s">
        <v>14</v>
      </c>
    </row>
    <row r="21" spans="1:6" s="18" customFormat="1" x14ac:dyDescent="0.25">
      <c r="A21" s="59" t="s">
        <v>3350</v>
      </c>
      <c r="B21" s="18" t="s">
        <v>16</v>
      </c>
      <c r="C21" s="18" t="s">
        <v>16</v>
      </c>
      <c r="D21" s="18" t="s">
        <v>16</v>
      </c>
      <c r="E21" s="18" t="s">
        <v>16</v>
      </c>
      <c r="F21" s="18" t="s">
        <v>16</v>
      </c>
    </row>
    <row r="22" spans="1:6" s="18" customFormat="1" x14ac:dyDescent="0.25">
      <c r="A22" s="18" t="s">
        <v>2454</v>
      </c>
      <c r="B22" s="71"/>
      <c r="C22" s="71">
        <v>45907</v>
      </c>
      <c r="D22" s="71">
        <v>45908</v>
      </c>
      <c r="E22" s="71">
        <v>45909</v>
      </c>
      <c r="F22" s="71">
        <v>45910</v>
      </c>
    </row>
    <row r="23" spans="1:6" s="18" customFormat="1" x14ac:dyDescent="0.25">
      <c r="A23" s="59" t="s">
        <v>3351</v>
      </c>
      <c r="B23" s="18" t="s">
        <v>17</v>
      </c>
      <c r="C23" s="18" t="s">
        <v>17</v>
      </c>
      <c r="D23" s="18" t="s">
        <v>17</v>
      </c>
      <c r="E23" s="18" t="s">
        <v>17</v>
      </c>
      <c r="F23" s="18" t="s">
        <v>17</v>
      </c>
    </row>
    <row r="24" spans="1:6" s="18" customFormat="1" x14ac:dyDescent="0.25">
      <c r="A24" s="59" t="s">
        <v>3352</v>
      </c>
      <c r="B24" s="2" t="s">
        <v>3205</v>
      </c>
      <c r="C24" s="2" t="s">
        <v>3205</v>
      </c>
      <c r="D24" s="2" t="s">
        <v>3205</v>
      </c>
      <c r="E24" s="2" t="s">
        <v>3205</v>
      </c>
      <c r="F24" s="2" t="s">
        <v>3205</v>
      </c>
    </row>
    <row r="25" spans="1:6" s="18" customFormat="1" x14ac:dyDescent="0.25">
      <c r="A25" s="58" t="s">
        <v>3353</v>
      </c>
      <c r="B25" s="18" t="s">
        <v>18</v>
      </c>
      <c r="C25" s="18" t="s">
        <v>18</v>
      </c>
      <c r="D25" s="18" t="s">
        <v>18</v>
      </c>
      <c r="E25" s="18" t="s">
        <v>18</v>
      </c>
      <c r="F25" s="18" t="s">
        <v>18</v>
      </c>
    </row>
    <row r="26" spans="1:6" s="18" customFormat="1" x14ac:dyDescent="0.25">
      <c r="A26" s="59" t="s">
        <v>3354</v>
      </c>
      <c r="B26" s="18" t="s">
        <v>21</v>
      </c>
      <c r="C26" s="18" t="s">
        <v>21</v>
      </c>
      <c r="D26" s="18" t="s">
        <v>21</v>
      </c>
      <c r="E26" s="18" t="s">
        <v>21</v>
      </c>
      <c r="F26" s="18" t="s">
        <v>21</v>
      </c>
    </row>
    <row r="27" spans="1:6" s="18" customFormat="1" x14ac:dyDescent="0.25">
      <c r="A27" s="59" t="s">
        <v>3372</v>
      </c>
      <c r="B27" s="72" t="s">
        <v>3217</v>
      </c>
      <c r="C27" s="72" t="s">
        <v>3264</v>
      </c>
      <c r="D27" s="72" t="s">
        <v>3265</v>
      </c>
      <c r="E27" s="72" t="s">
        <v>3266</v>
      </c>
      <c r="F27" s="72" t="s">
        <v>3267</v>
      </c>
    </row>
    <row r="28" spans="1:6" s="18" customFormat="1" x14ac:dyDescent="0.25">
      <c r="A28" s="59" t="s">
        <v>3356</v>
      </c>
      <c r="B28" s="2" t="s">
        <v>3543</v>
      </c>
      <c r="C28" s="2" t="s">
        <v>3522</v>
      </c>
      <c r="D28" s="2" t="s">
        <v>3216</v>
      </c>
      <c r="E28" s="2" t="s">
        <v>3216</v>
      </c>
      <c r="F28" s="2" t="s">
        <v>3216</v>
      </c>
    </row>
    <row r="29" spans="1:6" s="18" customFormat="1" x14ac:dyDescent="0.25">
      <c r="A29" s="18" t="s">
        <v>22</v>
      </c>
      <c r="B29" s="2"/>
      <c r="C29" s="2"/>
      <c r="D29" s="2"/>
      <c r="E29" s="2"/>
      <c r="F29" s="2"/>
    </row>
    <row r="30" spans="1:6" s="18" customFormat="1" x14ac:dyDescent="0.25">
      <c r="A30" s="59" t="s">
        <v>3357</v>
      </c>
      <c r="B30" s="18" t="s">
        <v>3218</v>
      </c>
      <c r="C30" s="18" t="s">
        <v>3218</v>
      </c>
      <c r="D30" s="18" t="s">
        <v>3218</v>
      </c>
      <c r="E30" s="18" t="s">
        <v>3218</v>
      </c>
      <c r="F30" s="18" t="s">
        <v>3218</v>
      </c>
    </row>
    <row r="31" spans="1:6" s="18" customFormat="1" x14ac:dyDescent="0.25">
      <c r="A31" s="59" t="s">
        <v>3358</v>
      </c>
      <c r="B31" s="3" t="s">
        <v>3219</v>
      </c>
      <c r="C31" s="3" t="s">
        <v>3219</v>
      </c>
      <c r="D31" s="3" t="s">
        <v>3219</v>
      </c>
      <c r="E31" s="3" t="s">
        <v>3219</v>
      </c>
      <c r="F31" s="3" t="s">
        <v>3219</v>
      </c>
    </row>
    <row r="32" spans="1:6" s="119" customFormat="1" x14ac:dyDescent="0.25">
      <c r="A32" s="119" t="s">
        <v>3015</v>
      </c>
    </row>
    <row r="33" spans="1:6" s="18" customFormat="1" x14ac:dyDescent="0.25">
      <c r="A33" s="61" t="s">
        <v>3375</v>
      </c>
      <c r="B33" s="18" t="str">
        <f>VLOOKUP(B34,Master!$M:$N,2,FALSE)</f>
        <v>00651</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3367</v>
      </c>
      <c r="B34" s="18" t="s">
        <v>34</v>
      </c>
      <c r="C34" s="18" t="s">
        <v>258</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19" customFormat="1" x14ac:dyDescent="0.25">
      <c r="A37" s="119" t="s">
        <v>3016</v>
      </c>
    </row>
    <row r="38" spans="1:6" s="18" customFormat="1" x14ac:dyDescent="0.25">
      <c r="A38" s="57" t="s">
        <v>37</v>
      </c>
      <c r="B38" s="18" t="s">
        <v>38</v>
      </c>
      <c r="C38" s="18" t="s">
        <v>38</v>
      </c>
      <c r="D38" s="18" t="s">
        <v>38</v>
      </c>
      <c r="E38" s="18" t="s">
        <v>38</v>
      </c>
      <c r="F38" s="18" t="s">
        <v>38</v>
      </c>
    </row>
    <row r="39" spans="1:6" s="18" customFormat="1" x14ac:dyDescent="0.25">
      <c r="A39" s="59" t="s">
        <v>3359</v>
      </c>
      <c r="B39" s="18" t="s">
        <v>3551</v>
      </c>
      <c r="C39" s="18" t="s">
        <v>3072</v>
      </c>
      <c r="D39" s="18" t="s">
        <v>3072</v>
      </c>
      <c r="E39" s="18" t="s">
        <v>3072</v>
      </c>
      <c r="F39" s="18" t="s">
        <v>3072</v>
      </c>
    </row>
    <row r="40" spans="1:6" s="18" customFormat="1" x14ac:dyDescent="0.25">
      <c r="A40" s="59" t="s">
        <v>3360</v>
      </c>
      <c r="B40" s="2" t="s">
        <v>3071</v>
      </c>
      <c r="C40" s="2" t="s">
        <v>3071</v>
      </c>
      <c r="D40" s="2" t="s">
        <v>3071</v>
      </c>
      <c r="E40" s="2" t="s">
        <v>3071</v>
      </c>
      <c r="F40" s="2" t="s">
        <v>3071</v>
      </c>
    </row>
    <row r="41" spans="1:6" s="18" customFormat="1" x14ac:dyDescent="0.25">
      <c r="A41" s="59" t="s">
        <v>3361</v>
      </c>
      <c r="B41" s="2" t="s">
        <v>111</v>
      </c>
      <c r="C41" s="2" t="s">
        <v>111</v>
      </c>
      <c r="D41" s="2" t="s">
        <v>111</v>
      </c>
      <c r="E41" s="2" t="s">
        <v>111</v>
      </c>
      <c r="F41" s="2" t="s">
        <v>111</v>
      </c>
    </row>
    <row r="42" spans="1:6" s="18" customFormat="1" x14ac:dyDescent="0.25">
      <c r="A42" s="59" t="s">
        <v>3362</v>
      </c>
      <c r="B42" s="2" t="s">
        <v>42</v>
      </c>
      <c r="C42" s="2" t="s">
        <v>42</v>
      </c>
      <c r="D42" s="2" t="s">
        <v>42</v>
      </c>
      <c r="E42" s="2" t="s">
        <v>42</v>
      </c>
      <c r="F42" s="2" t="s">
        <v>42</v>
      </c>
    </row>
    <row r="43" spans="1:6" s="18" customFormat="1" x14ac:dyDescent="0.25">
      <c r="A43" s="59" t="s">
        <v>3363</v>
      </c>
      <c r="B43" s="18" t="s">
        <v>43</v>
      </c>
      <c r="C43" s="18" t="s">
        <v>43</v>
      </c>
      <c r="D43" s="18" t="s">
        <v>43</v>
      </c>
      <c r="E43" s="18" t="s">
        <v>43</v>
      </c>
      <c r="F43" s="18" t="s">
        <v>43</v>
      </c>
    </row>
    <row r="44" spans="1:6" s="18" customFormat="1" x14ac:dyDescent="0.25">
      <c r="A44" s="59" t="s">
        <v>3364</v>
      </c>
      <c r="B44" s="18" t="s">
        <v>43</v>
      </c>
      <c r="C44" s="18" t="s">
        <v>43</v>
      </c>
      <c r="D44" s="18" t="s">
        <v>43</v>
      </c>
      <c r="E44" s="18" t="s">
        <v>43</v>
      </c>
      <c r="F44" s="18" t="s">
        <v>43</v>
      </c>
    </row>
    <row r="45" spans="1:6" s="18" customFormat="1" x14ac:dyDescent="0.25">
      <c r="A45" s="59" t="s">
        <v>3365</v>
      </c>
      <c r="B45" s="18" t="s">
        <v>2417</v>
      </c>
      <c r="C45" s="18" t="s">
        <v>2417</v>
      </c>
      <c r="D45" s="18" t="s">
        <v>2417</v>
      </c>
      <c r="E45" s="18" t="s">
        <v>2417</v>
      </c>
      <c r="F45" s="18" t="s">
        <v>2417</v>
      </c>
    </row>
    <row r="46" spans="1:6" s="18" customFormat="1" x14ac:dyDescent="0.25">
      <c r="A46" s="59" t="s">
        <v>3381</v>
      </c>
      <c r="B46" s="18" t="s">
        <v>45</v>
      </c>
      <c r="C46" s="18" t="s">
        <v>45</v>
      </c>
      <c r="D46" s="18" t="s">
        <v>45</v>
      </c>
      <c r="E46" s="18" t="s">
        <v>45</v>
      </c>
      <c r="F46" s="18" t="s">
        <v>45</v>
      </c>
    </row>
  </sheetData>
  <mergeCells count="3">
    <mergeCell ref="A37:XFD37"/>
    <mergeCell ref="A32:XFD32"/>
    <mergeCell ref="A14:XFD14"/>
  </mergeCells>
  <conditionalFormatting sqref="B15:XFD17">
    <cfRule type="expression" dxfId="147" priority="9">
      <formula>B$13="Input Data"</formula>
    </cfRule>
  </conditionalFormatting>
  <conditionalFormatting sqref="B19:XFD24 B26:XFD31 A38:XFD38 B39:XFD46">
    <cfRule type="expression" dxfId="146" priority="8">
      <formula>A$13="LookUp"</formula>
    </cfRule>
  </conditionalFormatting>
  <conditionalFormatting sqref="B22:XFD22">
    <cfRule type="expression" dxfId="145" priority="7">
      <formula>OR(B$21="E-KTP",B$21="AKTA",B$21="NPWP")</formula>
    </cfRule>
  </conditionalFormatting>
  <conditionalFormatting sqref="B39:XFD46">
    <cfRule type="expression" dxfId="144" priority="6">
      <formula>B$38="Yes"</formula>
    </cfRule>
  </conditionalFormatting>
  <conditionalFormatting sqref="A15:A17">
    <cfRule type="expression" dxfId="143" priority="5">
      <formula>A$13="Input Data"</formula>
    </cfRule>
  </conditionalFormatting>
  <conditionalFormatting sqref="A19:A24 A26:A31">
    <cfRule type="expression" dxfId="142" priority="4">
      <formula>A$13="LookUp"</formula>
    </cfRule>
  </conditionalFormatting>
  <conditionalFormatting sqref="A22">
    <cfRule type="expression" dxfId="141" priority="3">
      <formula>OR(A$21="E-KTP",A$21="AKTA",A$21="NPWP")</formula>
    </cfRule>
  </conditionalFormatting>
  <conditionalFormatting sqref="A39:A46">
    <cfRule type="expression" dxfId="140" priority="2">
      <formula>A$13="LookUp"</formula>
    </cfRule>
  </conditionalFormatting>
  <conditionalFormatting sqref="A39:A46">
    <cfRule type="expression" dxfId="139" priority="1">
      <formula>A$38="Yes"</formula>
    </cfRule>
  </conditionalFormatting>
  <dataValidations count="30">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3:F33 B35:F35"/>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 type="list" allowBlank="1" showInputMessage="1" showErrorMessage="1" sqref="B10">
      <formula1>"Yes, No, Edit"</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topLeftCell="A13" workbookViewId="0">
      <pane xSplit="1" topLeftCell="B1" activePane="topRight" state="frozen"/>
      <selection pane="topRight" activeCell="B19" sqref="B19"/>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t="s">
        <v>3581</v>
      </c>
      <c r="C1" s="18" t="s">
        <v>8</v>
      </c>
      <c r="D1" s="18" t="s">
        <v>8</v>
      </c>
      <c r="E1" s="18" t="s">
        <v>8</v>
      </c>
      <c r="F1" s="18" t="s">
        <v>8</v>
      </c>
    </row>
    <row r="2" spans="1:6" s="18" customFormat="1" x14ac:dyDescent="0.25">
      <c r="A2" s="18" t="s">
        <v>3250</v>
      </c>
      <c r="B2" t="s">
        <v>3583</v>
      </c>
      <c r="C2" s="18" t="s">
        <v>3053</v>
      </c>
      <c r="D2" s="18" t="s">
        <v>3053</v>
      </c>
      <c r="E2" s="18" t="s">
        <v>3053</v>
      </c>
      <c r="F2" s="18" t="s">
        <v>3053</v>
      </c>
    </row>
    <row r="3" spans="1:6" s="18" customFormat="1" x14ac:dyDescent="0.25">
      <c r="A3" s="18" t="s">
        <v>3251</v>
      </c>
    </row>
    <row r="4" spans="1:6" s="18" customFormat="1" ht="16.5" x14ac:dyDescent="0.3">
      <c r="A4" s="33" t="s">
        <v>3368</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c r="A9" s="33" t="s">
        <v>3536</v>
      </c>
    </row>
    <row r="10" spans="1:6" s="18" customFormat="1" x14ac:dyDescent="0.25">
      <c r="A10" s="33" t="s">
        <v>3509</v>
      </c>
      <c r="B10" s="33" t="str">
        <f>'1.TabCustomerMainData'!$B$10</f>
        <v>Edit</v>
      </c>
      <c r="C10" s="18" t="str">
        <f>'1.TabCustomerMainData'!$D$10</f>
        <v>No</v>
      </c>
    </row>
    <row r="11" spans="1:6" s="105" customFormat="1" x14ac:dyDescent="0.25">
      <c r="B11" s="104"/>
      <c r="C11" s="104"/>
      <c r="D11" s="104"/>
    </row>
    <row r="12" spans="1:6" s="18" customFormat="1" x14ac:dyDescent="0.25">
      <c r="A12" s="75" t="s">
        <v>7</v>
      </c>
      <c r="B12" s="52" t="str">
        <f>'1.TabCustomerMainData'!$B$13</f>
        <v>0002APP20211205247</v>
      </c>
      <c r="C12" s="52"/>
    </row>
    <row r="13" spans="1:6" s="18" customFormat="1" x14ac:dyDescent="0.25">
      <c r="A13" s="57" t="s">
        <v>2415</v>
      </c>
      <c r="B13" s="18" t="s">
        <v>2416</v>
      </c>
      <c r="C13" s="18" t="s">
        <v>2416</v>
      </c>
      <c r="D13" s="18" t="s">
        <v>2416</v>
      </c>
      <c r="E13" s="18" t="s">
        <v>2416</v>
      </c>
      <c r="F13" s="18" t="s">
        <v>2416</v>
      </c>
    </row>
    <row r="14" spans="1:6" s="119" customFormat="1" x14ac:dyDescent="0.25">
      <c r="A14" s="119" t="s">
        <v>3019</v>
      </c>
    </row>
    <row r="15" spans="1:6" s="54" customFormat="1" x14ac:dyDescent="0.25">
      <c r="A15" s="59" t="s">
        <v>3345</v>
      </c>
      <c r="B15" s="18" t="s">
        <v>3563</v>
      </c>
      <c r="C15" s="18"/>
      <c r="D15" s="18"/>
      <c r="E15" s="18"/>
      <c r="F15" s="18"/>
    </row>
    <row r="16" spans="1:6" s="54" customFormat="1" x14ac:dyDescent="0.25">
      <c r="A16" s="59" t="s">
        <v>3346</v>
      </c>
      <c r="B16" s="18" t="s">
        <v>3562</v>
      </c>
      <c r="C16" s="18"/>
      <c r="D16" s="18"/>
      <c r="E16" s="18"/>
      <c r="F16" s="18"/>
    </row>
    <row r="17" spans="1:6" s="18" customFormat="1" x14ac:dyDescent="0.25">
      <c r="A17" s="58" t="s">
        <v>3382</v>
      </c>
      <c r="B17" s="18" t="s">
        <v>53</v>
      </c>
      <c r="C17" s="18" t="s">
        <v>53</v>
      </c>
      <c r="D17" s="18" t="s">
        <v>53</v>
      </c>
      <c r="E17" s="18" t="s">
        <v>53</v>
      </c>
      <c r="F17" s="18" t="s">
        <v>53</v>
      </c>
    </row>
    <row r="18" spans="1:6" s="18" customFormat="1" x14ac:dyDescent="0.25">
      <c r="A18" s="59" t="s">
        <v>3380</v>
      </c>
      <c r="B18" s="18" t="s">
        <v>3580</v>
      </c>
      <c r="C18" s="18" t="s">
        <v>3528</v>
      </c>
      <c r="D18" s="18" t="s">
        <v>3220</v>
      </c>
      <c r="E18" s="18" t="s">
        <v>3220</v>
      </c>
      <c r="F18" s="18" t="s">
        <v>3220</v>
      </c>
    </row>
    <row r="19" spans="1:6" s="18" customFormat="1" x14ac:dyDescent="0.25">
      <c r="A19" s="59" t="s">
        <v>3383</v>
      </c>
      <c r="B19" s="2" t="s">
        <v>3544</v>
      </c>
      <c r="C19" s="2" t="s">
        <v>3529</v>
      </c>
      <c r="D19" s="2" t="s">
        <v>3221</v>
      </c>
      <c r="E19" s="2" t="s">
        <v>3221</v>
      </c>
      <c r="F19" s="2" t="s">
        <v>3221</v>
      </c>
    </row>
    <row r="20" spans="1:6" s="18" customFormat="1" x14ac:dyDescent="0.25">
      <c r="A20" s="58" t="s">
        <v>3384</v>
      </c>
      <c r="B20" s="18" t="s">
        <v>190</v>
      </c>
      <c r="C20" s="18" t="s">
        <v>215</v>
      </c>
      <c r="D20" s="18" t="s">
        <v>190</v>
      </c>
      <c r="E20" s="18" t="s">
        <v>190</v>
      </c>
      <c r="F20" s="18" t="s">
        <v>190</v>
      </c>
    </row>
    <row r="21" spans="1:6" s="18" customFormat="1" x14ac:dyDescent="0.25">
      <c r="A21" s="59" t="s">
        <v>3353</v>
      </c>
      <c r="B21" s="18" t="s">
        <v>55</v>
      </c>
      <c r="C21" s="18" t="s">
        <v>55</v>
      </c>
      <c r="D21" s="18" t="s">
        <v>55</v>
      </c>
      <c r="E21" s="18" t="s">
        <v>55</v>
      </c>
      <c r="F21" s="18" t="s">
        <v>55</v>
      </c>
    </row>
    <row r="22" spans="1:6" s="119" customFormat="1" x14ac:dyDescent="0.25">
      <c r="A22" s="119" t="s">
        <v>3016</v>
      </c>
    </row>
    <row r="23" spans="1:6" s="18" customFormat="1" x14ac:dyDescent="0.25">
      <c r="A23" s="57" t="s">
        <v>37</v>
      </c>
      <c r="B23" s="18" t="s">
        <v>38</v>
      </c>
      <c r="C23" s="18" t="s">
        <v>38</v>
      </c>
      <c r="D23" s="18" t="s">
        <v>38</v>
      </c>
      <c r="E23" s="18" t="s">
        <v>38</v>
      </c>
      <c r="F23" s="18" t="s">
        <v>38</v>
      </c>
    </row>
    <row r="24" spans="1:6" s="18" customFormat="1" x14ac:dyDescent="0.25">
      <c r="A24" s="59" t="s">
        <v>3359</v>
      </c>
      <c r="B24" s="18" t="s">
        <v>3519</v>
      </c>
      <c r="C24" s="18" t="s">
        <v>3073</v>
      </c>
      <c r="D24" s="18" t="s">
        <v>3073</v>
      </c>
      <c r="E24" s="18" t="s">
        <v>3073</v>
      </c>
      <c r="F24" s="18" t="s">
        <v>3073</v>
      </c>
    </row>
    <row r="25" spans="1:6" s="18" customFormat="1" x14ac:dyDescent="0.25">
      <c r="A25" s="59" t="s">
        <v>3360</v>
      </c>
      <c r="B25" s="2">
        <v>6</v>
      </c>
      <c r="C25" s="2">
        <v>6</v>
      </c>
      <c r="D25" s="2">
        <v>6</v>
      </c>
      <c r="E25" s="2">
        <v>6</v>
      </c>
      <c r="F25" s="2">
        <v>6</v>
      </c>
    </row>
    <row r="26" spans="1:6" s="18" customFormat="1" x14ac:dyDescent="0.25">
      <c r="A26" s="59" t="s">
        <v>3361</v>
      </c>
      <c r="B26" s="2">
        <v>2</v>
      </c>
      <c r="C26" s="2">
        <v>2</v>
      </c>
      <c r="D26" s="2">
        <v>2</v>
      </c>
      <c r="E26" s="2">
        <v>2</v>
      </c>
      <c r="F26" s="2">
        <v>2</v>
      </c>
    </row>
    <row r="27" spans="1:6" s="18" customFormat="1" x14ac:dyDescent="0.25">
      <c r="A27" s="59" t="s">
        <v>3362</v>
      </c>
      <c r="B27" s="2" t="s">
        <v>42</v>
      </c>
      <c r="C27" s="2" t="s">
        <v>42</v>
      </c>
      <c r="D27" s="2" t="s">
        <v>3268</v>
      </c>
      <c r="E27" s="2" t="s">
        <v>3269</v>
      </c>
      <c r="F27" s="2" t="s">
        <v>3270</v>
      </c>
    </row>
    <row r="28" spans="1:6" s="18" customFormat="1" x14ac:dyDescent="0.25">
      <c r="A28" s="59" t="s">
        <v>3363</v>
      </c>
      <c r="B28" s="18" t="s">
        <v>56</v>
      </c>
      <c r="C28" s="18" t="s">
        <v>56</v>
      </c>
      <c r="D28" s="18" t="s">
        <v>56</v>
      </c>
      <c r="E28" s="18" t="s">
        <v>56</v>
      </c>
      <c r="F28" s="18" t="s">
        <v>56</v>
      </c>
    </row>
    <row r="29" spans="1:6" s="18" customFormat="1" x14ac:dyDescent="0.25">
      <c r="A29" s="59" t="s">
        <v>3364</v>
      </c>
      <c r="B29" s="18" t="s">
        <v>56</v>
      </c>
      <c r="C29" s="18" t="s">
        <v>56</v>
      </c>
      <c r="D29" s="18" t="s">
        <v>56</v>
      </c>
      <c r="E29" s="18" t="s">
        <v>56</v>
      </c>
      <c r="F29" s="18" t="s">
        <v>56</v>
      </c>
    </row>
    <row r="30" spans="1:6" s="18" customFormat="1" x14ac:dyDescent="0.25">
      <c r="A30" s="59" t="s">
        <v>3365</v>
      </c>
      <c r="B30" s="18" t="s">
        <v>2417</v>
      </c>
      <c r="C30" s="18" t="s">
        <v>2417</v>
      </c>
      <c r="D30" s="18" t="s">
        <v>2417</v>
      </c>
      <c r="E30" s="18" t="s">
        <v>2417</v>
      </c>
      <c r="F30" s="18" t="s">
        <v>2417</v>
      </c>
    </row>
    <row r="31" spans="1:6" s="18" customFormat="1" x14ac:dyDescent="0.25">
      <c r="A31" s="59" t="s">
        <v>3381</v>
      </c>
      <c r="B31" s="18" t="s">
        <v>44</v>
      </c>
      <c r="C31" s="18" t="s">
        <v>44</v>
      </c>
      <c r="D31" s="18" t="s">
        <v>44</v>
      </c>
      <c r="E31" s="18" t="s">
        <v>44</v>
      </c>
      <c r="F31" s="18" t="s">
        <v>44</v>
      </c>
    </row>
  </sheetData>
  <mergeCells count="2">
    <mergeCell ref="A14:XFD14"/>
    <mergeCell ref="A22:XFD22"/>
  </mergeCells>
  <conditionalFormatting sqref="B15:XFD16">
    <cfRule type="expression" dxfId="138" priority="7">
      <formula>B$13="Input Data"</formula>
    </cfRule>
  </conditionalFormatting>
  <conditionalFormatting sqref="B18:XFD19 B21:XFD21 A23:XFD23 B24:XFD31">
    <cfRule type="expression" dxfId="137" priority="6">
      <formula>A$13="LookUp"</formula>
    </cfRule>
  </conditionalFormatting>
  <conditionalFormatting sqref="B24:XFD31">
    <cfRule type="expression" dxfId="136" priority="5">
      <formula>B$23="Yes"</formula>
    </cfRule>
  </conditionalFormatting>
  <conditionalFormatting sqref="A15">
    <cfRule type="expression" dxfId="135" priority="4">
      <formula>A$13="Input Data"</formula>
    </cfRule>
  </conditionalFormatting>
  <conditionalFormatting sqref="A21 A18:A19">
    <cfRule type="expression" dxfId="134" priority="3">
      <formula>A$13="LookUp"</formula>
    </cfRule>
  </conditionalFormatting>
  <conditionalFormatting sqref="A24:A31">
    <cfRule type="expression" dxfId="133" priority="2">
      <formula>A$13="LookUp"</formula>
    </cfRule>
  </conditionalFormatting>
  <conditionalFormatting sqref="A24:A31">
    <cfRule type="expression" dxfId="132"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workbookViewId="0">
      <pane xSplit="1" topLeftCell="B1" activePane="topRight" state="frozen"/>
      <selection pane="topRight" activeCell="C6" sqref="C6"/>
    </sheetView>
  </sheetViews>
  <sheetFormatPr defaultRowHeight="15" x14ac:dyDescent="0.25"/>
  <cols>
    <col min="1" max="1" width="22" bestFit="1" customWidth="1" collapsed="1"/>
    <col min="2" max="2" width="45.4257812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3250</v>
      </c>
      <c r="B2" t="s">
        <v>3574</v>
      </c>
      <c r="C2" s="18" t="s">
        <v>3053</v>
      </c>
      <c r="D2" s="18" t="s">
        <v>3053</v>
      </c>
      <c r="E2" s="18" t="s">
        <v>3053</v>
      </c>
    </row>
    <row r="3" spans="1:5" s="18" customFormat="1" x14ac:dyDescent="0.25">
      <c r="A3" s="18" t="s">
        <v>3251</v>
      </c>
    </row>
    <row r="4" spans="1:5" s="18" customFormat="1" ht="16.5" x14ac:dyDescent="0.3">
      <c r="A4" s="33" t="s">
        <v>3368</v>
      </c>
      <c r="B4" s="108">
        <f>COUNTIFS($A$12:$A$21, "*$*",B12:B21, "")</f>
        <v>0</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3433</v>
      </c>
      <c r="B12" s="18" t="str">
        <f>'1.TabCustomerMainData'!$B$13</f>
        <v>0002APP20211205247</v>
      </c>
    </row>
    <row r="13" spans="1:5" s="18" customFormat="1" x14ac:dyDescent="0.25">
      <c r="A13" s="85" t="s">
        <v>3346</v>
      </c>
      <c r="B13" t="s">
        <v>3545</v>
      </c>
      <c r="C13" s="86"/>
    </row>
    <row r="14" spans="1:5" s="18" customFormat="1" x14ac:dyDescent="0.25">
      <c r="A14" s="85" t="s">
        <v>3434</v>
      </c>
      <c r="B14" s="86" t="s">
        <v>3505</v>
      </c>
      <c r="C14" s="86"/>
    </row>
    <row r="15" spans="1:5" s="18" customFormat="1" x14ac:dyDescent="0.25">
      <c r="A15" s="85" t="s">
        <v>3506</v>
      </c>
      <c r="B15" s="86" t="s">
        <v>50</v>
      </c>
      <c r="C15" s="86"/>
    </row>
    <row r="16" spans="1:5" s="18" customFormat="1" x14ac:dyDescent="0.25">
      <c r="A16" s="85" t="s">
        <v>3435</v>
      </c>
      <c r="B16" s="86" t="s">
        <v>3555</v>
      </c>
      <c r="C16" s="86"/>
    </row>
    <row r="17" spans="1:3" s="18" customFormat="1" x14ac:dyDescent="0.25">
      <c r="A17" s="85" t="s">
        <v>3436</v>
      </c>
      <c r="B17" s="86" t="s">
        <v>3505</v>
      </c>
      <c r="C17" s="114"/>
    </row>
    <row r="18" spans="1:3" s="18" customFormat="1" x14ac:dyDescent="0.25">
      <c r="A18" s="85" t="s">
        <v>3506</v>
      </c>
      <c r="B18" s="86"/>
      <c r="C18" s="86"/>
    </row>
    <row r="19" spans="1:3" s="18" customFormat="1" x14ac:dyDescent="0.25">
      <c r="A19" s="85" t="s">
        <v>3437</v>
      </c>
      <c r="B19" s="114" t="s">
        <v>3554</v>
      </c>
    </row>
    <row r="20" spans="1:3" s="18" customFormat="1" ht="30" x14ac:dyDescent="0.25">
      <c r="A20" s="85" t="s">
        <v>3438</v>
      </c>
      <c r="B20" s="86" t="s">
        <v>3552</v>
      </c>
    </row>
    <row r="21" spans="1:3" s="18" customFormat="1" x14ac:dyDescent="0.25">
      <c r="A21" s="85" t="s">
        <v>3506</v>
      </c>
      <c r="B21" s="18" t="s">
        <v>3507</v>
      </c>
    </row>
    <row r="23" spans="1:3" ht="49.5" x14ac:dyDescent="0.25">
      <c r="A23" s="70" t="s">
        <v>101</v>
      </c>
      <c r="B23" s="70" t="s">
        <v>3062</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B12" sqref="B12"/>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5</v>
      </c>
      <c r="C1" s="18" t="s">
        <v>8</v>
      </c>
      <c r="D1" s="18" t="s">
        <v>8</v>
      </c>
      <c r="E1" s="18" t="s">
        <v>8</v>
      </c>
      <c r="F1" s="18" t="s">
        <v>8</v>
      </c>
      <c r="G1" s="18" t="s">
        <v>8</v>
      </c>
      <c r="H1" s="18" t="s">
        <v>8</v>
      </c>
      <c r="I1" s="18" t="s">
        <v>8</v>
      </c>
      <c r="J1" s="18" t="s">
        <v>8</v>
      </c>
    </row>
    <row r="2" spans="1:10" s="18" customFormat="1" x14ac:dyDescent="0.25">
      <c r="A2" s="18" t="s">
        <v>3250</v>
      </c>
      <c r="B2" s="18" t="s">
        <v>3053</v>
      </c>
      <c r="C2" s="18" t="s">
        <v>3053</v>
      </c>
      <c r="D2" s="18" t="s">
        <v>3053</v>
      </c>
      <c r="E2" s="18" t="s">
        <v>3053</v>
      </c>
      <c r="F2" s="18" t="s">
        <v>3053</v>
      </c>
      <c r="G2" s="18" t="s">
        <v>3053</v>
      </c>
      <c r="H2" s="18" t="s">
        <v>3053</v>
      </c>
      <c r="I2" s="18" t="s">
        <v>3053</v>
      </c>
      <c r="J2" s="18" t="s">
        <v>3053</v>
      </c>
    </row>
    <row r="3" spans="1:10" s="18" customFormat="1" x14ac:dyDescent="0.25">
      <c r="A3" s="18" t="s">
        <v>3251</v>
      </c>
    </row>
    <row r="4" spans="1:10" s="18" customFormat="1" x14ac:dyDescent="0.25">
      <c r="A4" s="18" t="s">
        <v>3368</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33" t="s">
        <v>3536</v>
      </c>
    </row>
    <row r="10" spans="1:10" s="18" customFormat="1" x14ac:dyDescent="0.25">
      <c r="A10" s="18" t="s">
        <v>3509</v>
      </c>
      <c r="B10" s="18" t="s">
        <v>3556</v>
      </c>
    </row>
    <row r="11" spans="1:10" s="105" customFormat="1" x14ac:dyDescent="0.25">
      <c r="B11" s="104"/>
      <c r="C11" s="104"/>
      <c r="D11" s="104"/>
      <c r="E11" s="104"/>
      <c r="F11" s="104"/>
      <c r="G11" s="104"/>
      <c r="H11" s="104"/>
      <c r="I11" s="104"/>
      <c r="J11" s="104"/>
    </row>
    <row r="12" spans="1:10" s="18" customFormat="1" x14ac:dyDescent="0.25">
      <c r="A12" s="75" t="s">
        <v>57</v>
      </c>
      <c r="B12" s="52" t="str">
        <f>'1.TabCustomerMainData'!$B$13</f>
        <v>0002APP20211205247</v>
      </c>
      <c r="C12" s="52"/>
      <c r="D12" s="52"/>
      <c r="E12" s="52"/>
      <c r="F12" s="52"/>
      <c r="G12" s="52"/>
      <c r="H12" s="52"/>
      <c r="I12" s="52"/>
      <c r="J12" s="52"/>
    </row>
    <row r="13" spans="1:10" s="18" customFormat="1" x14ac:dyDescent="0.25">
      <c r="A13" s="58" t="s">
        <v>3385</v>
      </c>
      <c r="B13" s="18" t="s">
        <v>2412</v>
      </c>
      <c r="C13" s="18" t="s">
        <v>2412</v>
      </c>
      <c r="E13" s="18" t="s">
        <v>2412</v>
      </c>
      <c r="F13" s="18" t="s">
        <v>2412</v>
      </c>
      <c r="G13" s="18" t="s">
        <v>2412</v>
      </c>
      <c r="H13" s="18" t="s">
        <v>2412</v>
      </c>
      <c r="I13" s="18" t="s">
        <v>2412</v>
      </c>
      <c r="J13" s="18" t="s">
        <v>2412</v>
      </c>
    </row>
    <row r="14" spans="1:10" s="18" customFormat="1" x14ac:dyDescent="0.25">
      <c r="A14" s="58" t="s">
        <v>3386</v>
      </c>
      <c r="B14" s="18" t="s">
        <v>3512</v>
      </c>
      <c r="C14" s="18" t="s">
        <v>3512</v>
      </c>
      <c r="E14" s="18" t="s">
        <v>3228</v>
      </c>
      <c r="F14" s="18" t="s">
        <v>3228</v>
      </c>
      <c r="G14" s="18" t="s">
        <v>3228</v>
      </c>
      <c r="H14" s="18" t="s">
        <v>3228</v>
      </c>
      <c r="I14" s="18" t="s">
        <v>3228</v>
      </c>
      <c r="J14" s="18" t="s">
        <v>3228</v>
      </c>
    </row>
    <row r="15" spans="1:10" s="18" customFormat="1" x14ac:dyDescent="0.25">
      <c r="A15" s="13" t="s">
        <v>59</v>
      </c>
    </row>
    <row r="16" spans="1:10" s="18" customFormat="1" x14ac:dyDescent="0.25">
      <c r="A16" s="58" t="s">
        <v>3387</v>
      </c>
      <c r="B16" s="18">
        <v>1</v>
      </c>
      <c r="C16" s="18">
        <v>1</v>
      </c>
      <c r="E16" s="18">
        <v>4</v>
      </c>
      <c r="F16" s="18">
        <v>5</v>
      </c>
      <c r="G16" s="18">
        <v>6</v>
      </c>
      <c r="H16" s="18">
        <v>7</v>
      </c>
      <c r="I16" s="18">
        <v>8</v>
      </c>
      <c r="J16" s="18">
        <v>9</v>
      </c>
    </row>
    <row r="17" spans="1:10" s="18" customFormat="1" x14ac:dyDescent="0.25">
      <c r="A17" s="58" t="s">
        <v>3388</v>
      </c>
      <c r="B17" s="18" t="s">
        <v>2413</v>
      </c>
      <c r="C17" s="18" t="s">
        <v>2413</v>
      </c>
      <c r="E17" s="18" t="s">
        <v>2413</v>
      </c>
      <c r="F17" s="18" t="s">
        <v>2413</v>
      </c>
      <c r="G17" s="18" t="s">
        <v>2413</v>
      </c>
      <c r="H17" s="18" t="s">
        <v>2413</v>
      </c>
      <c r="I17" s="18" t="s">
        <v>2413</v>
      </c>
      <c r="J17" s="18" t="s">
        <v>2413</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topLeftCell="A10" workbookViewId="0">
      <pane xSplit="1" topLeftCell="B1" activePane="topRight" state="frozen"/>
      <selection activeCell="A34" sqref="A34"/>
      <selection pane="topRight" activeCell="B18" sqref="B18"/>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3250</v>
      </c>
      <c r="B2" s="18" t="s">
        <v>3053</v>
      </c>
      <c r="C2" s="18" t="s">
        <v>3053</v>
      </c>
      <c r="D2" s="18" t="s">
        <v>3053</v>
      </c>
      <c r="E2" s="18" t="s">
        <v>3053</v>
      </c>
    </row>
    <row r="3" spans="1:5" s="18" customFormat="1" x14ac:dyDescent="0.25">
      <c r="A3" s="18" t="s">
        <v>3251</v>
      </c>
    </row>
    <row r="4" spans="1:5" s="18" customFormat="1" x14ac:dyDescent="0.25">
      <c r="A4" s="18" t="s">
        <v>3368</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3536</v>
      </c>
    </row>
    <row r="10" spans="1:5" s="18" customFormat="1" x14ac:dyDescent="0.25">
      <c r="A10" s="18" t="s">
        <v>3509</v>
      </c>
      <c r="B10" s="18" t="str">
        <f>'1.TabCustomerMainData'!$B$10</f>
        <v>Edit</v>
      </c>
    </row>
    <row r="11" spans="1:5" s="119" customFormat="1" x14ac:dyDescent="0.25">
      <c r="A11" s="119" t="s">
        <v>3020</v>
      </c>
    </row>
    <row r="12" spans="1:5" s="18" customFormat="1" x14ac:dyDescent="0.25">
      <c r="A12" s="58" t="s">
        <v>3389</v>
      </c>
      <c r="B12" s="2" t="s">
        <v>3485</v>
      </c>
      <c r="C12" s="2" t="s">
        <v>3226</v>
      </c>
    </row>
    <row r="13" spans="1:5" s="18" customFormat="1" x14ac:dyDescent="0.25">
      <c r="A13" s="13" t="s">
        <v>60</v>
      </c>
    </row>
    <row r="14" spans="1:5" s="18" customFormat="1" x14ac:dyDescent="0.25">
      <c r="A14" s="58" t="s">
        <v>3390</v>
      </c>
      <c r="B14" s="18" t="s">
        <v>3486</v>
      </c>
    </row>
    <row r="15" spans="1:5" s="18" customFormat="1" x14ac:dyDescent="0.25">
      <c r="A15" s="18" t="s">
        <v>3488</v>
      </c>
    </row>
    <row r="16" spans="1:5" s="119" customFormat="1" x14ac:dyDescent="0.25">
      <c r="A16" s="119" t="s">
        <v>3021</v>
      </c>
    </row>
    <row r="17" spans="1:3" s="18" customFormat="1" x14ac:dyDescent="0.25">
      <c r="A17" s="58" t="s">
        <v>3391</v>
      </c>
      <c r="B17" s="18" t="s">
        <v>266</v>
      </c>
      <c r="C17" s="18" t="s">
        <v>3271</v>
      </c>
    </row>
    <row r="18" spans="1:3" s="18" customFormat="1" x14ac:dyDescent="0.25">
      <c r="A18" s="18" t="s">
        <v>62</v>
      </c>
      <c r="B18" s="18" t="s">
        <v>221</v>
      </c>
      <c r="C18" s="18" t="s">
        <v>221</v>
      </c>
    </row>
    <row r="19" spans="1:3" s="18" customFormat="1" x14ac:dyDescent="0.25">
      <c r="A19" s="58" t="s">
        <v>3392</v>
      </c>
      <c r="B19" s="18" t="s">
        <v>69</v>
      </c>
      <c r="C19" s="18" t="s">
        <v>69</v>
      </c>
    </row>
    <row r="20" spans="1:3" s="18" customFormat="1" x14ac:dyDescent="0.25">
      <c r="A20" s="58" t="s">
        <v>3393</v>
      </c>
      <c r="B20" s="18">
        <v>12</v>
      </c>
      <c r="C20" s="18">
        <v>37</v>
      </c>
    </row>
    <row r="21" spans="1:3" s="18" customFormat="1" x14ac:dyDescent="0.25">
      <c r="A21" s="18" t="s">
        <v>65</v>
      </c>
      <c r="B21" s="18" t="s">
        <v>223</v>
      </c>
    </row>
    <row r="22" spans="1:3" s="18" customFormat="1" x14ac:dyDescent="0.25">
      <c r="A22" s="13" t="s">
        <v>67</v>
      </c>
      <c r="B22" s="33" t="s">
        <v>195</v>
      </c>
      <c r="C22" s="33" t="s">
        <v>195</v>
      </c>
    </row>
    <row r="23" spans="1:3" s="18" customFormat="1" x14ac:dyDescent="0.25">
      <c r="A23" s="58" t="s">
        <v>3394</v>
      </c>
      <c r="B23" s="2" t="s">
        <v>69</v>
      </c>
      <c r="C23" s="18" t="s">
        <v>246</v>
      </c>
    </row>
    <row r="24" spans="1:3" s="18" customFormat="1" x14ac:dyDescent="0.25">
      <c r="A24" s="58" t="s">
        <v>3395</v>
      </c>
      <c r="B24" s="18" t="s">
        <v>196</v>
      </c>
      <c r="C24" s="18" t="s">
        <v>196</v>
      </c>
    </row>
    <row r="25" spans="1:3" s="18" customFormat="1" x14ac:dyDescent="0.25">
      <c r="A25" s="58" t="s">
        <v>3396</v>
      </c>
      <c r="B25" s="18" t="s">
        <v>198</v>
      </c>
      <c r="C25" s="18" t="s">
        <v>224</v>
      </c>
    </row>
    <row r="26" spans="1:3" s="18" customFormat="1" x14ac:dyDescent="0.25">
      <c r="A26" s="59" t="s">
        <v>3397</v>
      </c>
      <c r="B26" s="18">
        <v>1</v>
      </c>
      <c r="C26" s="18">
        <v>2</v>
      </c>
    </row>
    <row r="27" spans="1:3" s="18" customFormat="1" x14ac:dyDescent="0.25">
      <c r="A27" s="58" t="s">
        <v>3398</v>
      </c>
      <c r="B27" s="18" t="s">
        <v>71</v>
      </c>
      <c r="C27" s="18" t="s">
        <v>71</v>
      </c>
    </row>
    <row r="28" spans="1:3" s="18" customFormat="1" x14ac:dyDescent="0.25">
      <c r="A28" s="18" t="s">
        <v>72</v>
      </c>
      <c r="B28" s="18" t="s">
        <v>73</v>
      </c>
    </row>
    <row r="29" spans="1:3" s="119" customFormat="1" x14ac:dyDescent="0.25">
      <c r="A29" s="119" t="s">
        <v>3022</v>
      </c>
    </row>
    <row r="30" spans="1:3" s="18" customFormat="1" x14ac:dyDescent="0.25">
      <c r="A30" s="18" t="s">
        <v>74</v>
      </c>
      <c r="C30" s="18" t="s">
        <v>75</v>
      </c>
    </row>
    <row r="31" spans="1:3" s="18" customFormat="1" x14ac:dyDescent="0.25">
      <c r="A31" s="59" t="s">
        <v>3359</v>
      </c>
      <c r="B31" s="18" t="s">
        <v>3515</v>
      </c>
      <c r="C31" s="18" t="s">
        <v>3272</v>
      </c>
    </row>
    <row r="32" spans="1:3" s="18" customFormat="1" x14ac:dyDescent="0.25">
      <c r="A32" s="59" t="s">
        <v>3360</v>
      </c>
      <c r="B32" s="2">
        <v>1</v>
      </c>
      <c r="C32" s="2">
        <v>1</v>
      </c>
    </row>
    <row r="33" spans="1:3" s="18" customFormat="1" x14ac:dyDescent="0.25">
      <c r="A33" s="59" t="s">
        <v>3361</v>
      </c>
      <c r="B33" s="2">
        <v>1</v>
      </c>
      <c r="C33" s="2">
        <v>1</v>
      </c>
    </row>
    <row r="34" spans="1:3" s="18" customFormat="1" x14ac:dyDescent="0.25">
      <c r="A34" s="59" t="s">
        <v>3362</v>
      </c>
      <c r="B34" s="18">
        <v>11530</v>
      </c>
      <c r="C34" s="18">
        <v>40242</v>
      </c>
    </row>
    <row r="35" spans="1:3" s="18" customFormat="1" x14ac:dyDescent="0.25">
      <c r="A35" s="59" t="s">
        <v>3363</v>
      </c>
      <c r="B35" s="18" t="s">
        <v>3245</v>
      </c>
      <c r="C35" s="18" t="s">
        <v>3076</v>
      </c>
    </row>
    <row r="36" spans="1:3" s="18" customFormat="1" x14ac:dyDescent="0.25">
      <c r="A36" s="59" t="s">
        <v>3364</v>
      </c>
      <c r="B36" s="18" t="s">
        <v>3245</v>
      </c>
      <c r="C36" s="18" t="s">
        <v>3077</v>
      </c>
    </row>
    <row r="37" spans="1:3" s="18" customFormat="1" x14ac:dyDescent="0.25">
      <c r="A37" s="59" t="s">
        <v>3399</v>
      </c>
      <c r="B37" s="18" t="s">
        <v>3246</v>
      </c>
      <c r="C37" s="18" t="s">
        <v>3145</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3" s="119" customFormat="1" x14ac:dyDescent="0.25">
      <c r="A49" s="119" t="s">
        <v>3023</v>
      </c>
    </row>
    <row r="50" spans="1:3" s="18" customFormat="1" x14ac:dyDescent="0.25">
      <c r="A50" s="58" t="s">
        <v>3400</v>
      </c>
      <c r="B50" s="18" t="s">
        <v>87</v>
      </c>
      <c r="C50" s="18" t="s">
        <v>87</v>
      </c>
    </row>
    <row r="51" spans="1:3" s="18" customFormat="1" x14ac:dyDescent="0.25">
      <c r="A51" s="18" t="s">
        <v>88</v>
      </c>
      <c r="B51" s="18">
        <v>111</v>
      </c>
    </row>
    <row r="52" spans="1:3" s="18" customFormat="1" x14ac:dyDescent="0.25">
      <c r="A52" s="59" t="s">
        <v>3401</v>
      </c>
      <c r="B52" s="2" t="s">
        <v>227</v>
      </c>
      <c r="C52" s="2" t="s">
        <v>227</v>
      </c>
    </row>
    <row r="53" spans="1:3" s="18" customFormat="1" x14ac:dyDescent="0.25">
      <c r="A53" s="61" t="s">
        <v>90</v>
      </c>
      <c r="B53" s="18" t="str">
        <f>VLOOKUP(B54,Master!$AR:$AS,2,1)</f>
        <v>930000</v>
      </c>
      <c r="C53" s="18" t="str">
        <f>VLOOKUP(C54,Master!$AR:$AS,2,1)</f>
        <v>930000</v>
      </c>
    </row>
    <row r="54" spans="1:3" s="18" customFormat="1" x14ac:dyDescent="0.25">
      <c r="A54" s="58" t="s">
        <v>3402</v>
      </c>
      <c r="B54" s="18" t="s">
        <v>2293</v>
      </c>
      <c r="C54" s="18" t="s">
        <v>2293</v>
      </c>
    </row>
    <row r="55" spans="1:3" s="119" customFormat="1" x14ac:dyDescent="0.25">
      <c r="A55" s="119" t="s">
        <v>3024</v>
      </c>
    </row>
    <row r="56" spans="1:3" s="18" customFormat="1" x14ac:dyDescent="0.25">
      <c r="A56" s="58" t="s">
        <v>3403</v>
      </c>
      <c r="B56" s="18" t="s">
        <v>122</v>
      </c>
      <c r="C56" s="18" t="s">
        <v>122</v>
      </c>
    </row>
    <row r="57" spans="1:3" s="18" customFormat="1" x14ac:dyDescent="0.25">
      <c r="A57" s="18" t="s">
        <v>93</v>
      </c>
      <c r="B57" s="18">
        <v>11</v>
      </c>
      <c r="C57" s="18">
        <v>1001</v>
      </c>
    </row>
    <row r="58" spans="1:3" s="18" customFormat="1" x14ac:dyDescent="0.25">
      <c r="A58" s="18" t="s">
        <v>94</v>
      </c>
      <c r="B58" s="34" t="s">
        <v>3533</v>
      </c>
      <c r="C58" s="34"/>
    </row>
    <row r="59" spans="1:3" s="18" customFormat="1" x14ac:dyDescent="0.25">
      <c r="A59" s="61" t="s">
        <v>95</v>
      </c>
      <c r="B59" s="18" t="str">
        <f>VLOOKUP(B60,Master!$AU:$AV,2,0)</f>
        <v>PAMERAN</v>
      </c>
      <c r="C59" s="18" t="str">
        <f>VLOOKUP(C60,Master!$AU:$AV,2,0)</f>
        <v>MASTER001</v>
      </c>
    </row>
    <row r="60" spans="1:3" s="18" customFormat="1" x14ac:dyDescent="0.25">
      <c r="A60" s="58" t="s">
        <v>3404</v>
      </c>
      <c r="B60" s="18" t="s">
        <v>96</v>
      </c>
      <c r="C60" s="18" t="s">
        <v>243</v>
      </c>
    </row>
    <row r="61" spans="1:3" s="18" customFormat="1" x14ac:dyDescent="0.25">
      <c r="A61" s="58" t="s">
        <v>3405</v>
      </c>
      <c r="B61" s="18">
        <v>1</v>
      </c>
      <c r="C61" s="18">
        <v>1</v>
      </c>
    </row>
  </sheetData>
  <mergeCells count="5">
    <mergeCell ref="A11:XFD11"/>
    <mergeCell ref="A16:XFD16"/>
    <mergeCell ref="A29:XFD29"/>
    <mergeCell ref="A49:XFD49"/>
    <mergeCell ref="A55:XFD55"/>
  </mergeCells>
  <conditionalFormatting sqref="B23:XFD23">
    <cfRule type="expression" dxfId="131" priority="10">
      <formula>B$22="Fixed Rate"</formula>
    </cfRule>
  </conditionalFormatting>
  <conditionalFormatting sqref="B26:XFD26">
    <cfRule type="expression" dxfId="130" priority="9">
      <formula>AND(B$25&lt;&gt;"Auto Debit",B$25&lt;&gt;"Way Of Payment",B$25&lt;&gt;"")</formula>
    </cfRule>
  </conditionalFormatting>
  <conditionalFormatting sqref="D31:XFD37 B31:C34 B37:C37">
    <cfRule type="expression" dxfId="129" priority="8">
      <formula>AND(B$30&lt;&gt;"",B$30&lt;&gt;"Copy Address From")</formula>
    </cfRule>
  </conditionalFormatting>
  <conditionalFormatting sqref="B51:XFD52">
    <cfRule type="expression" dxfId="128" priority="7">
      <formula>B$50="Lainnya"</formula>
    </cfRule>
  </conditionalFormatting>
  <conditionalFormatting sqref="B35:C36">
    <cfRule type="expression" dxfId="127" priority="5">
      <formula>AND(B$30&lt;&gt;"",B$30&lt;&gt;"Copy Address From")</formula>
    </cfRule>
  </conditionalFormatting>
  <conditionalFormatting sqref="A23">
    <cfRule type="expression" dxfId="126" priority="4">
      <formula>A$22="Fixed Rate"</formula>
    </cfRule>
  </conditionalFormatting>
  <conditionalFormatting sqref="A26">
    <cfRule type="expression" dxfId="125" priority="3">
      <formula>AND(A$25&lt;&gt;"Auto Debit",A$25&lt;&gt;"Way Of Payment",A$25&lt;&gt;"")</formula>
    </cfRule>
  </conditionalFormatting>
  <conditionalFormatting sqref="A31:A37">
    <cfRule type="expression" dxfId="124" priority="2">
      <formula>AND(A$30&lt;&gt;"",A$30&lt;&gt;"Copy Address From")</formula>
    </cfRule>
  </conditionalFormatting>
  <conditionalFormatting sqref="A51:A52">
    <cfRule type="expression" dxfId="123"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7"/>
  <sheetViews>
    <sheetView tabSelected="1" topLeftCell="A49" workbookViewId="0">
      <pane xSplit="1" topLeftCell="B1" activePane="topRight" state="frozen"/>
      <selection activeCell="A43" sqref="A43"/>
      <selection pane="topRight" activeCell="A63" sqref="A63:XFD67"/>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3566</v>
      </c>
      <c r="C1" s="18" t="s">
        <v>8</v>
      </c>
      <c r="D1" s="18" t="s">
        <v>8</v>
      </c>
      <c r="E1" s="18" t="s">
        <v>8</v>
      </c>
    </row>
    <row r="2" spans="1:5" s="18" customFormat="1" x14ac:dyDescent="0.25">
      <c r="A2" s="18" t="s">
        <v>3250</v>
      </c>
      <c r="B2" t="s">
        <v>3567</v>
      </c>
      <c r="C2" s="18" t="s">
        <v>3053</v>
      </c>
      <c r="D2" s="18" t="s">
        <v>3053</v>
      </c>
      <c r="E2" s="18" t="s">
        <v>3053</v>
      </c>
    </row>
    <row r="3" spans="1:5" s="18" customFormat="1" x14ac:dyDescent="0.25">
      <c r="A3" s="18" t="s">
        <v>3251</v>
      </c>
    </row>
    <row r="4" spans="1:5" s="18" customFormat="1" x14ac:dyDescent="0.25">
      <c r="A4" s="18" t="s">
        <v>3368</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0</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3536</v>
      </c>
    </row>
    <row r="10" spans="1:5" s="18" customFormat="1" x14ac:dyDescent="0.25">
      <c r="A10" s="18" t="s">
        <v>3509</v>
      </c>
      <c r="B10" s="18" t="str">
        <f>'1.TabCustomerMainData'!$B$10</f>
        <v>Edit</v>
      </c>
    </row>
    <row r="11" spans="1:5" s="129" customFormat="1" x14ac:dyDescent="0.25">
      <c r="A11" s="127" t="s">
        <v>3025</v>
      </c>
      <c r="B11" s="128"/>
      <c r="C11" s="128"/>
      <c r="D11" s="128"/>
      <c r="E11" s="128"/>
    </row>
    <row r="12" spans="1:5" s="18" customFormat="1" x14ac:dyDescent="0.25">
      <c r="A12" s="58" t="s">
        <v>3407</v>
      </c>
      <c r="B12" s="8" t="s">
        <v>3487</v>
      </c>
      <c r="C12" s="8"/>
    </row>
    <row r="13" spans="1:5" s="18" customFormat="1" x14ac:dyDescent="0.25">
      <c r="A13" s="58" t="s">
        <v>3408</v>
      </c>
      <c r="B13" s="8" t="s">
        <v>3157</v>
      </c>
      <c r="C13" s="8" t="s">
        <v>3157</v>
      </c>
    </row>
    <row r="14" spans="1:5" s="18" customFormat="1" x14ac:dyDescent="0.25">
      <c r="A14" s="58" t="s">
        <v>3409</v>
      </c>
      <c r="B14" s="10" t="s">
        <v>3078</v>
      </c>
      <c r="C14" s="10" t="s">
        <v>3078</v>
      </c>
    </row>
    <row r="15" spans="1:5" s="18" customFormat="1" x14ac:dyDescent="0.25">
      <c r="A15" s="13" t="s">
        <v>97</v>
      </c>
      <c r="B15" s="10" t="s">
        <v>3079</v>
      </c>
      <c r="C15" s="10" t="s">
        <v>3079</v>
      </c>
    </row>
    <row r="16" spans="1:5" s="119" customFormat="1" x14ac:dyDescent="0.25">
      <c r="A16" s="127" t="s">
        <v>3026</v>
      </c>
      <c r="B16" s="128"/>
      <c r="C16" s="128"/>
      <c r="D16" s="128"/>
      <c r="E16" s="128"/>
    </row>
    <row r="17" spans="1:5" s="18" customFormat="1" x14ac:dyDescent="0.25">
      <c r="A17" s="58" t="s">
        <v>3410</v>
      </c>
      <c r="B17" s="18" t="s">
        <v>3227</v>
      </c>
      <c r="C17" s="18" t="s">
        <v>3273</v>
      </c>
    </row>
    <row r="18" spans="1:5" s="18" customFormat="1" x14ac:dyDescent="0.25">
      <c r="A18" s="58" t="s">
        <v>3411</v>
      </c>
      <c r="B18" s="7" t="s">
        <v>3155</v>
      </c>
      <c r="C18" s="7" t="s">
        <v>3155</v>
      </c>
    </row>
    <row r="19" spans="1:5" s="18" customFormat="1" x14ac:dyDescent="0.25">
      <c r="A19" s="58" t="s">
        <v>3412</v>
      </c>
      <c r="B19" s="55">
        <v>600000000</v>
      </c>
      <c r="C19" s="55">
        <v>600000001</v>
      </c>
    </row>
    <row r="20" spans="1:5" s="18" customFormat="1" x14ac:dyDescent="0.25">
      <c r="A20" s="58" t="s">
        <v>3413</v>
      </c>
      <c r="B20" s="7" t="s">
        <v>3151</v>
      </c>
      <c r="C20" s="7" t="s">
        <v>3151</v>
      </c>
    </row>
    <row r="21" spans="1:5" s="18" customFormat="1" x14ac:dyDescent="0.25">
      <c r="A21" s="18" t="s">
        <v>98</v>
      </c>
      <c r="B21" s="7" t="s">
        <v>3152</v>
      </c>
      <c r="C21" s="7" t="s">
        <v>3152</v>
      </c>
    </row>
    <row r="22" spans="1:5" s="18" customFormat="1" x14ac:dyDescent="0.25">
      <c r="A22" s="18" t="s">
        <v>99</v>
      </c>
      <c r="B22" s="84" t="s">
        <v>3153</v>
      </c>
      <c r="C22" s="84" t="s">
        <v>3153</v>
      </c>
    </row>
    <row r="23" spans="1:5" s="18" customFormat="1" x14ac:dyDescent="0.25">
      <c r="A23" s="18" t="s">
        <v>100</v>
      </c>
      <c r="B23" s="73">
        <v>44369</v>
      </c>
      <c r="C23" s="73">
        <v>44370</v>
      </c>
    </row>
    <row r="24" spans="1:5" s="18" customFormat="1" x14ac:dyDescent="0.25">
      <c r="A24" s="18" t="s">
        <v>101</v>
      </c>
      <c r="B24" s="7"/>
      <c r="C24" s="7"/>
    </row>
    <row r="25" spans="1:5" s="18" customFormat="1" x14ac:dyDescent="0.25">
      <c r="A25" s="58" t="s">
        <v>3414</v>
      </c>
      <c r="B25" s="7">
        <v>2022</v>
      </c>
      <c r="C25" s="7">
        <v>2023</v>
      </c>
      <c r="D25" s="7">
        <v>2024</v>
      </c>
      <c r="E25" s="7">
        <v>2025</v>
      </c>
    </row>
    <row r="26" spans="1:5" s="18" customFormat="1" x14ac:dyDescent="0.25">
      <c r="A26" s="58" t="s">
        <v>3415</v>
      </c>
      <c r="B26" s="7" t="s">
        <v>102</v>
      </c>
      <c r="C26" s="7" t="s">
        <v>102</v>
      </c>
      <c r="D26" s="7" t="s">
        <v>112</v>
      </c>
      <c r="E26" s="7" t="s">
        <v>112</v>
      </c>
    </row>
    <row r="27" spans="1:5" s="18" customFormat="1" x14ac:dyDescent="0.25">
      <c r="A27" s="59" t="s">
        <v>3416</v>
      </c>
      <c r="B27" s="10">
        <v>1000000</v>
      </c>
      <c r="C27" s="10">
        <v>1000000</v>
      </c>
      <c r="D27" s="10">
        <v>30</v>
      </c>
      <c r="E27" s="10">
        <v>30</v>
      </c>
    </row>
    <row r="28" spans="1:5" s="18" customFormat="1" x14ac:dyDescent="0.25">
      <c r="A28" s="59" t="s">
        <v>3417</v>
      </c>
      <c r="B28" s="55">
        <v>100000000</v>
      </c>
      <c r="C28" s="55">
        <v>100000000</v>
      </c>
      <c r="D28" s="55">
        <v>100000000</v>
      </c>
      <c r="E28" s="55">
        <v>100000000</v>
      </c>
    </row>
    <row r="29" spans="1:5" s="18" customFormat="1" x14ac:dyDescent="0.25">
      <c r="A29" s="58" t="s">
        <v>3418</v>
      </c>
      <c r="B29" s="116" t="s">
        <v>3568</v>
      </c>
      <c r="C29" s="81"/>
    </row>
    <row r="30" spans="1:5" s="18" customFormat="1" x14ac:dyDescent="0.25">
      <c r="A30" s="58" t="s">
        <v>3419</v>
      </c>
      <c r="B30" s="116" t="s">
        <v>3569</v>
      </c>
      <c r="C30" s="81"/>
    </row>
    <row r="31" spans="1:5" s="18" customFormat="1" x14ac:dyDescent="0.25">
      <c r="A31" s="58" t="s">
        <v>3420</v>
      </c>
      <c r="B31" s="116" t="s">
        <v>3570</v>
      </c>
      <c r="C31" s="81"/>
    </row>
    <row r="32" spans="1:5" s="18" customFormat="1" x14ac:dyDescent="0.25">
      <c r="A32" s="58" t="s">
        <v>3421</v>
      </c>
      <c r="B32" s="116" t="s">
        <v>3571</v>
      </c>
      <c r="C32" s="81"/>
    </row>
    <row r="33" spans="1:3" s="18" customFormat="1" x14ac:dyDescent="0.25">
      <c r="A33" s="58" t="s">
        <v>3422</v>
      </c>
      <c r="B33" s="7" t="s">
        <v>3572</v>
      </c>
      <c r="C33" s="7"/>
    </row>
    <row r="34" spans="1:3" s="119" customFormat="1" x14ac:dyDescent="0.25">
      <c r="A34" s="127" t="s">
        <v>3027</v>
      </c>
      <c r="B34" s="128"/>
    </row>
    <row r="35" spans="1:3" s="18" customFormat="1" x14ac:dyDescent="0.25">
      <c r="A35" s="58" t="s">
        <v>3423</v>
      </c>
      <c r="B35" s="7" t="s">
        <v>3080</v>
      </c>
      <c r="C35" s="7" t="s">
        <v>3274</v>
      </c>
    </row>
    <row r="36" spans="1:3" s="119" customFormat="1" x14ac:dyDescent="0.25">
      <c r="A36" s="127" t="s">
        <v>3028</v>
      </c>
      <c r="B36" s="128"/>
    </row>
    <row r="37" spans="1:3" s="18" customFormat="1" x14ac:dyDescent="0.25">
      <c r="A37" s="13" t="s">
        <v>103</v>
      </c>
      <c r="B37" s="7" t="s">
        <v>50</v>
      </c>
      <c r="C37" s="7" t="s">
        <v>50</v>
      </c>
    </row>
    <row r="38" spans="1:3" s="18" customFormat="1" x14ac:dyDescent="0.25">
      <c r="A38" s="59" t="s">
        <v>3424</v>
      </c>
      <c r="B38" s="7" t="s">
        <v>3074</v>
      </c>
      <c r="C38" s="7" t="s">
        <v>3074</v>
      </c>
    </row>
    <row r="39" spans="1:3" s="18" customFormat="1" x14ac:dyDescent="0.25">
      <c r="A39" s="59" t="s">
        <v>3425</v>
      </c>
      <c r="B39" s="7" t="s">
        <v>12</v>
      </c>
      <c r="C39" s="7" t="s">
        <v>283</v>
      </c>
    </row>
    <row r="40" spans="1:3" s="119" customFormat="1" x14ac:dyDescent="0.25">
      <c r="A40" s="127" t="s">
        <v>3029</v>
      </c>
      <c r="B40" s="128"/>
    </row>
    <row r="41" spans="1:3" s="18" customFormat="1" x14ac:dyDescent="0.25">
      <c r="A41" s="13" t="s">
        <v>104</v>
      </c>
      <c r="B41" s="18" t="s">
        <v>50</v>
      </c>
      <c r="C41" s="18" t="s">
        <v>38</v>
      </c>
    </row>
    <row r="42" spans="1:3" s="18" customFormat="1" x14ac:dyDescent="0.25">
      <c r="A42" s="59" t="s">
        <v>3426</v>
      </c>
      <c r="B42" s="18" t="s">
        <v>48</v>
      </c>
      <c r="C42" s="18" t="s">
        <v>51</v>
      </c>
    </row>
    <row r="43" spans="1:3" s="18" customFormat="1" x14ac:dyDescent="0.25">
      <c r="A43" s="59" t="s">
        <v>3427</v>
      </c>
      <c r="B43" s="7" t="s">
        <v>3146</v>
      </c>
      <c r="C43" s="7" t="s">
        <v>3146</v>
      </c>
    </row>
    <row r="44" spans="1:3" s="18" customFormat="1" x14ac:dyDescent="0.25">
      <c r="A44" s="59" t="s">
        <v>3428</v>
      </c>
      <c r="B44" s="18" t="s">
        <v>13</v>
      </c>
      <c r="C44" s="18" t="s">
        <v>283</v>
      </c>
    </row>
    <row r="45" spans="1:3" s="18" customFormat="1" x14ac:dyDescent="0.25">
      <c r="A45" s="61" t="s">
        <v>106</v>
      </c>
      <c r="B45" s="18" t="e">
        <f>VLOOKUP(B46,Master!$A:$B,2,FALSE)</f>
        <v>#N/A</v>
      </c>
      <c r="C45" s="18" t="str">
        <f>VLOOKUP(C46,Master!$A:$B,2,FALSE)</f>
        <v>EMP0006</v>
      </c>
    </row>
    <row r="46" spans="1:3" s="18" customFormat="1" x14ac:dyDescent="0.25">
      <c r="A46" s="18" t="s">
        <v>107</v>
      </c>
      <c r="C46" s="18" t="s">
        <v>329</v>
      </c>
    </row>
    <row r="47" spans="1:3" s="18" customFormat="1" x14ac:dyDescent="0.25">
      <c r="A47" s="18" t="s">
        <v>108</v>
      </c>
      <c r="B47" s="18" t="s">
        <v>54</v>
      </c>
      <c r="C47" s="18" t="s">
        <v>54</v>
      </c>
    </row>
    <row r="48" spans="1:3" s="18" customFormat="1" x14ac:dyDescent="0.25">
      <c r="A48" s="59" t="s">
        <v>3429</v>
      </c>
      <c r="B48" s="18" t="s">
        <v>15</v>
      </c>
      <c r="C48" s="18" t="s">
        <v>15</v>
      </c>
    </row>
    <row r="49" spans="1:8" s="18" customFormat="1" x14ac:dyDescent="0.25">
      <c r="A49" s="59" t="s">
        <v>3430</v>
      </c>
      <c r="B49" s="2" t="s">
        <v>3496</v>
      </c>
      <c r="C49" s="2" t="s">
        <v>3144</v>
      </c>
    </row>
    <row r="50" spans="1:8" s="18" customFormat="1" x14ac:dyDescent="0.25">
      <c r="A50" s="18" t="s">
        <v>109</v>
      </c>
      <c r="B50" s="2">
        <v>1231412</v>
      </c>
      <c r="C50" s="2">
        <v>1231413</v>
      </c>
    </row>
    <row r="51" spans="1:8" s="119" customFormat="1" x14ac:dyDescent="0.25">
      <c r="A51" s="127" t="s">
        <v>3406</v>
      </c>
      <c r="B51" s="128"/>
    </row>
    <row r="52" spans="1:8" s="18" customFormat="1" x14ac:dyDescent="0.25">
      <c r="A52" s="57" t="s">
        <v>37</v>
      </c>
      <c r="B52" s="18" t="s">
        <v>50</v>
      </c>
      <c r="C52" s="18" t="s">
        <v>50</v>
      </c>
    </row>
    <row r="53" spans="1:8" s="18" customFormat="1" x14ac:dyDescent="0.25">
      <c r="A53" s="59" t="s">
        <v>3431</v>
      </c>
      <c r="B53" s="18" t="s">
        <v>110</v>
      </c>
      <c r="C53" s="18" t="s">
        <v>110</v>
      </c>
    </row>
    <row r="54" spans="1:8" s="18" customFormat="1" x14ac:dyDescent="0.25">
      <c r="A54" s="59" t="s">
        <v>3359</v>
      </c>
      <c r="B54" s="18" t="s">
        <v>3147</v>
      </c>
      <c r="C54" s="18" t="s">
        <v>3147</v>
      </c>
    </row>
    <row r="55" spans="1:8" s="18" customFormat="1" x14ac:dyDescent="0.25">
      <c r="A55" s="59" t="s">
        <v>3360</v>
      </c>
      <c r="B55" s="2">
        <v>1</v>
      </c>
      <c r="C55" s="2">
        <v>1</v>
      </c>
    </row>
    <row r="56" spans="1:8" s="18" customFormat="1" x14ac:dyDescent="0.25">
      <c r="A56" s="59" t="s">
        <v>3361</v>
      </c>
      <c r="B56" s="2">
        <v>1</v>
      </c>
      <c r="C56" s="2">
        <v>1</v>
      </c>
    </row>
    <row r="57" spans="1:8" s="18" customFormat="1" x14ac:dyDescent="0.25">
      <c r="A57" s="59" t="s">
        <v>3362</v>
      </c>
      <c r="B57" s="2">
        <v>40242</v>
      </c>
      <c r="C57" s="2">
        <v>40242</v>
      </c>
    </row>
    <row r="58" spans="1:8" s="18" customFormat="1" x14ac:dyDescent="0.25">
      <c r="A58" s="59" t="s">
        <v>3364</v>
      </c>
      <c r="B58" s="18" t="s">
        <v>3077</v>
      </c>
      <c r="C58" s="18" t="s">
        <v>3077</v>
      </c>
    </row>
    <row r="59" spans="1:8" s="18" customFormat="1" x14ac:dyDescent="0.25">
      <c r="A59" s="59" t="s">
        <v>3363</v>
      </c>
      <c r="B59" s="18" t="s">
        <v>3076</v>
      </c>
      <c r="C59" s="18" t="s">
        <v>3076</v>
      </c>
    </row>
    <row r="60" spans="1:8" s="18" customFormat="1" x14ac:dyDescent="0.25">
      <c r="A60" s="59" t="s">
        <v>3365</v>
      </c>
      <c r="B60" s="18" t="s">
        <v>3145</v>
      </c>
      <c r="C60" s="18" t="s">
        <v>3145</v>
      </c>
    </row>
    <row r="61" spans="1:8" s="119" customFormat="1" x14ac:dyDescent="0.25">
      <c r="A61" s="127" t="s">
        <v>3084</v>
      </c>
      <c r="B61" s="128"/>
    </row>
    <row r="62" spans="1:8" x14ac:dyDescent="0.25">
      <c r="A62" s="109" t="s">
        <v>3432</v>
      </c>
      <c r="B62" s="38" t="s">
        <v>50</v>
      </c>
      <c r="C62" s="38" t="s">
        <v>38</v>
      </c>
      <c r="D62" s="17"/>
      <c r="E62" s="17"/>
      <c r="F62" s="17"/>
      <c r="G62" s="17"/>
      <c r="H62" s="17"/>
    </row>
    <row r="63" spans="1:8" s="158" customFormat="1" x14ac:dyDescent="0.25">
      <c r="A63" s="127" t="s">
        <v>3584</v>
      </c>
      <c r="B63" s="128"/>
    </row>
    <row r="64" spans="1:8" s="18" customFormat="1" x14ac:dyDescent="0.25">
      <c r="A64" s="18" t="s">
        <v>3585</v>
      </c>
    </row>
    <row r="65" spans="1:2" s="18" customFormat="1" x14ac:dyDescent="0.25">
      <c r="A65" s="18" t="s">
        <v>3586</v>
      </c>
    </row>
    <row r="66" spans="1:2" s="18" customFormat="1" x14ac:dyDescent="0.25">
      <c r="A66" s="18" t="s">
        <v>2426</v>
      </c>
    </row>
    <row r="67" spans="1:2" s="18" customFormat="1" x14ac:dyDescent="0.25">
      <c r="A67" s="13" t="s">
        <v>3587</v>
      </c>
      <c r="B67" s="7"/>
    </row>
  </sheetData>
  <mergeCells count="8">
    <mergeCell ref="A63:XFD63"/>
    <mergeCell ref="A61:XFD61"/>
    <mergeCell ref="A51:XFD51"/>
    <mergeCell ref="A11:XFD11"/>
    <mergeCell ref="A16:XFD16"/>
    <mergeCell ref="A34:XFD34"/>
    <mergeCell ref="A36:XFD36"/>
    <mergeCell ref="A40:XFD40"/>
  </mergeCells>
  <conditionalFormatting sqref="A27:XFD27">
    <cfRule type="expression" dxfId="122" priority="16">
      <formula>A$26="Amount"</formula>
    </cfRule>
  </conditionalFormatting>
  <conditionalFormatting sqref="A28:XFD28">
    <cfRule type="expression" dxfId="121" priority="15">
      <formula>A$26="Percentage"</formula>
    </cfRule>
  </conditionalFormatting>
  <conditionalFormatting sqref="A38:XFD39">
    <cfRule type="expression" dxfId="120" priority="14">
      <formula>A$37="Yes"</formula>
    </cfRule>
  </conditionalFormatting>
  <conditionalFormatting sqref="A42:XFD50">
    <cfRule type="expression" dxfId="119" priority="13">
      <formula>A$41="Yes"</formula>
    </cfRule>
  </conditionalFormatting>
  <conditionalFormatting sqref="A54:A60 D54:XFD60">
    <cfRule type="expression" dxfId="118" priority="10">
      <formula>A$52="Yes"</formula>
    </cfRule>
  </conditionalFormatting>
  <conditionalFormatting sqref="A53:XFD53">
    <cfRule type="expression" dxfId="117" priority="9">
      <formula>A$52="No"</formula>
    </cfRule>
  </conditionalFormatting>
  <conditionalFormatting sqref="A47:XFD47">
    <cfRule type="expression" dxfId="116" priority="8">
      <formula>A$42="Personal"</formula>
    </cfRule>
  </conditionalFormatting>
  <conditionalFormatting sqref="A45:XFD46">
    <cfRule type="expression" dxfId="115" priority="7">
      <formula>A$42="Company"</formula>
    </cfRule>
  </conditionalFormatting>
  <conditionalFormatting sqref="A62:XFD62">
    <cfRule type="expression" dxfId="114" priority="6">
      <formula>A$18="New"</formula>
    </cfRule>
  </conditionalFormatting>
  <conditionalFormatting sqref="B54:C60">
    <cfRule type="expression" dxfId="113" priority="5">
      <formula>B$41="Yes"</formula>
    </cfRule>
  </conditionalFormatting>
  <conditionalFormatting sqref="B54:C60">
    <cfRule type="expression" dxfId="112"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G10" sqref="G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s="18" t="s">
        <v>8</v>
      </c>
      <c r="D1" s="18" t="s">
        <v>8</v>
      </c>
      <c r="E1" s="18" t="s">
        <v>8</v>
      </c>
      <c r="F1" s="18" t="s">
        <v>8</v>
      </c>
      <c r="G1" s="18" t="s">
        <v>8</v>
      </c>
      <c r="H1" s="18" t="s">
        <v>8</v>
      </c>
    </row>
    <row r="2" spans="1:8" s="18" customFormat="1" x14ac:dyDescent="0.25">
      <c r="A2" s="18" t="s">
        <v>3250</v>
      </c>
      <c r="B2" s="18" t="s">
        <v>3053</v>
      </c>
      <c r="C2" s="18" t="s">
        <v>3053</v>
      </c>
      <c r="D2" s="18" t="s">
        <v>3053</v>
      </c>
      <c r="E2" s="18" t="s">
        <v>3053</v>
      </c>
      <c r="F2" s="18" t="s">
        <v>3053</v>
      </c>
      <c r="G2" s="18" t="s">
        <v>3053</v>
      </c>
      <c r="H2" s="18" t="s">
        <v>3053</v>
      </c>
    </row>
    <row r="3" spans="1:8" s="18" customFormat="1" x14ac:dyDescent="0.25">
      <c r="A3" s="18" t="s">
        <v>3251</v>
      </c>
    </row>
    <row r="4" spans="1:8" s="18" customFormat="1" x14ac:dyDescent="0.25">
      <c r="A4" s="18" t="s">
        <v>3439</v>
      </c>
      <c r="B4" s="18">
        <f>IF(B18="Amount",COUNTIFS($A13:$A18,"*$*",B13:B18,"")+COUNTIFS($A20:$A20,"*$*",B20:B20,""),IF(B18="Percentage",COUNTIFS($A13:$A18,"*$*",B13:B18,"")+COUNTIFS($A19:$A19,"*$*",B19:B19,"")))</f>
        <v>1</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0002APP20211205247</v>
      </c>
    </row>
    <row r="13" spans="1:8" s="18" customFormat="1" x14ac:dyDescent="0.25">
      <c r="A13" s="59" t="s">
        <v>3407</v>
      </c>
      <c r="B13" s="7" t="s">
        <v>3487</v>
      </c>
      <c r="C13" s="7"/>
      <c r="D13" s="7"/>
      <c r="E13" s="7"/>
      <c r="F13" s="7"/>
      <c r="G13" s="7"/>
      <c r="H13" s="7"/>
    </row>
    <row r="14" spans="1:8" s="18" customFormat="1" x14ac:dyDescent="0.25">
      <c r="A14" s="59" t="s">
        <v>3408</v>
      </c>
      <c r="B14" s="8" t="s">
        <v>3157</v>
      </c>
      <c r="C14" s="8" t="s">
        <v>3513</v>
      </c>
      <c r="D14" s="8" t="s">
        <v>3157</v>
      </c>
      <c r="E14" s="8" t="s">
        <v>3157</v>
      </c>
      <c r="F14" s="8" t="s">
        <v>3157</v>
      </c>
      <c r="G14" s="8" t="s">
        <v>3157</v>
      </c>
      <c r="H14" s="8" t="s">
        <v>3157</v>
      </c>
    </row>
    <row r="15" spans="1:8" s="18" customFormat="1" x14ac:dyDescent="0.25">
      <c r="A15" s="59" t="s">
        <v>3440</v>
      </c>
      <c r="B15" s="9"/>
      <c r="C15" s="9"/>
      <c r="D15" s="9"/>
      <c r="E15" s="9"/>
      <c r="F15" s="9"/>
      <c r="G15" s="9"/>
      <c r="H15" s="9"/>
    </row>
    <row r="16" spans="1:8" s="18" customFormat="1" x14ac:dyDescent="0.25">
      <c r="A16" s="59" t="s">
        <v>3441</v>
      </c>
      <c r="B16" s="9" t="s">
        <v>3081</v>
      </c>
      <c r="C16" s="9" t="s">
        <v>3514</v>
      </c>
      <c r="D16" s="9" t="s">
        <v>3081</v>
      </c>
      <c r="E16" s="9" t="s">
        <v>3081</v>
      </c>
      <c r="F16" s="9" t="s">
        <v>3081</v>
      </c>
      <c r="G16" s="9" t="s">
        <v>3081</v>
      </c>
      <c r="H16" s="9" t="s">
        <v>3081</v>
      </c>
    </row>
    <row r="17" spans="1:8" s="18" customFormat="1" x14ac:dyDescent="0.25">
      <c r="A17" s="59" t="s">
        <v>3442</v>
      </c>
      <c r="B17" s="28">
        <v>10000000</v>
      </c>
      <c r="C17" s="28">
        <v>1000000</v>
      </c>
      <c r="D17" s="28">
        <v>10000002</v>
      </c>
      <c r="E17" s="28">
        <v>10000003</v>
      </c>
      <c r="F17" s="28">
        <v>10000004</v>
      </c>
      <c r="G17" s="28">
        <v>10000005</v>
      </c>
      <c r="H17" s="28">
        <v>10000006</v>
      </c>
    </row>
    <row r="18" spans="1:8" s="18" customFormat="1" x14ac:dyDescent="0.25">
      <c r="A18" s="59" t="s">
        <v>3415</v>
      </c>
      <c r="B18" s="18" t="s">
        <v>112</v>
      </c>
      <c r="C18" s="18" t="s">
        <v>102</v>
      </c>
      <c r="D18" s="18" t="s">
        <v>102</v>
      </c>
      <c r="E18" s="18" t="s">
        <v>102</v>
      </c>
      <c r="F18" s="18" t="s">
        <v>102</v>
      </c>
      <c r="G18" s="18" t="s">
        <v>102</v>
      </c>
      <c r="H18" s="18" t="s">
        <v>102</v>
      </c>
    </row>
    <row r="19" spans="1:8" s="18" customFormat="1" x14ac:dyDescent="0.25">
      <c r="A19" s="59" t="s">
        <v>3416</v>
      </c>
      <c r="B19" s="18">
        <v>2</v>
      </c>
      <c r="C19" s="18">
        <v>12</v>
      </c>
      <c r="D19" s="18">
        <v>12</v>
      </c>
      <c r="E19" s="18">
        <v>12</v>
      </c>
      <c r="F19" s="18">
        <v>12</v>
      </c>
      <c r="G19" s="18">
        <v>12</v>
      </c>
      <c r="H19" s="18">
        <v>12</v>
      </c>
    </row>
    <row r="20" spans="1:8" s="18" customFormat="1" x14ac:dyDescent="0.25">
      <c r="A20" s="59" t="s">
        <v>3417</v>
      </c>
      <c r="B20" s="28">
        <v>2500000</v>
      </c>
      <c r="C20" s="28">
        <v>250000</v>
      </c>
      <c r="D20" s="28">
        <v>2500000</v>
      </c>
      <c r="E20" s="28">
        <v>2500000</v>
      </c>
      <c r="F20" s="28">
        <v>2500000</v>
      </c>
      <c r="G20" s="28">
        <v>2500000</v>
      </c>
      <c r="H20" s="28">
        <v>2500000</v>
      </c>
    </row>
    <row r="21" spans="1:8" s="18" customFormat="1" x14ac:dyDescent="0.25">
      <c r="A21" s="18" t="s">
        <v>101</v>
      </c>
    </row>
  </sheetData>
  <conditionalFormatting sqref="B19:XFD19">
    <cfRule type="expression" dxfId="111" priority="6">
      <formula>B$18="Amount"</formula>
    </cfRule>
  </conditionalFormatting>
  <conditionalFormatting sqref="B20:XFD20">
    <cfRule type="expression" dxfId="110" priority="5">
      <formula>B$18="Percentage"</formula>
    </cfRule>
  </conditionalFormatting>
  <conditionalFormatting sqref="A19">
    <cfRule type="expression" dxfId="109" priority="2">
      <formula>A$18="Amount"</formula>
    </cfRule>
  </conditionalFormatting>
  <conditionalFormatting sqref="A20">
    <cfRule type="expression" dxfId="108"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workbookViewId="0">
      <pane xSplit="1" topLeftCell="B1" activePane="topRight" state="frozen"/>
      <selection activeCell="A10" sqref="A10"/>
      <selection pane="topRight" activeCell="B71" sqref="B71"/>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3566</v>
      </c>
      <c r="C1" s="18" t="s">
        <v>8</v>
      </c>
      <c r="D1" s="18" t="s">
        <v>8</v>
      </c>
      <c r="E1" s="18" t="s">
        <v>8</v>
      </c>
    </row>
    <row r="2" spans="1:5" s="18" customFormat="1" x14ac:dyDescent="0.25">
      <c r="A2" s="18" t="s">
        <v>3250</v>
      </c>
      <c r="B2" t="s">
        <v>3567</v>
      </c>
      <c r="C2" s="18" t="s">
        <v>3053</v>
      </c>
      <c r="D2" s="18" t="s">
        <v>3053</v>
      </c>
      <c r="E2" s="18" t="s">
        <v>3053</v>
      </c>
    </row>
    <row r="3" spans="1:5" s="18" customFormat="1" x14ac:dyDescent="0.25">
      <c r="A3" s="18" t="s">
        <v>3251</v>
      </c>
    </row>
    <row r="4" spans="1:5" s="18" customFormat="1" x14ac:dyDescent="0.25">
      <c r="A4" s="18" t="s">
        <v>3439</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3536</v>
      </c>
    </row>
    <row r="10" spans="1:5" s="18" customFormat="1" x14ac:dyDescent="0.25">
      <c r="A10" s="18" t="s">
        <v>3509</v>
      </c>
      <c r="B10" s="18" t="str">
        <f>'1.TabCustomerMainData'!$B$10</f>
        <v>Edit</v>
      </c>
    </row>
    <row r="11" spans="1:5" s="119" customFormat="1" x14ac:dyDescent="0.25">
      <c r="A11" s="137" t="s">
        <v>3030</v>
      </c>
      <c r="B11" s="138"/>
      <c r="C11" s="138"/>
      <c r="D11" s="138"/>
      <c r="E11" s="139"/>
    </row>
    <row r="12" spans="1:5" s="18" customFormat="1" x14ac:dyDescent="0.25">
      <c r="A12" s="58" t="s">
        <v>3443</v>
      </c>
      <c r="B12" s="18" t="s">
        <v>228</v>
      </c>
      <c r="C12" s="18" t="s">
        <v>113</v>
      </c>
    </row>
    <row r="13" spans="1:5" s="143" customFormat="1" x14ac:dyDescent="0.25">
      <c r="A13" s="140" t="s">
        <v>58</v>
      </c>
      <c r="B13" s="141"/>
      <c r="C13" s="141"/>
      <c r="D13" s="141"/>
      <c r="E13" s="142"/>
    </row>
    <row r="14" spans="1:5" s="18" customFormat="1" x14ac:dyDescent="0.25">
      <c r="A14" s="59" t="s">
        <v>3444</v>
      </c>
      <c r="B14" s="18" t="s">
        <v>3148</v>
      </c>
      <c r="C14" s="18" t="s">
        <v>3148</v>
      </c>
    </row>
    <row r="15" spans="1:5" s="18" customFormat="1" x14ac:dyDescent="0.25">
      <c r="A15" s="59" t="s">
        <v>3445</v>
      </c>
      <c r="B15" s="27">
        <v>100000000</v>
      </c>
      <c r="C15" s="27">
        <v>700000001</v>
      </c>
    </row>
    <row r="16" spans="1:5" s="18" customFormat="1" x14ac:dyDescent="0.25">
      <c r="A16" s="18" t="s">
        <v>114</v>
      </c>
    </row>
    <row r="17" spans="1:5" s="18" customFormat="1" x14ac:dyDescent="0.25">
      <c r="A17" s="18" t="s">
        <v>115</v>
      </c>
    </row>
    <row r="18" spans="1:5" s="18" customFormat="1" x14ac:dyDescent="0.25">
      <c r="A18" s="59" t="s">
        <v>3446</v>
      </c>
      <c r="B18" s="72">
        <v>44197</v>
      </c>
      <c r="C18" s="72">
        <v>44197</v>
      </c>
    </row>
    <row r="19" spans="1:5" s="18" customFormat="1" x14ac:dyDescent="0.25">
      <c r="A19" s="59" t="s">
        <v>3447</v>
      </c>
      <c r="B19" s="72">
        <v>44565</v>
      </c>
      <c r="C19" s="72">
        <v>44741</v>
      </c>
    </row>
    <row r="20" spans="1:5" s="18" customFormat="1" x14ac:dyDescent="0.25">
      <c r="A20" s="18" t="s">
        <v>116</v>
      </c>
    </row>
    <row r="21" spans="1:5" s="143" customFormat="1" x14ac:dyDescent="0.25">
      <c r="A21" s="140" t="s">
        <v>51</v>
      </c>
      <c r="B21" s="141"/>
      <c r="C21" s="141"/>
      <c r="D21" s="141"/>
      <c r="E21" s="142"/>
    </row>
    <row r="22" spans="1:5" s="18" customFormat="1" x14ac:dyDescent="0.25">
      <c r="A22" s="59" t="s">
        <v>3423</v>
      </c>
      <c r="B22" s="18" t="s">
        <v>200</v>
      </c>
      <c r="C22" s="18" t="s">
        <v>117</v>
      </c>
    </row>
    <row r="23" spans="1:5" s="18" customFormat="1" x14ac:dyDescent="0.25">
      <c r="A23" s="59" t="s">
        <v>3445</v>
      </c>
      <c r="B23" s="27">
        <v>800000000</v>
      </c>
      <c r="C23" s="27">
        <v>300000001</v>
      </c>
    </row>
    <row r="24" spans="1:5" s="18" customFormat="1" x14ac:dyDescent="0.25">
      <c r="A24" s="59" t="s">
        <v>3448</v>
      </c>
      <c r="B24" s="18" t="s">
        <v>118</v>
      </c>
      <c r="C24" s="18" t="s">
        <v>118</v>
      </c>
    </row>
    <row r="25" spans="1:5" s="18" customFormat="1" x14ac:dyDescent="0.25">
      <c r="A25" s="59" t="s">
        <v>3449</v>
      </c>
      <c r="B25" s="18" t="s">
        <v>197</v>
      </c>
      <c r="C25" s="18" t="s">
        <v>197</v>
      </c>
    </row>
    <row r="26" spans="1:5" s="18" customFormat="1" x14ac:dyDescent="0.25">
      <c r="A26" s="59" t="s">
        <v>3444</v>
      </c>
      <c r="B26" s="18" t="s">
        <v>398</v>
      </c>
      <c r="C26" s="18" t="s">
        <v>398</v>
      </c>
    </row>
    <row r="27" spans="1:5" s="18" customFormat="1" x14ac:dyDescent="0.25">
      <c r="A27" s="18" t="s">
        <v>116</v>
      </c>
    </row>
    <row r="28" spans="1:5" s="18" customFormat="1" x14ac:dyDescent="0.25">
      <c r="A28" s="59" t="s">
        <v>3450</v>
      </c>
      <c r="B28" s="18">
        <v>16</v>
      </c>
      <c r="C28" s="18">
        <v>17</v>
      </c>
    </row>
    <row r="29" spans="1:5" s="119" customFormat="1" x14ac:dyDescent="0.25">
      <c r="A29" s="137" t="s">
        <v>3031</v>
      </c>
      <c r="B29" s="138"/>
      <c r="C29" s="138"/>
      <c r="D29" s="138"/>
      <c r="E29" s="139"/>
    </row>
    <row r="30" spans="1:5" s="18" customFormat="1" x14ac:dyDescent="0.25">
      <c r="A30" s="64" t="s">
        <v>121</v>
      </c>
      <c r="B30" s="35" t="s">
        <v>122</v>
      </c>
      <c r="C30" s="35" t="s">
        <v>122</v>
      </c>
    </row>
    <row r="31" spans="1:5" s="18" customFormat="1" x14ac:dyDescent="0.25">
      <c r="A31" s="35" t="s">
        <v>123</v>
      </c>
      <c r="B31" s="36">
        <v>800000</v>
      </c>
      <c r="C31" s="36">
        <v>800000</v>
      </c>
    </row>
    <row r="32" spans="1:5" s="18" customFormat="1" x14ac:dyDescent="0.25">
      <c r="A32" s="35" t="s">
        <v>124</v>
      </c>
      <c r="B32" s="36">
        <v>800000</v>
      </c>
      <c r="C32" s="36">
        <v>800000</v>
      </c>
    </row>
    <row r="33" spans="1:5" s="147" customFormat="1" x14ac:dyDescent="0.25">
      <c r="A33" s="144" t="s">
        <v>3032</v>
      </c>
      <c r="B33" s="145"/>
      <c r="C33" s="145"/>
      <c r="D33" s="145"/>
      <c r="E33" s="146"/>
    </row>
    <row r="34" spans="1:5" s="18" customFormat="1" x14ac:dyDescent="0.25">
      <c r="A34" s="59" t="s">
        <v>3451</v>
      </c>
      <c r="B34" s="18" t="s">
        <v>126</v>
      </c>
      <c r="C34" s="18" t="s">
        <v>126</v>
      </c>
    </row>
    <row r="35" spans="1:5" s="140" customFormat="1" x14ac:dyDescent="0.25">
      <c r="A35" s="140" t="s">
        <v>127</v>
      </c>
      <c r="B35" s="141"/>
      <c r="C35" s="141"/>
      <c r="D35" s="141"/>
      <c r="E35" s="141"/>
    </row>
    <row r="36" spans="1:5" s="18" customFormat="1" x14ac:dyDescent="0.25">
      <c r="A36" s="59" t="s">
        <v>3452</v>
      </c>
      <c r="B36" s="18" t="s">
        <v>92</v>
      </c>
      <c r="C36" s="18" t="s">
        <v>92</v>
      </c>
    </row>
    <row r="37" spans="1:5" s="18" customFormat="1" x14ac:dyDescent="0.25">
      <c r="A37" s="59" t="s">
        <v>3453</v>
      </c>
      <c r="B37" s="18" t="s">
        <v>92</v>
      </c>
      <c r="C37" s="18" t="s">
        <v>92</v>
      </c>
    </row>
    <row r="38" spans="1:5" s="18" customFormat="1" x14ac:dyDescent="0.25">
      <c r="A38" s="59" t="s">
        <v>3454</v>
      </c>
      <c r="B38" s="18" t="s">
        <v>122</v>
      </c>
      <c r="C38" s="18" t="s">
        <v>92</v>
      </c>
    </row>
    <row r="39" spans="1:5" s="18" customFormat="1" x14ac:dyDescent="0.25">
      <c r="A39" s="59" t="s">
        <v>3455</v>
      </c>
      <c r="B39" s="18" t="s">
        <v>92</v>
      </c>
      <c r="C39" s="18" t="s">
        <v>92</v>
      </c>
    </row>
    <row r="40" spans="1:5" s="18" customFormat="1" x14ac:dyDescent="0.25">
      <c r="A40" s="59" t="s">
        <v>3456</v>
      </c>
      <c r="B40" s="18" t="s">
        <v>92</v>
      </c>
      <c r="C40" s="18" t="s">
        <v>92</v>
      </c>
    </row>
    <row r="41" spans="1:5" s="18" customFormat="1" x14ac:dyDescent="0.25">
      <c r="A41" s="59" t="s">
        <v>3457</v>
      </c>
      <c r="B41" s="18" t="s">
        <v>92</v>
      </c>
      <c r="C41" s="18" t="s">
        <v>92</v>
      </c>
    </row>
    <row r="42" spans="1:5" s="18" customFormat="1" x14ac:dyDescent="0.25">
      <c r="A42" s="59" t="s">
        <v>3458</v>
      </c>
      <c r="B42" s="18" t="s">
        <v>122</v>
      </c>
      <c r="C42" s="18" t="s">
        <v>92</v>
      </c>
    </row>
    <row r="43" spans="1:5" s="88" customFormat="1" x14ac:dyDescent="0.25">
      <c r="A43" s="110" t="s">
        <v>3459</v>
      </c>
      <c r="B43" s="18" t="s">
        <v>92</v>
      </c>
      <c r="C43" s="18" t="s">
        <v>92</v>
      </c>
      <c r="D43" s="101"/>
      <c r="E43" s="101"/>
    </row>
    <row r="44" spans="1:5" s="148" customFormat="1" x14ac:dyDescent="0.25">
      <c r="A44" s="148" t="s">
        <v>3193</v>
      </c>
      <c r="B44" s="149"/>
      <c r="C44" s="149"/>
      <c r="D44" s="149"/>
      <c r="E44" s="149"/>
    </row>
    <row r="45" spans="1:5" s="89" customFormat="1" x14ac:dyDescent="0.25">
      <c r="A45" s="89" t="s">
        <v>3166</v>
      </c>
      <c r="B45" s="90"/>
      <c r="C45" s="90" t="s">
        <v>3179</v>
      </c>
    </row>
    <row r="46" spans="1:5" s="89" customFormat="1" x14ac:dyDescent="0.25">
      <c r="A46" s="89" t="s">
        <v>3167</v>
      </c>
      <c r="B46" s="90"/>
      <c r="C46" s="90" t="s">
        <v>3180</v>
      </c>
    </row>
    <row r="47" spans="1:5" s="89" customFormat="1" x14ac:dyDescent="0.25">
      <c r="A47" s="89" t="s">
        <v>3168</v>
      </c>
      <c r="B47" s="90"/>
      <c r="C47" s="90" t="s">
        <v>3275</v>
      </c>
    </row>
    <row r="48" spans="1:5" s="89" customFormat="1" x14ac:dyDescent="0.25">
      <c r="A48" s="89" t="s">
        <v>125</v>
      </c>
      <c r="B48" s="90"/>
      <c r="C48" s="90" t="s">
        <v>3181</v>
      </c>
    </row>
    <row r="49" spans="1:5" s="150" customFormat="1" x14ac:dyDescent="0.25">
      <c r="A49" s="150" t="s">
        <v>127</v>
      </c>
      <c r="B49" s="151"/>
      <c r="C49" s="151"/>
      <c r="D49" s="151"/>
      <c r="E49" s="151"/>
    </row>
    <row r="50" spans="1:5" s="89" customFormat="1" x14ac:dyDescent="0.25">
      <c r="A50" s="89" t="s">
        <v>128</v>
      </c>
      <c r="B50" s="91"/>
      <c r="C50" s="91" t="s">
        <v>3179</v>
      </c>
    </row>
    <row r="51" spans="1:5" s="89" customFormat="1" x14ac:dyDescent="0.25">
      <c r="A51" s="89" t="s">
        <v>129</v>
      </c>
      <c r="B51" s="91"/>
      <c r="C51" s="91" t="s">
        <v>3185</v>
      </c>
    </row>
    <row r="52" spans="1:5" s="89" customFormat="1" x14ac:dyDescent="0.25">
      <c r="A52" s="89" t="s">
        <v>130</v>
      </c>
      <c r="B52" s="91"/>
      <c r="C52" s="91" t="s">
        <v>3182</v>
      </c>
    </row>
    <row r="53" spans="1:5" s="89" customFormat="1" x14ac:dyDescent="0.25">
      <c r="A53" s="89" t="s">
        <v>131</v>
      </c>
      <c r="B53" s="91"/>
      <c r="C53" s="91" t="s">
        <v>3183</v>
      </c>
    </row>
    <row r="54" spans="1:5" s="89" customFormat="1" x14ac:dyDescent="0.25">
      <c r="A54" s="89" t="s">
        <v>132</v>
      </c>
      <c r="B54" s="91"/>
      <c r="C54" s="91" t="s">
        <v>3184</v>
      </c>
    </row>
    <row r="55" spans="1:5" s="89" customFormat="1" x14ac:dyDescent="0.25">
      <c r="A55" s="89" t="s">
        <v>133</v>
      </c>
      <c r="B55" s="91"/>
      <c r="C55" s="91" t="s">
        <v>3185</v>
      </c>
    </row>
    <row r="56" spans="1:5" s="89" customFormat="1" x14ac:dyDescent="0.25">
      <c r="A56" s="89" t="s">
        <v>134</v>
      </c>
      <c r="B56" s="91"/>
      <c r="C56" s="91" t="s">
        <v>3183</v>
      </c>
    </row>
    <row r="57" spans="1:5" s="89" customFormat="1" x14ac:dyDescent="0.25">
      <c r="A57" s="89" t="s">
        <v>3240</v>
      </c>
      <c r="B57" s="91"/>
      <c r="C57" s="91" t="s">
        <v>3184</v>
      </c>
    </row>
    <row r="58" spans="1:5" s="152" customFormat="1" x14ac:dyDescent="0.25">
      <c r="A58" s="152" t="s">
        <v>3169</v>
      </c>
    </row>
    <row r="59" spans="1:5" s="97" customFormat="1" x14ac:dyDescent="0.25">
      <c r="A59" s="13" t="s">
        <v>3170</v>
      </c>
      <c r="B59" s="13" t="s">
        <v>3186</v>
      </c>
      <c r="C59" s="13" t="s">
        <v>3276</v>
      </c>
    </row>
    <row r="60" spans="1:5" s="97" customFormat="1" x14ac:dyDescent="0.25">
      <c r="A60" s="13" t="s">
        <v>3171</v>
      </c>
      <c r="B60" s="13" t="s">
        <v>3194</v>
      </c>
      <c r="C60" s="13" t="s">
        <v>3277</v>
      </c>
    </row>
    <row r="61" spans="1:5" s="97" customFormat="1" x14ac:dyDescent="0.25">
      <c r="A61" s="13" t="s">
        <v>3172</v>
      </c>
      <c r="B61" s="13" t="s">
        <v>3187</v>
      </c>
      <c r="C61" s="13" t="s">
        <v>3278</v>
      </c>
    </row>
    <row r="62" spans="1:5" s="97" customFormat="1" x14ac:dyDescent="0.25">
      <c r="A62" s="13" t="s">
        <v>3174</v>
      </c>
      <c r="B62" s="13" t="s">
        <v>3188</v>
      </c>
      <c r="C62" s="13" t="s">
        <v>3279</v>
      </c>
    </row>
    <row r="63" spans="1:5" s="97" customFormat="1" x14ac:dyDescent="0.25">
      <c r="A63" s="13" t="s">
        <v>3173</v>
      </c>
      <c r="B63" s="13" t="s">
        <v>3195</v>
      </c>
      <c r="C63" s="13" t="s">
        <v>3186</v>
      </c>
    </row>
    <row r="64" spans="1:5" s="97" customFormat="1" x14ac:dyDescent="0.25">
      <c r="A64" s="13" t="s">
        <v>3175</v>
      </c>
      <c r="B64" s="13" t="s">
        <v>3196</v>
      </c>
      <c r="C64" s="13" t="s">
        <v>3280</v>
      </c>
    </row>
    <row r="65" spans="1:3" s="97" customFormat="1" x14ac:dyDescent="0.25">
      <c r="A65" s="13" t="s">
        <v>3176</v>
      </c>
      <c r="B65" s="13" t="s">
        <v>3160</v>
      </c>
      <c r="C65" s="13" t="s">
        <v>3160</v>
      </c>
    </row>
    <row r="66" spans="1:3" s="100" customFormat="1" x14ac:dyDescent="0.25">
      <c r="A66" s="13" t="s">
        <v>3241</v>
      </c>
      <c r="B66" s="13" t="s">
        <v>3242</v>
      </c>
      <c r="C66" s="13" t="s">
        <v>3242</v>
      </c>
    </row>
    <row r="67" spans="1:3" s="102" customFormat="1" x14ac:dyDescent="0.25">
      <c r="A67" s="13" t="s">
        <v>3244</v>
      </c>
      <c r="B67" s="13"/>
    </row>
    <row r="68" spans="1:3" s="97" customFormat="1" x14ac:dyDescent="0.25">
      <c r="A68" s="97" t="s">
        <v>3238</v>
      </c>
      <c r="B68" s="99"/>
    </row>
    <row r="69" spans="1:3" s="97" customFormat="1" x14ac:dyDescent="0.25">
      <c r="A69" s="13" t="s">
        <v>3229</v>
      </c>
      <c r="B69" s="13"/>
      <c r="C69" s="13" t="s">
        <v>3281</v>
      </c>
    </row>
    <row r="70" spans="1:3" s="97" customFormat="1" x14ac:dyDescent="0.25">
      <c r="A70" s="98" t="s">
        <v>3230</v>
      </c>
      <c r="B70" s="98"/>
    </row>
    <row r="71" spans="1:3" s="97" customFormat="1" x14ac:dyDescent="0.25">
      <c r="A71" s="13" t="s">
        <v>3231</v>
      </c>
      <c r="B71" s="13"/>
      <c r="C71" s="13"/>
    </row>
    <row r="72" spans="1:3" s="97" customFormat="1" x14ac:dyDescent="0.25">
      <c r="A72" s="13" t="s">
        <v>3232</v>
      </c>
      <c r="B72" s="13"/>
      <c r="C72" s="13" t="s">
        <v>3282</v>
      </c>
    </row>
    <row r="73" spans="1:3" s="97" customFormat="1" x14ac:dyDescent="0.25">
      <c r="A73" s="13" t="s">
        <v>3233</v>
      </c>
      <c r="B73" s="13"/>
      <c r="C73" s="13" t="s">
        <v>3283</v>
      </c>
    </row>
    <row r="74" spans="1:3" s="13" customFormat="1" x14ac:dyDescent="0.25">
      <c r="A74" s="13" t="s">
        <v>3234</v>
      </c>
      <c r="C74" s="13" t="s">
        <v>3284</v>
      </c>
    </row>
    <row r="75" spans="1:3" s="13" customFormat="1" x14ac:dyDescent="0.25">
      <c r="A75" s="13" t="s">
        <v>3235</v>
      </c>
      <c r="C75" s="13" t="s">
        <v>3239</v>
      </c>
    </row>
    <row r="76" spans="1:3" s="13" customFormat="1" x14ac:dyDescent="0.25">
      <c r="A76" s="13" t="s">
        <v>3236</v>
      </c>
      <c r="C76" s="13" t="s">
        <v>3285</v>
      </c>
    </row>
    <row r="77" spans="1:3" s="13" customFormat="1" x14ac:dyDescent="0.25">
      <c r="A77" s="13" t="s">
        <v>3237</v>
      </c>
      <c r="C77" s="13" t="s">
        <v>3286</v>
      </c>
    </row>
    <row r="78" spans="1:3" s="89" customFormat="1" x14ac:dyDescent="0.25">
      <c r="A78" s="89" t="s">
        <v>3240</v>
      </c>
      <c r="B78" s="90"/>
      <c r="C78" s="90" t="s">
        <v>3287</v>
      </c>
    </row>
    <row r="79" spans="1:3" s="102" customFormat="1" x14ac:dyDescent="0.25">
      <c r="A79" s="13" t="s">
        <v>3243</v>
      </c>
      <c r="B79" s="13"/>
      <c r="C79" s="13"/>
    </row>
    <row r="80" spans="1:3" s="135" customFormat="1" x14ac:dyDescent="0.25">
      <c r="A80" s="135" t="s">
        <v>3033</v>
      </c>
      <c r="B80" s="136"/>
    </row>
    <row r="81" spans="1:3" s="18" customFormat="1" x14ac:dyDescent="0.25">
      <c r="A81" s="18" t="s">
        <v>135</v>
      </c>
      <c r="B81" s="27">
        <v>0</v>
      </c>
      <c r="C81" s="27">
        <v>100001</v>
      </c>
    </row>
    <row r="82" spans="1:3" s="92" customFormat="1" x14ac:dyDescent="0.25">
      <c r="A82" s="92" t="s">
        <v>3189</v>
      </c>
      <c r="B82" t="s">
        <v>3534</v>
      </c>
      <c r="C82" s="17" t="s">
        <v>3288</v>
      </c>
    </row>
    <row r="83" spans="1:3" s="104" customFormat="1" x14ac:dyDescent="0.25">
      <c r="A83" s="111" t="s">
        <v>3489</v>
      </c>
    </row>
    <row r="84" spans="1:3" s="18" customFormat="1" x14ac:dyDescent="0.25">
      <c r="A84" s="18" t="s">
        <v>3490</v>
      </c>
      <c r="B84" s="18" t="s">
        <v>92</v>
      </c>
    </row>
    <row r="85" spans="1:3" s="18" customFormat="1" x14ac:dyDescent="0.25">
      <c r="A85" s="18" t="s">
        <v>3491</v>
      </c>
      <c r="B85" s="18">
        <v>2000000</v>
      </c>
    </row>
    <row r="86" spans="1:3" s="17" customFormat="1" x14ac:dyDescent="0.25"/>
    <row r="87" spans="1:3" x14ac:dyDescent="0.25">
      <c r="A87" s="131" t="s">
        <v>3178</v>
      </c>
      <c r="B87" s="132"/>
    </row>
    <row r="88" spans="1:3" ht="30" x14ac:dyDescent="0.25">
      <c r="A88" s="95" t="s">
        <v>3191</v>
      </c>
      <c r="B88" s="96">
        <f>IF(B24="Annualy",0,IF(B24="Full Tenor",ROUNDUP('6.TabApplicationData'!B20/12,0)-1,ROUNDUP(B28/12,0)-1))</f>
        <v>0</v>
      </c>
    </row>
    <row r="89" spans="1:3" ht="30" customHeight="1" x14ac:dyDescent="0.25">
      <c r="A89" s="133" t="s">
        <v>3177</v>
      </c>
      <c r="B89" s="134"/>
    </row>
    <row r="90" spans="1:3" x14ac:dyDescent="0.25">
      <c r="A90" s="88" t="s">
        <v>3192</v>
      </c>
      <c r="B90" s="96">
        <f>B88+1</f>
        <v>1</v>
      </c>
    </row>
    <row r="91" spans="1:3" x14ac:dyDescent="0.25">
      <c r="A91" s="130" t="s">
        <v>3197</v>
      </c>
      <c r="B91" s="130"/>
    </row>
    <row r="92" spans="1:3" ht="45.75" customHeight="1" x14ac:dyDescent="0.25">
      <c r="A92" s="130"/>
      <c r="B92" s="130"/>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07" priority="20">
      <formula>OR(B$24="Annualy",B$24="Full Tenor")</formula>
    </cfRule>
  </conditionalFormatting>
  <conditionalFormatting sqref="A35 A44 A49 A58 D74:XFD78 B59:B71 A68:A71 A72:B73 A45:XFD48 A50:XFD57 C59:C66 C69 C71:C73 A79:C79 A81:XFD82 B22:XFD28 A30:XFD32 B34:XFD34 B36:XFD43">
    <cfRule type="expression" dxfId="106" priority="19">
      <formula>A$12="Customer"</formula>
    </cfRule>
  </conditionalFormatting>
  <conditionalFormatting sqref="A35 A44 A49 A58 D74:XFD78 B59:B71 A68:A71 A72:B73 B14:XFD20 A45:XFD48 A50:XFD57 C59:C66 C69 C71:C73 A79:C79 A81:XFD82 B22:XFD28 A30:XFD32 B34:XFD34 B36:XFD43">
    <cfRule type="expression" dxfId="105" priority="18">
      <formula>A$12="Off System"</formula>
    </cfRule>
  </conditionalFormatting>
  <conditionalFormatting sqref="B14:XFD20">
    <cfRule type="expression" dxfId="104" priority="17">
      <formula>B$12="Multifinance"</formula>
    </cfRule>
  </conditionalFormatting>
  <conditionalFormatting sqref="A31:XFD32">
    <cfRule type="expression" dxfId="103" priority="16">
      <formula>A$30="YES"</formula>
    </cfRule>
  </conditionalFormatting>
  <conditionalFormatting sqref="A62:A66">
    <cfRule type="expression" dxfId="102" priority="15">
      <formula>A$12="Customer"</formula>
    </cfRule>
  </conditionalFormatting>
  <conditionalFormatting sqref="A62:A66">
    <cfRule type="expression" dxfId="101" priority="14">
      <formula>A$12="Off System"</formula>
    </cfRule>
  </conditionalFormatting>
  <conditionalFormatting sqref="A82:XFD82">
    <cfRule type="expression" dxfId="100" priority="11">
      <formula>A$82="Discount Amount (Paid By MF)"</formula>
    </cfRule>
  </conditionalFormatting>
  <conditionalFormatting sqref="A14:A20">
    <cfRule type="expression" dxfId="99" priority="10">
      <formula>A$12="Off System"</formula>
    </cfRule>
  </conditionalFormatting>
  <conditionalFormatting sqref="A14:A20">
    <cfRule type="expression" dxfId="98" priority="9">
      <formula>A$12="Multifinance"</formula>
    </cfRule>
  </conditionalFormatting>
  <conditionalFormatting sqref="A28">
    <cfRule type="expression" dxfId="97" priority="8">
      <formula>OR(A$24="Annualy",A$24="Full Tenor")</formula>
    </cfRule>
  </conditionalFormatting>
  <conditionalFormatting sqref="A22:A28">
    <cfRule type="expression" dxfId="96" priority="7">
      <formula>A$12="Customer"</formula>
    </cfRule>
  </conditionalFormatting>
  <conditionalFormatting sqref="A22:A28">
    <cfRule type="expression" dxfId="95" priority="6">
      <formula>A$12="Off System"</formula>
    </cfRule>
  </conditionalFormatting>
  <conditionalFormatting sqref="A34">
    <cfRule type="expression" dxfId="94" priority="5">
      <formula>A$12="Customer"</formula>
    </cfRule>
  </conditionalFormatting>
  <conditionalFormatting sqref="A34">
    <cfRule type="expression" dxfId="93" priority="4">
      <formula>A$12="Off System"</formula>
    </cfRule>
  </conditionalFormatting>
  <conditionalFormatting sqref="A36:A43">
    <cfRule type="expression" dxfId="92" priority="3">
      <formula>A$12="Customer"</formula>
    </cfRule>
  </conditionalFormatting>
  <conditionalFormatting sqref="A36:A43">
    <cfRule type="expression" dxfId="91" priority="2">
      <formula>A$12="Off System"</formula>
    </cfRule>
  </conditionalFormatting>
  <conditionalFormatting sqref="A85:XFD85">
    <cfRule type="expression" dxfId="90" priority="1">
      <formula>A$84="YES"</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topLeftCell="A10" workbookViewId="0">
      <pane xSplit="1" topLeftCell="B1" activePane="topRight" state="frozen"/>
      <selection pane="topRight" activeCell="C18" sqref="C18"/>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t="s">
        <v>5</v>
      </c>
      <c r="C1" s="18" t="s">
        <v>8</v>
      </c>
      <c r="D1" s="18" t="s">
        <v>8</v>
      </c>
      <c r="E1" s="18" t="s">
        <v>8</v>
      </c>
    </row>
    <row r="2" spans="1:5" s="18" customFormat="1" x14ac:dyDescent="0.25">
      <c r="A2" s="18" t="s">
        <v>3250</v>
      </c>
      <c r="B2" t="s">
        <v>3575</v>
      </c>
      <c r="C2" s="18" t="s">
        <v>3053</v>
      </c>
      <c r="D2" s="18" t="s">
        <v>3053</v>
      </c>
      <c r="E2" s="18" t="s">
        <v>3053</v>
      </c>
    </row>
    <row r="3" spans="1:5" s="18" customFormat="1" x14ac:dyDescent="0.25">
      <c r="A3" s="18" t="s">
        <v>3251</v>
      </c>
    </row>
    <row r="4" spans="1:5" s="18" customFormat="1" x14ac:dyDescent="0.25">
      <c r="A4" s="18" t="s">
        <v>3439</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3536</v>
      </c>
    </row>
    <row r="10" spans="1:5" s="18" customFormat="1" x14ac:dyDescent="0.25">
      <c r="A10" s="18" t="s">
        <v>3509</v>
      </c>
      <c r="B10" s="18" t="str">
        <f>'1.TabCustomerMainData'!$B$10</f>
        <v>Edit</v>
      </c>
    </row>
    <row r="11" spans="1:5" s="119" customFormat="1" x14ac:dyDescent="0.25">
      <c r="A11" s="119" t="s">
        <v>3034</v>
      </c>
    </row>
    <row r="12" spans="1:5" s="18" customFormat="1" x14ac:dyDescent="0.25">
      <c r="A12" s="58" t="s">
        <v>3460</v>
      </c>
      <c r="B12" s="18" t="s">
        <v>92</v>
      </c>
      <c r="C12" s="18" t="s">
        <v>92</v>
      </c>
    </row>
    <row r="13" spans="1:5" s="18" customFormat="1" x14ac:dyDescent="0.25">
      <c r="A13" s="59" t="s">
        <v>3461</v>
      </c>
      <c r="B13" s="18" t="s">
        <v>406</v>
      </c>
      <c r="C13" s="18" t="s">
        <v>3289</v>
      </c>
    </row>
    <row r="14" spans="1:5" s="18" customFormat="1" x14ac:dyDescent="0.25">
      <c r="A14" s="59" t="s">
        <v>3462</v>
      </c>
      <c r="B14" s="18" t="s">
        <v>241</v>
      </c>
      <c r="C14" s="18" t="s">
        <v>241</v>
      </c>
    </row>
    <row r="15" spans="1:5" s="18" customFormat="1" x14ac:dyDescent="0.25">
      <c r="A15" s="59" t="s">
        <v>3463</v>
      </c>
      <c r="B15" s="37">
        <v>0.3</v>
      </c>
      <c r="C15" s="37">
        <v>1.3</v>
      </c>
    </row>
    <row r="16" spans="1:5" s="18" customFormat="1" x14ac:dyDescent="0.25">
      <c r="A16" s="18" t="s">
        <v>101</v>
      </c>
    </row>
    <row r="17" spans="1:3" s="119" customFormat="1" x14ac:dyDescent="0.25">
      <c r="A17" s="119" t="s">
        <v>3035</v>
      </c>
    </row>
    <row r="18" spans="1:3" s="18" customFormat="1" x14ac:dyDescent="0.25">
      <c r="A18" s="59" t="s">
        <v>3464</v>
      </c>
      <c r="B18" s="18" t="s">
        <v>92</v>
      </c>
      <c r="C18" s="18" t="s">
        <v>92</v>
      </c>
    </row>
    <row r="19" spans="1:3" s="18" customFormat="1" x14ac:dyDescent="0.25">
      <c r="A19" s="59" t="s">
        <v>3465</v>
      </c>
      <c r="B19" s="18" t="s">
        <v>92</v>
      </c>
      <c r="C19" s="18" t="s">
        <v>92</v>
      </c>
    </row>
    <row r="20" spans="1:3" s="18" customFormat="1" x14ac:dyDescent="0.25">
      <c r="A20" s="59" t="s">
        <v>3466</v>
      </c>
      <c r="B20" s="18" t="s">
        <v>122</v>
      </c>
      <c r="C20" s="18" t="s">
        <v>92</v>
      </c>
    </row>
    <row r="21" spans="1:3" s="18" customFormat="1" x14ac:dyDescent="0.25">
      <c r="A21" s="59" t="s">
        <v>3467</v>
      </c>
      <c r="B21" s="18" t="s">
        <v>2450</v>
      </c>
      <c r="C21" s="18" t="s">
        <v>2450</v>
      </c>
    </row>
    <row r="22" spans="1:3" s="119" customFormat="1" x14ac:dyDescent="0.25">
      <c r="A22" s="119" t="s">
        <v>3036</v>
      </c>
    </row>
    <row r="23" spans="1:3" s="18" customFormat="1" x14ac:dyDescent="0.25">
      <c r="A23" s="59" t="s">
        <v>3468</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89" priority="8">
      <formula>A$12="NO"</formula>
    </cfRule>
  </conditionalFormatting>
  <conditionalFormatting sqref="B15:XFD15">
    <cfRule type="expression" dxfId="88" priority="7">
      <formula>AND(B$14&lt;&gt;"Paid in Advance &amp; Capitalized Mix",B$14&lt;&gt;"",B$14&lt;&gt;"Premium Payment Method")</formula>
    </cfRule>
  </conditionalFormatting>
  <conditionalFormatting sqref="B21:XFD21">
    <cfRule type="expression" dxfId="87" priority="6">
      <formula>AND(B$19&lt;&gt;"YES PARTIAL",B$19&lt;&gt;"",B$19&lt;&gt;"Subject Guarantor")</formula>
    </cfRule>
  </conditionalFormatting>
  <conditionalFormatting sqref="A13:A15">
    <cfRule type="expression" dxfId="86" priority="5">
      <formula>A$12="NO"</formula>
    </cfRule>
  </conditionalFormatting>
  <conditionalFormatting sqref="A15">
    <cfRule type="expression" dxfId="85" priority="4">
      <formula>AND(A$14&lt;&gt;"Paid in Advance &amp; Capitalized Mix",A$14&lt;&gt;"",A$14&lt;&gt;"Premium Payment Method")</formula>
    </cfRule>
  </conditionalFormatting>
  <conditionalFormatting sqref="A18:A21">
    <cfRule type="expression" dxfId="84" priority="3">
      <formula>A$12="NO"</formula>
    </cfRule>
  </conditionalFormatting>
  <conditionalFormatting sqref="A21">
    <cfRule type="expression" dxfId="83" priority="2">
      <formula>AND(A$19&lt;&gt;"YES PARTIAL",A$19&lt;&gt;"",A$19&lt;&gt;"Subject Guarantor")</formula>
    </cfRule>
  </conditionalFormatting>
  <conditionalFormatting sqref="A23">
    <cfRule type="expression" dxfId="82"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1"/>
  <sheetViews>
    <sheetView topLeftCell="B1" workbookViewId="0">
      <selection activeCell="B45" sqref="B45"/>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3566</v>
      </c>
      <c r="C1" s="18" t="s">
        <v>8</v>
      </c>
      <c r="D1" s="18" t="s">
        <v>8</v>
      </c>
      <c r="E1" s="18" t="s">
        <v>8</v>
      </c>
    </row>
    <row r="2" spans="1:5" s="18" customFormat="1" x14ac:dyDescent="0.25">
      <c r="A2" s="18" t="s">
        <v>3250</v>
      </c>
      <c r="B2" t="s">
        <v>3567</v>
      </c>
      <c r="C2" s="18" t="s">
        <v>3053</v>
      </c>
      <c r="D2" s="18" t="s">
        <v>3053</v>
      </c>
      <c r="E2" s="18" t="s">
        <v>3053</v>
      </c>
    </row>
    <row r="3" spans="1:5" s="18" customFormat="1" x14ac:dyDescent="0.25">
      <c r="A3" s="18" t="s">
        <v>3251</v>
      </c>
    </row>
    <row r="4" spans="1:5" s="18" customFormat="1" x14ac:dyDescent="0.25">
      <c r="A4" s="18" t="s">
        <v>3439</v>
      </c>
      <c r="B4" s="18">
        <f>IF(AND('8.TabInsuranceData'!B81&gt;0,B46="Yes"),COUNTIFS($A12:$A18,"*$*",B12:B18,"")+COUNTIFS($A47:$A48,"*$*",B47:B48,""),IF(AND('8.TabInsuranceData'!B81&gt;0,B46="No"),COUNTIFS($A12:$A18,"*$*",B12:B18,""),IF(AND(OR('8.TabInsuranceData'!B81&lt;=0,ISBLANK(B82)),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3536</v>
      </c>
    </row>
    <row r="10" spans="1:5" s="18" customFormat="1" x14ac:dyDescent="0.25">
      <c r="A10" s="18" t="s">
        <v>3509</v>
      </c>
      <c r="B10" s="18" t="str">
        <f>'1.TabCustomerMainData'!$B$10</f>
        <v>Edit</v>
      </c>
    </row>
    <row r="11" spans="1:5" s="119" customFormat="1" x14ac:dyDescent="0.25">
      <c r="A11" s="137" t="s">
        <v>3037</v>
      </c>
      <c r="B11" s="138"/>
      <c r="C11" s="138"/>
      <c r="D11" s="138"/>
      <c r="E11" s="139"/>
    </row>
    <row r="12" spans="1:5" s="18" customFormat="1" x14ac:dyDescent="0.25">
      <c r="A12" s="65" t="s">
        <v>3469</v>
      </c>
      <c r="B12" s="18" t="s">
        <v>141</v>
      </c>
    </row>
    <row r="13" spans="1:5" s="18" customFormat="1" x14ac:dyDescent="0.25">
      <c r="A13" s="65" t="s">
        <v>3470</v>
      </c>
      <c r="B13" s="18" t="s">
        <v>3157</v>
      </c>
    </row>
    <row r="14" spans="1:5" s="18" customFormat="1" x14ac:dyDescent="0.25">
      <c r="A14" s="65" t="s">
        <v>3471</v>
      </c>
      <c r="B14" s="18" t="s">
        <v>142</v>
      </c>
    </row>
    <row r="15" spans="1:5" s="18" customFormat="1" x14ac:dyDescent="0.25">
      <c r="A15" s="65" t="s">
        <v>3472</v>
      </c>
      <c r="B15" s="18" t="s">
        <v>144</v>
      </c>
    </row>
    <row r="16" spans="1:5" s="18" customFormat="1" x14ac:dyDescent="0.25">
      <c r="A16" s="65" t="s">
        <v>3473</v>
      </c>
      <c r="B16" s="18" t="s">
        <v>102</v>
      </c>
    </row>
    <row r="17" spans="1:5" s="18" customFormat="1" x14ac:dyDescent="0.25">
      <c r="A17" s="65" t="s">
        <v>3474</v>
      </c>
      <c r="B17" s="27" t="s">
        <v>3557</v>
      </c>
      <c r="C17" s="17" t="s">
        <v>3011</v>
      </c>
    </row>
    <row r="18" spans="1:5" s="18" customFormat="1" x14ac:dyDescent="0.25">
      <c r="A18" s="65" t="s">
        <v>3475</v>
      </c>
      <c r="B18" s="18">
        <v>0</v>
      </c>
    </row>
    <row r="19" spans="1:5" s="137" customFormat="1" x14ac:dyDescent="0.25">
      <c r="A19" s="137" t="s">
        <v>3038</v>
      </c>
      <c r="B19" s="138"/>
      <c r="C19" s="138"/>
      <c r="D19" s="138"/>
      <c r="E19" s="138"/>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38</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7" customFormat="1" x14ac:dyDescent="0.25">
      <c r="A42" s="137" t="s">
        <v>3039</v>
      </c>
      <c r="B42" s="138"/>
      <c r="C42" s="138"/>
      <c r="D42" s="138"/>
      <c r="E42" s="138"/>
    </row>
    <row r="43" spans="1:5" s="18" customFormat="1" x14ac:dyDescent="0.25">
      <c r="A43" s="18" t="s">
        <v>169</v>
      </c>
      <c r="B43" s="18" t="s">
        <v>171</v>
      </c>
      <c r="C43" s="18" t="s">
        <v>171</v>
      </c>
    </row>
    <row r="44" spans="1:5" s="18" customFormat="1" x14ac:dyDescent="0.25">
      <c r="A44" s="18" t="s">
        <v>171</v>
      </c>
      <c r="B44" s="2">
        <v>20</v>
      </c>
      <c r="C44" s="2">
        <v>8</v>
      </c>
    </row>
    <row r="45" spans="1:5" s="18" customFormat="1" x14ac:dyDescent="0.25">
      <c r="A45" s="18" t="s">
        <v>170</v>
      </c>
      <c r="B45" s="2">
        <v>20</v>
      </c>
      <c r="C45" s="2">
        <v>20</v>
      </c>
    </row>
    <row r="46" spans="1:5" s="18" customFormat="1" x14ac:dyDescent="0.25">
      <c r="A46" s="57" t="s">
        <v>172</v>
      </c>
      <c r="B46" s="18" t="s">
        <v>38</v>
      </c>
      <c r="C46" s="18" t="s">
        <v>50</v>
      </c>
    </row>
    <row r="47" spans="1:5" s="18" customFormat="1" x14ac:dyDescent="0.25">
      <c r="A47" s="59" t="s">
        <v>3476</v>
      </c>
      <c r="B47" s="18">
        <v>2</v>
      </c>
      <c r="C47" s="18">
        <v>13</v>
      </c>
    </row>
    <row r="48" spans="1:5" s="18" customFormat="1" x14ac:dyDescent="0.25">
      <c r="A48" s="59" t="s">
        <v>3477</v>
      </c>
      <c r="B48" s="18" t="s">
        <v>3060</v>
      </c>
      <c r="C48" s="18" t="s">
        <v>3060</v>
      </c>
    </row>
    <row r="49" spans="1:3" s="52" customFormat="1" x14ac:dyDescent="0.25">
      <c r="A49" s="52" t="s">
        <v>3156</v>
      </c>
      <c r="B49" s="93">
        <v>1000000</v>
      </c>
      <c r="C49" s="93">
        <v>1000001</v>
      </c>
    </row>
    <row r="50" spans="1:3" s="12" customFormat="1" ht="15.75" thickBot="1" x14ac:dyDescent="0.3">
      <c r="A50" s="12" t="s">
        <v>3576</v>
      </c>
      <c r="B50" s="118"/>
      <c r="C50" s="118"/>
    </row>
    <row r="51" spans="1:3" s="94" customFormat="1" ht="15.75" thickTop="1" x14ac:dyDescent="0.25">
      <c r="A51" s="94" t="s">
        <v>3190</v>
      </c>
      <c r="B51" s="94" t="s">
        <v>38</v>
      </c>
      <c r="C51" s="94" t="s">
        <v>50</v>
      </c>
    </row>
  </sheetData>
  <mergeCells count="3">
    <mergeCell ref="A11:XFD11"/>
    <mergeCell ref="A19:XFD19"/>
    <mergeCell ref="A42:XFD42"/>
  </mergeCells>
  <conditionalFormatting sqref="A21:XFD41">
    <cfRule type="expression" dxfId="81" priority="22">
      <formula>A$20="Yes"</formula>
    </cfRule>
  </conditionalFormatting>
  <conditionalFormatting sqref="A35:XFD35">
    <cfRule type="expression" dxfId="80" priority="17">
      <formula>A$34="No"</formula>
    </cfRule>
  </conditionalFormatting>
  <conditionalFormatting sqref="A27:XFD27">
    <cfRule type="expression" dxfId="79" priority="21">
      <formula>A$26="No"</formula>
    </cfRule>
  </conditionalFormatting>
  <conditionalFormatting sqref="A29:XFD29">
    <cfRule type="expression" dxfId="78" priority="20">
      <formula>A$28="No"</formula>
    </cfRule>
  </conditionalFormatting>
  <conditionalFormatting sqref="A31:XFD31">
    <cfRule type="expression" dxfId="77" priority="19">
      <formula>A$30="No"</formula>
    </cfRule>
  </conditionalFormatting>
  <conditionalFormatting sqref="A33:XFD33">
    <cfRule type="expression" dxfId="76" priority="18">
      <formula>A$32="No"</formula>
    </cfRule>
  </conditionalFormatting>
  <conditionalFormatting sqref="A38:XFD38">
    <cfRule type="expression" dxfId="75" priority="16">
      <formula>A$36="Amount"</formula>
    </cfRule>
  </conditionalFormatting>
  <conditionalFormatting sqref="A39:XFD39">
    <cfRule type="expression" dxfId="74" priority="15">
      <formula>A$36="Percentage"</formula>
    </cfRule>
  </conditionalFormatting>
  <conditionalFormatting sqref="A41:XFD41">
    <cfRule type="expression" dxfId="73" priority="14">
      <formula>A$40="No"</formula>
    </cfRule>
  </conditionalFormatting>
  <conditionalFormatting sqref="A45:XFD45">
    <cfRule type="expression" dxfId="72" priority="13">
      <formula>A$43="Effective Rate"</formula>
    </cfRule>
  </conditionalFormatting>
  <conditionalFormatting sqref="A44:XFD44">
    <cfRule type="expression" dxfId="71" priority="12">
      <formula>A$43="Flat Rate"</formula>
    </cfRule>
  </conditionalFormatting>
  <conditionalFormatting sqref="B47:XFD48">
    <cfRule type="expression" dxfId="70" priority="9">
      <formula>B$46="No"</formula>
    </cfRule>
  </conditionalFormatting>
  <conditionalFormatting sqref="A18">
    <cfRule type="expression" dxfId="69" priority="4">
      <formula>#REF!="Amount"</formula>
    </cfRule>
  </conditionalFormatting>
  <conditionalFormatting sqref="A17">
    <cfRule type="expression" dxfId="68" priority="3">
      <formula>#REF!="Percentage"</formula>
    </cfRule>
  </conditionalFormatting>
  <conditionalFormatting sqref="A47:A48">
    <cfRule type="expression" dxfId="67" priority="1">
      <formula>A$46="No"</formula>
    </cfRule>
  </conditionalFormatting>
  <dataValidations count="15">
    <dataValidation showInputMessage="1" showErrorMessage="1" sqref="B16:C16"/>
    <dataValidation type="custom" errorStyle="information" allowBlank="1" showInputMessage="1" showErrorMessage="1" sqref="B41:C41 B27:C27 B29:C29 B31:C31 B33:C33 B35:C35">
      <formula1>AND(B$20="No",B26="Yes",ISNUMBER(B27))</formula1>
    </dataValidation>
    <dataValidation type="custom" errorStyle="information" allowBlank="1" showInputMessage="1" showErrorMessage="1" sqref="B21:C25">
      <formula1>AND(B$20="No",ISNUMBER(B21))</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1:C51">
      <formula1>"Yes,No"</formula1>
    </dataValidation>
    <dataValidation errorStyle="information" allowBlank="1" showInputMessage="1" showErrorMessage="1" sqref="B49:C50"/>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4" sqref="B4"/>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5</v>
      </c>
      <c r="C1" s="15" t="s">
        <v>8</v>
      </c>
      <c r="D1" s="18" t="s">
        <v>8</v>
      </c>
      <c r="E1" s="18" t="s">
        <v>8</v>
      </c>
    </row>
    <row r="2" spans="1:5" s="18" customFormat="1" x14ac:dyDescent="0.25">
      <c r="A2" s="18" t="s">
        <v>3250</v>
      </c>
      <c r="B2" s="15" t="s">
        <v>3053</v>
      </c>
      <c r="C2" s="15" t="s">
        <v>3053</v>
      </c>
      <c r="D2" s="18" t="s">
        <v>3053</v>
      </c>
      <c r="E2" s="18" t="s">
        <v>3053</v>
      </c>
    </row>
    <row r="3" spans="1:5" s="18" customFormat="1" x14ac:dyDescent="0.25">
      <c r="A3" s="18" t="s">
        <v>3251</v>
      </c>
      <c r="C3" s="15"/>
    </row>
    <row r="4" spans="1:5" s="18" customFormat="1" x14ac:dyDescent="0.25">
      <c r="A4" s="15" t="s">
        <v>3439</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33" t="s">
        <v>3536</v>
      </c>
      <c r="C9" s="15"/>
    </row>
    <row r="10" spans="1:5" s="18" customFormat="1" x14ac:dyDescent="0.25">
      <c r="A10" s="18" t="s">
        <v>3509</v>
      </c>
      <c r="B10" s="18" t="str">
        <f>'1.TabCustomerMainData'!$B$10</f>
        <v>Edit</v>
      </c>
      <c r="C10" s="15"/>
    </row>
    <row r="11" spans="1:5" s="105" customFormat="1" x14ac:dyDescent="0.25">
      <c r="A11" s="107"/>
      <c r="B11" s="104"/>
      <c r="C11" s="107"/>
    </row>
    <row r="12" spans="1:5" s="18" customFormat="1" x14ac:dyDescent="0.25">
      <c r="A12" s="15" t="s">
        <v>2423</v>
      </c>
      <c r="B12" s="14"/>
      <c r="C12" s="14"/>
    </row>
    <row r="13" spans="1:5" s="18" customFormat="1" x14ac:dyDescent="0.25">
      <c r="A13" s="66" t="s">
        <v>3478</v>
      </c>
      <c r="B13" s="82"/>
      <c r="C13" s="82"/>
    </row>
    <row r="14" spans="1:5" s="18" customFormat="1" x14ac:dyDescent="0.25">
      <c r="A14" s="78" t="s">
        <v>2424</v>
      </c>
      <c r="B14" s="14"/>
      <c r="C14" s="14"/>
    </row>
    <row r="15" spans="1:5" s="18" customFormat="1" x14ac:dyDescent="0.25">
      <c r="A15" s="15" t="s">
        <v>2425</v>
      </c>
      <c r="B15" s="14"/>
      <c r="C15" s="14"/>
    </row>
    <row r="16" spans="1:5" s="18" customFormat="1" x14ac:dyDescent="0.25">
      <c r="A16" s="15" t="s">
        <v>2426</v>
      </c>
      <c r="B16" s="14"/>
      <c r="C16" s="14"/>
    </row>
    <row r="17" spans="1:3" s="18" customFormat="1" x14ac:dyDescent="0.25">
      <c r="A17" s="15" t="s">
        <v>2427</v>
      </c>
      <c r="B17" s="80"/>
      <c r="C17" s="80"/>
    </row>
    <row r="18" spans="1:3" x14ac:dyDescent="0.25">
      <c r="A18" s="16"/>
      <c r="B18" s="16"/>
      <c r="C18" s="16"/>
    </row>
    <row r="19" spans="1:3" x14ac:dyDescent="0.25">
      <c r="A19" s="16"/>
      <c r="B19" s="16"/>
      <c r="C19" s="16"/>
    </row>
    <row r="20" spans="1:3" s="25" customFormat="1" ht="101.25" customHeight="1" x14ac:dyDescent="0.25">
      <c r="A20" s="153" t="s">
        <v>2452</v>
      </c>
      <c r="B20" s="153"/>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C5" sqref="C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3250</v>
      </c>
      <c r="B2" s="18" t="s">
        <v>3053</v>
      </c>
      <c r="C2" s="18" t="s">
        <v>3053</v>
      </c>
      <c r="D2" s="18" t="s">
        <v>3053</v>
      </c>
      <c r="E2" s="18" t="s">
        <v>3053</v>
      </c>
    </row>
    <row r="3" spans="1:5" s="18" customFormat="1" x14ac:dyDescent="0.25">
      <c r="A3" s="18" t="s">
        <v>3251</v>
      </c>
    </row>
    <row r="4" spans="1:5" s="18" customFormat="1" x14ac:dyDescent="0.25">
      <c r="A4" s="18" t="s">
        <v>3439</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3536</v>
      </c>
    </row>
    <row r="10" spans="1:5" s="18" customFormat="1" x14ac:dyDescent="0.25">
      <c r="A10" s="18" t="s">
        <v>3509</v>
      </c>
      <c r="B10" s="18" t="str">
        <f>'1.TabCustomerMainData'!$B$10</f>
        <v>Edit</v>
      </c>
    </row>
    <row r="11" spans="1:5" s="103" customFormat="1" x14ac:dyDescent="0.25"/>
    <row r="12" spans="1:5" s="18" customFormat="1" x14ac:dyDescent="0.25">
      <c r="A12" s="75" t="s">
        <v>7</v>
      </c>
      <c r="B12" s="18" t="str">
        <f>'1.TabCustomerMainData'!$B$13</f>
        <v>0002APP20211205247</v>
      </c>
    </row>
    <row r="13" spans="1:5" s="11" customFormat="1" ht="60" x14ac:dyDescent="0.25">
      <c r="A13" s="67" t="s">
        <v>3479</v>
      </c>
      <c r="B13" s="11" t="s">
        <v>3538</v>
      </c>
      <c r="C13" s="11" t="s">
        <v>3538</v>
      </c>
      <c r="D13" s="11" t="s">
        <v>175</v>
      </c>
      <c r="E13" s="11" t="s">
        <v>175</v>
      </c>
    </row>
    <row r="14" spans="1:5" s="18" customFormat="1" x14ac:dyDescent="0.25">
      <c r="A14" s="59" t="s">
        <v>3480</v>
      </c>
      <c r="B14" s="18" t="s">
        <v>176</v>
      </c>
      <c r="C14" s="18" t="s">
        <v>3290</v>
      </c>
      <c r="D14" s="18" t="s">
        <v>3291</v>
      </c>
      <c r="E14" s="18" t="s">
        <v>3294</v>
      </c>
    </row>
    <row r="15" spans="1:5" s="18" customFormat="1" x14ac:dyDescent="0.25">
      <c r="A15" s="18" t="s">
        <v>177</v>
      </c>
      <c r="B15" s="18" t="s">
        <v>178</v>
      </c>
      <c r="C15" s="18" t="s">
        <v>178</v>
      </c>
      <c r="D15" s="18" t="s">
        <v>178</v>
      </c>
      <c r="E15" s="18" t="s">
        <v>178</v>
      </c>
    </row>
    <row r="16" spans="1:5" s="18" customFormat="1" x14ac:dyDescent="0.25">
      <c r="A16" s="18" t="s">
        <v>179</v>
      </c>
      <c r="B16" s="18" t="s">
        <v>180</v>
      </c>
      <c r="C16" s="18" t="s">
        <v>3292</v>
      </c>
      <c r="D16" s="18" t="s">
        <v>3293</v>
      </c>
      <c r="E16" s="18" t="s">
        <v>3295</v>
      </c>
    </row>
    <row r="17" spans="1:1" s="18" customFormat="1" x14ac:dyDescent="0.25">
      <c r="A17" s="18" t="s">
        <v>101</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5" sqref="B5"/>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3250</v>
      </c>
      <c r="B2" s="18" t="s">
        <v>3053</v>
      </c>
      <c r="C2" s="18" t="s">
        <v>3053</v>
      </c>
      <c r="D2" s="18" t="s">
        <v>3053</v>
      </c>
      <c r="E2" s="18" t="s">
        <v>3053</v>
      </c>
    </row>
    <row r="3" spans="1:5" s="18" customFormat="1" x14ac:dyDescent="0.25">
      <c r="A3" s="18" t="s">
        <v>3251</v>
      </c>
    </row>
    <row r="4" spans="1:5" s="18" customFormat="1" x14ac:dyDescent="0.25">
      <c r="A4" s="18" t="s">
        <v>3368</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3536</v>
      </c>
    </row>
    <row r="10" spans="1:5" s="18" customFormat="1" x14ac:dyDescent="0.25">
      <c r="A10" s="18" t="s">
        <v>3509</v>
      </c>
      <c r="B10" s="18" t="str">
        <f>'1.TabCustomerMainData'!$B$10</f>
        <v>Edit</v>
      </c>
    </row>
    <row r="11" spans="1:5" s="105" customFormat="1" x14ac:dyDescent="0.25">
      <c r="B11" s="104"/>
    </row>
    <row r="12" spans="1:5" s="18" customFormat="1" x14ac:dyDescent="0.25">
      <c r="A12" s="18" t="s">
        <v>2441</v>
      </c>
      <c r="B12" s="14" t="s">
        <v>112</v>
      </c>
      <c r="C12" s="14" t="s">
        <v>112</v>
      </c>
      <c r="D12" s="14" t="s">
        <v>112</v>
      </c>
      <c r="E12" s="14" t="s">
        <v>112</v>
      </c>
    </row>
    <row r="13" spans="1:5" s="155" customFormat="1" x14ac:dyDescent="0.25">
      <c r="A13" s="135" t="s">
        <v>2442</v>
      </c>
      <c r="B13" s="136"/>
      <c r="C13" s="136"/>
      <c r="D13" s="136"/>
      <c r="E13" s="154"/>
    </row>
    <row r="14" spans="1:5" s="18" customFormat="1" x14ac:dyDescent="0.25">
      <c r="A14" s="13" t="s">
        <v>2443</v>
      </c>
      <c r="B14" s="14"/>
      <c r="C14" s="14"/>
      <c r="D14" s="14"/>
      <c r="E14" s="14"/>
    </row>
    <row r="15" spans="1:5" s="18" customFormat="1" x14ac:dyDescent="0.25">
      <c r="A15" s="59" t="s">
        <v>3387</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2437</v>
      </c>
      <c r="B17" s="14">
        <v>3</v>
      </c>
      <c r="C17" s="14">
        <v>0.33</v>
      </c>
      <c r="D17" s="14">
        <v>0.33</v>
      </c>
      <c r="E17" s="14">
        <v>0.33</v>
      </c>
    </row>
    <row r="18" spans="1:5" s="18" customFormat="1" x14ac:dyDescent="0.25">
      <c r="A18" s="13" t="s">
        <v>2444</v>
      </c>
      <c r="B18" s="14">
        <v>1000</v>
      </c>
      <c r="C18" s="14">
        <v>1000</v>
      </c>
      <c r="D18" s="14">
        <v>1000</v>
      </c>
      <c r="E18" s="14">
        <v>1000</v>
      </c>
    </row>
    <row r="19" spans="1:5" s="18" customFormat="1" x14ac:dyDescent="0.25">
      <c r="A19" s="13" t="s">
        <v>2445</v>
      </c>
      <c r="B19" s="14">
        <v>4</v>
      </c>
      <c r="C19" s="14">
        <v>0.33</v>
      </c>
      <c r="D19" s="14">
        <v>0.33</v>
      </c>
      <c r="E19" s="14">
        <v>0.33</v>
      </c>
    </row>
    <row r="20" spans="1:5" s="18" customFormat="1" x14ac:dyDescent="0.25">
      <c r="A20" s="13" t="s">
        <v>2438</v>
      </c>
      <c r="B20" s="14">
        <v>1000</v>
      </c>
      <c r="C20" s="14">
        <v>1000</v>
      </c>
      <c r="D20" s="14">
        <v>1000</v>
      </c>
      <c r="E20" s="14">
        <v>1000</v>
      </c>
    </row>
    <row r="21" spans="1:5" s="18" customFormat="1" x14ac:dyDescent="0.25">
      <c r="A21" s="13" t="s">
        <v>2428</v>
      </c>
      <c r="B21" s="14">
        <v>5</v>
      </c>
      <c r="C21" s="14">
        <v>0.25</v>
      </c>
      <c r="D21" s="14">
        <v>0.25</v>
      </c>
      <c r="E21" s="14">
        <v>0.25</v>
      </c>
    </row>
    <row r="22" spans="1:5" s="18" customFormat="1" x14ac:dyDescent="0.25">
      <c r="A22" s="13" t="s">
        <v>2429</v>
      </c>
      <c r="B22" s="14">
        <v>1000</v>
      </c>
      <c r="C22" s="14">
        <v>1000</v>
      </c>
      <c r="D22" s="14">
        <v>1000</v>
      </c>
      <c r="E22" s="14">
        <v>1000</v>
      </c>
    </row>
    <row r="23" spans="1:5" s="18" customFormat="1" x14ac:dyDescent="0.25">
      <c r="A23" s="13" t="s">
        <v>2430</v>
      </c>
      <c r="B23" s="14">
        <v>2</v>
      </c>
      <c r="C23" s="14">
        <v>0.62</v>
      </c>
      <c r="D23" s="14">
        <v>0.62</v>
      </c>
      <c r="E23" s="14">
        <v>0.62</v>
      </c>
    </row>
    <row r="24" spans="1:5" s="18" customFormat="1" x14ac:dyDescent="0.25">
      <c r="A24" s="13" t="s">
        <v>2431</v>
      </c>
      <c r="B24" s="14">
        <v>0</v>
      </c>
      <c r="C24" s="14">
        <v>0</v>
      </c>
      <c r="D24" s="14">
        <v>0</v>
      </c>
      <c r="E24" s="14">
        <v>0</v>
      </c>
    </row>
    <row r="25" spans="1:5" s="18" customFormat="1" x14ac:dyDescent="0.25">
      <c r="A25" s="13" t="s">
        <v>2432</v>
      </c>
      <c r="B25" s="14">
        <v>1</v>
      </c>
      <c r="C25" s="14">
        <v>1</v>
      </c>
      <c r="D25" s="14">
        <v>1</v>
      </c>
      <c r="E25" s="14">
        <v>1</v>
      </c>
    </row>
    <row r="26" spans="1:5" s="155" customFormat="1" x14ac:dyDescent="0.25">
      <c r="A26" s="135" t="s">
        <v>2446</v>
      </c>
      <c r="B26" s="136"/>
      <c r="C26" s="136"/>
      <c r="D26" s="136"/>
      <c r="E26" s="154"/>
    </row>
    <row r="27" spans="1:5" s="18" customFormat="1" x14ac:dyDescent="0.25">
      <c r="A27" s="13" t="s">
        <v>2447</v>
      </c>
      <c r="B27" s="14"/>
      <c r="C27" s="14"/>
      <c r="D27" s="14"/>
      <c r="E27" s="14"/>
    </row>
    <row r="28" spans="1:5" s="18" customFormat="1" x14ac:dyDescent="0.25">
      <c r="A28" s="13" t="s">
        <v>2448</v>
      </c>
      <c r="B28" s="26"/>
      <c r="C28" s="26"/>
      <c r="D28" s="26"/>
      <c r="E28" s="26"/>
    </row>
    <row r="29" spans="1:5" s="18" customFormat="1" x14ac:dyDescent="0.25">
      <c r="A29" s="59" t="s">
        <v>3387</v>
      </c>
      <c r="B29" s="14" t="s">
        <v>3161</v>
      </c>
      <c r="C29" s="14" t="s">
        <v>3296</v>
      </c>
      <c r="D29" s="14" t="s">
        <v>3297</v>
      </c>
      <c r="E29" s="14" t="s">
        <v>3298</v>
      </c>
    </row>
    <row r="30" spans="1:5" s="18" customFormat="1" ht="45" x14ac:dyDescent="0.25">
      <c r="A30" s="13" t="s">
        <v>139</v>
      </c>
      <c r="B30" s="26" t="s">
        <v>3154</v>
      </c>
      <c r="C30" s="26" t="s">
        <v>3299</v>
      </c>
      <c r="D30" s="26" t="s">
        <v>3300</v>
      </c>
      <c r="E30" s="26" t="s">
        <v>3301</v>
      </c>
    </row>
    <row r="31" spans="1:5" s="18" customFormat="1" ht="30" x14ac:dyDescent="0.25">
      <c r="A31" s="13" t="s">
        <v>2437</v>
      </c>
      <c r="B31" s="14" t="s">
        <v>3511</v>
      </c>
      <c r="C31" s="14" t="s">
        <v>3302</v>
      </c>
      <c r="D31" s="14" t="s">
        <v>3303</v>
      </c>
      <c r="E31" s="14" t="s">
        <v>3304</v>
      </c>
    </row>
    <row r="32" spans="1:5" s="18" customFormat="1" ht="45" x14ac:dyDescent="0.25">
      <c r="A32" s="13" t="s">
        <v>2444</v>
      </c>
      <c r="B32" s="26" t="s">
        <v>3154</v>
      </c>
      <c r="C32" s="26" t="s">
        <v>3299</v>
      </c>
      <c r="D32" s="26" t="s">
        <v>3300</v>
      </c>
      <c r="E32" s="26" t="s">
        <v>3301</v>
      </c>
    </row>
    <row r="33" spans="1:5" s="18" customFormat="1" x14ac:dyDescent="0.25">
      <c r="A33" s="13" t="s">
        <v>2445</v>
      </c>
      <c r="B33" s="14" t="s">
        <v>3162</v>
      </c>
      <c r="C33" s="14" t="s">
        <v>3305</v>
      </c>
      <c r="D33" s="14" t="s">
        <v>3306</v>
      </c>
      <c r="E33" s="14" t="s">
        <v>3307</v>
      </c>
    </row>
    <row r="34" spans="1:5" s="18" customFormat="1" ht="45" x14ac:dyDescent="0.25">
      <c r="A34" s="13" t="s">
        <v>2438</v>
      </c>
      <c r="B34" s="26" t="s">
        <v>3154</v>
      </c>
      <c r="C34" s="26" t="s">
        <v>3299</v>
      </c>
      <c r="D34" s="26" t="s">
        <v>3300</v>
      </c>
      <c r="E34" s="26" t="s">
        <v>3301</v>
      </c>
    </row>
    <row r="35" spans="1:5" s="18" customFormat="1" x14ac:dyDescent="0.25">
      <c r="A35" s="13" t="s">
        <v>2428</v>
      </c>
      <c r="B35" s="14" t="s">
        <v>3163</v>
      </c>
      <c r="C35" s="14" t="s">
        <v>3308</v>
      </c>
      <c r="D35" s="14" t="s">
        <v>3309</v>
      </c>
      <c r="E35" s="14" t="s">
        <v>3310</v>
      </c>
    </row>
    <row r="36" spans="1:5" s="18" customFormat="1" ht="45" x14ac:dyDescent="0.25">
      <c r="A36" s="13" t="s">
        <v>2429</v>
      </c>
      <c r="B36" s="26" t="s">
        <v>3154</v>
      </c>
      <c r="C36" s="26" t="s">
        <v>3299</v>
      </c>
      <c r="D36" s="26" t="s">
        <v>3300</v>
      </c>
      <c r="E36" s="26" t="s">
        <v>3301</v>
      </c>
    </row>
    <row r="37" spans="1:5" s="18" customFormat="1" x14ac:dyDescent="0.25">
      <c r="A37" s="13" t="s">
        <v>2430</v>
      </c>
      <c r="B37" s="14" t="s">
        <v>3164</v>
      </c>
      <c r="C37" s="14" t="s">
        <v>3311</v>
      </c>
      <c r="D37" s="14" t="s">
        <v>3312</v>
      </c>
      <c r="E37" s="14" t="s">
        <v>3313</v>
      </c>
    </row>
    <row r="38" spans="1:5" s="18" customFormat="1" x14ac:dyDescent="0.25">
      <c r="A38" s="13" t="s">
        <v>2431</v>
      </c>
      <c r="B38" s="26" t="s">
        <v>3083</v>
      </c>
      <c r="C38" s="26" t="s">
        <v>3083</v>
      </c>
      <c r="D38" s="26" t="s">
        <v>3083</v>
      </c>
      <c r="E38" s="26" t="s">
        <v>3083</v>
      </c>
    </row>
    <row r="39" spans="1:5" s="18" customFormat="1" x14ac:dyDescent="0.25">
      <c r="A39" s="13" t="s">
        <v>2432</v>
      </c>
      <c r="B39" s="14" t="s">
        <v>3165</v>
      </c>
      <c r="C39" s="14" t="s">
        <v>3314</v>
      </c>
      <c r="D39" s="14" t="s">
        <v>3315</v>
      </c>
      <c r="E39" s="14" t="s">
        <v>3316</v>
      </c>
    </row>
    <row r="40" spans="1:5" s="18" customFormat="1" x14ac:dyDescent="0.25">
      <c r="A40" s="13" t="s">
        <v>2433</v>
      </c>
      <c r="B40" s="26" t="s">
        <v>3083</v>
      </c>
      <c r="C40" s="26" t="s">
        <v>3083</v>
      </c>
      <c r="D40" s="26" t="s">
        <v>3083</v>
      </c>
      <c r="E40" s="26" t="s">
        <v>3083</v>
      </c>
    </row>
    <row r="41" spans="1:5" s="18" customFormat="1" x14ac:dyDescent="0.25">
      <c r="A41" s="13" t="s">
        <v>2434</v>
      </c>
      <c r="B41" s="14" t="s">
        <v>3083</v>
      </c>
      <c r="C41" s="14" t="s">
        <v>3317</v>
      </c>
      <c r="D41" s="14" t="s">
        <v>3318</v>
      </c>
      <c r="E41" s="14" t="s">
        <v>3319</v>
      </c>
    </row>
    <row r="42" spans="1:5" s="155" customFormat="1" x14ac:dyDescent="0.25">
      <c r="A42" s="135" t="s">
        <v>2435</v>
      </c>
      <c r="B42" s="136"/>
    </row>
    <row r="43" spans="1:5" s="18" customFormat="1" x14ac:dyDescent="0.25">
      <c r="A43" s="18" t="s">
        <v>2436</v>
      </c>
      <c r="B43" s="14"/>
      <c r="C43" s="14"/>
      <c r="D43" s="14"/>
      <c r="E43" s="14"/>
    </row>
    <row r="44" spans="1:5" s="18" customFormat="1" x14ac:dyDescent="0.25">
      <c r="A44" s="59" t="s">
        <v>3387</v>
      </c>
      <c r="B44" s="14" t="s">
        <v>3558</v>
      </c>
      <c r="C44" s="14" t="s">
        <v>3320</v>
      </c>
      <c r="D44" s="14" t="s">
        <v>3321</v>
      </c>
      <c r="E44" s="14" t="s">
        <v>3322</v>
      </c>
    </row>
    <row r="45" spans="1:5" s="18" customFormat="1" x14ac:dyDescent="0.25">
      <c r="A45" s="13" t="s">
        <v>139</v>
      </c>
      <c r="B45" s="14"/>
      <c r="C45" s="14"/>
      <c r="D45" s="14"/>
      <c r="E45" s="14"/>
    </row>
    <row r="46" spans="1:5" s="18" customFormat="1" x14ac:dyDescent="0.25">
      <c r="A46" s="13" t="s">
        <v>2437</v>
      </c>
      <c r="B46" s="14" t="s">
        <v>3222</v>
      </c>
      <c r="C46" s="14" t="s">
        <v>3323</v>
      </c>
      <c r="D46" s="14" t="s">
        <v>3324</v>
      </c>
      <c r="E46" s="14" t="s">
        <v>3325</v>
      </c>
    </row>
    <row r="47" spans="1:5" s="18" customFormat="1" x14ac:dyDescent="0.25">
      <c r="A47" s="13" t="s">
        <v>2438</v>
      </c>
      <c r="B47" s="14"/>
      <c r="C47" s="14"/>
      <c r="D47" s="14"/>
      <c r="E47" s="14"/>
    </row>
    <row r="48" spans="1:5" s="18" customFormat="1" x14ac:dyDescent="0.25">
      <c r="A48" s="13" t="s">
        <v>2428</v>
      </c>
      <c r="B48" s="14" t="s">
        <v>3223</v>
      </c>
      <c r="C48" s="14" t="s">
        <v>3326</v>
      </c>
      <c r="D48" s="14" t="s">
        <v>3327</v>
      </c>
      <c r="E48" s="14" t="s">
        <v>3328</v>
      </c>
    </row>
    <row r="49" spans="1:5" s="18" customFormat="1" x14ac:dyDescent="0.25">
      <c r="A49" s="13" t="s">
        <v>2429</v>
      </c>
      <c r="B49" s="14"/>
      <c r="C49" s="14"/>
      <c r="D49" s="14"/>
      <c r="E49" s="14"/>
    </row>
    <row r="50" spans="1:5" s="18" customFormat="1" ht="30" x14ac:dyDescent="0.25">
      <c r="A50" s="13" t="s">
        <v>2430</v>
      </c>
      <c r="B50" s="14" t="s">
        <v>3224</v>
      </c>
      <c r="C50" s="14" t="s">
        <v>3329</v>
      </c>
      <c r="D50" s="14" t="s">
        <v>3330</v>
      </c>
      <c r="E50" s="14" t="s">
        <v>3331</v>
      </c>
    </row>
    <row r="51" spans="1:5" s="18" customFormat="1" x14ac:dyDescent="0.25">
      <c r="A51" s="13" t="s">
        <v>2431</v>
      </c>
      <c r="B51" s="14"/>
      <c r="C51" s="14"/>
      <c r="D51" s="14"/>
      <c r="E51" s="14"/>
    </row>
    <row r="52" spans="1:5" s="18" customFormat="1" x14ac:dyDescent="0.25">
      <c r="A52" s="13" t="s">
        <v>2432</v>
      </c>
      <c r="B52" s="14" t="s">
        <v>3225</v>
      </c>
      <c r="C52" s="14" t="s">
        <v>3332</v>
      </c>
      <c r="D52" s="14" t="s">
        <v>3333</v>
      </c>
      <c r="E52" s="14" t="s">
        <v>3334</v>
      </c>
    </row>
    <row r="53" spans="1:5" x14ac:dyDescent="0.25">
      <c r="A53" s="40"/>
      <c r="B53" s="19"/>
    </row>
    <row r="54" spans="1:5" s="17" customFormat="1" ht="15.75" thickBot="1" x14ac:dyDescent="0.3">
      <c r="A54" s="20"/>
      <c r="B54" s="19"/>
    </row>
    <row r="55" spans="1:5" x14ac:dyDescent="0.25">
      <c r="A55" s="156" t="s">
        <v>2439</v>
      </c>
      <c r="B55" s="157"/>
    </row>
    <row r="56" spans="1:5" ht="210" x14ac:dyDescent="0.25">
      <c r="A56" s="24" t="s">
        <v>2451</v>
      </c>
      <c r="B56" s="21" t="s">
        <v>2453</v>
      </c>
    </row>
    <row r="57" spans="1:5" ht="90.7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3" priority="2">
      <formula>A$12="Amount"</formula>
    </cfRule>
  </conditionalFormatting>
  <conditionalFormatting sqref="A16:XFD16 A18:XFD18 A20:XFD20 A22:XFD22 A24:XFD24 A30:XFD30 A32:XFD32 A34:XFD34 A38:XFD38 A40:XFD40 A36:XFD36 A45:XFD45 A47:XFD47 A49:XFD49 A51:XFD51">
    <cfRule type="expression" dxfId="62"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D5" sqref="D5"/>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3250</v>
      </c>
      <c r="B2" s="18" t="s">
        <v>3053</v>
      </c>
      <c r="C2" s="18" t="s">
        <v>3053</v>
      </c>
      <c r="D2" s="18" t="s">
        <v>3053</v>
      </c>
      <c r="E2" s="18" t="s">
        <v>3053</v>
      </c>
    </row>
    <row r="3" spans="1:5" s="18" customFormat="1" x14ac:dyDescent="0.25">
      <c r="A3" s="18" t="s">
        <v>3251</v>
      </c>
    </row>
    <row r="4" spans="1:5" s="18" customFormat="1" x14ac:dyDescent="0.25">
      <c r="A4" s="18" t="s">
        <v>3368</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3536</v>
      </c>
    </row>
    <row r="10" spans="1:5" s="18" customFormat="1" x14ac:dyDescent="0.25">
      <c r="A10" s="18" t="s">
        <v>3509</v>
      </c>
      <c r="B10" s="18" t="str">
        <f>'1.TabCustomerMainData'!$B$10</f>
        <v>Edit</v>
      </c>
    </row>
    <row r="11" spans="1:5" s="106" customFormat="1" x14ac:dyDescent="0.25">
      <c r="A11" s="113" t="s">
        <v>3503</v>
      </c>
      <c r="B11" s="104"/>
    </row>
    <row r="12" spans="1:5" s="42" customFormat="1" ht="15.75" thickBot="1" x14ac:dyDescent="0.3">
      <c r="A12" s="68" t="s">
        <v>3498</v>
      </c>
      <c r="B12" s="41">
        <v>1000000</v>
      </c>
      <c r="C12" s="41">
        <v>1000000</v>
      </c>
      <c r="D12" s="41">
        <v>1000000</v>
      </c>
      <c r="E12" s="41">
        <v>1000000</v>
      </c>
    </row>
    <row r="13" spans="1:5" s="44" customFormat="1" ht="16.5" thickTop="1" thickBot="1" x14ac:dyDescent="0.3">
      <c r="A13" s="69" t="s">
        <v>3499</v>
      </c>
      <c r="B13" s="43">
        <v>0</v>
      </c>
      <c r="C13" s="43">
        <v>0</v>
      </c>
      <c r="D13" s="43">
        <v>0</v>
      </c>
      <c r="E13" s="43">
        <v>0</v>
      </c>
    </row>
    <row r="14" spans="1:5" s="44" customFormat="1" ht="16.5" thickTop="1" thickBot="1" x14ac:dyDescent="0.3">
      <c r="A14" s="69" t="s">
        <v>3500</v>
      </c>
      <c r="B14" s="43">
        <v>0</v>
      </c>
      <c r="C14" s="43">
        <v>0</v>
      </c>
      <c r="D14" s="43">
        <v>0</v>
      </c>
      <c r="E14" s="43">
        <v>0</v>
      </c>
    </row>
    <row r="15" spans="1:5" s="44" customFormat="1" ht="16.5" thickTop="1" thickBot="1" x14ac:dyDescent="0.3">
      <c r="A15" s="69" t="s">
        <v>3501</v>
      </c>
      <c r="B15" s="43">
        <v>10</v>
      </c>
      <c r="C15" s="43">
        <v>10</v>
      </c>
      <c r="D15" s="43">
        <v>10</v>
      </c>
      <c r="E15" s="43">
        <v>10</v>
      </c>
    </row>
    <row r="16" spans="1:5" s="44" customFormat="1" ht="16.5" thickTop="1" thickBot="1" x14ac:dyDescent="0.3">
      <c r="A16" s="69" t="s">
        <v>3502</v>
      </c>
      <c r="B16" s="43">
        <v>10</v>
      </c>
      <c r="C16" s="43">
        <v>10</v>
      </c>
      <c r="D16" s="43">
        <v>10</v>
      </c>
      <c r="E16" s="43">
        <v>10</v>
      </c>
    </row>
    <row r="17" spans="1:2" ht="15.75" thickTop="1" x14ac:dyDescent="0.25"/>
    <row r="20" spans="1:2" ht="120" x14ac:dyDescent="0.25">
      <c r="A20" s="78" t="s">
        <v>3497</v>
      </c>
      <c r="B20" s="11" t="s">
        <v>3504</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E2" sqref="E2"/>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3250</v>
      </c>
      <c r="B2" s="18" t="s">
        <v>3053</v>
      </c>
      <c r="C2" s="18" t="s">
        <v>3053</v>
      </c>
      <c r="D2" s="18" t="s">
        <v>3053</v>
      </c>
      <c r="E2" s="18" t="s">
        <v>3053</v>
      </c>
    </row>
    <row r="3" spans="1:5" s="18" customFormat="1" x14ac:dyDescent="0.25">
      <c r="A3" s="18" t="s">
        <v>3251</v>
      </c>
    </row>
    <row r="4" spans="1:5" s="18" customFormat="1" ht="16.5" x14ac:dyDescent="0.3">
      <c r="A4" s="33" t="s">
        <v>3368</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c r="A9" s="33" t="s">
        <v>3536</v>
      </c>
    </row>
    <row r="10" spans="1:5" s="18" customFormat="1" x14ac:dyDescent="0.25">
      <c r="A10" s="18" t="s">
        <v>3537</v>
      </c>
      <c r="B10" s="18" t="str">
        <f>'1.TabCustomerMainData'!B10</f>
        <v>Edit</v>
      </c>
    </row>
    <row r="11" spans="1:5" s="105" customFormat="1" x14ac:dyDescent="0.25">
      <c r="B11" s="104"/>
    </row>
    <row r="12" spans="1:5" s="18" customFormat="1" x14ac:dyDescent="0.25">
      <c r="A12" s="75" t="s">
        <v>3433</v>
      </c>
      <c r="B12" s="18" t="str">
        <f>'1.TabCustomerMainData'!$B$13</f>
        <v>0002APP20211205247</v>
      </c>
    </row>
    <row r="13" spans="1:5" s="18" customFormat="1" x14ac:dyDescent="0.25">
      <c r="A13" s="59" t="s">
        <v>3481</v>
      </c>
      <c r="B13" t="s">
        <v>3545</v>
      </c>
      <c r="C13" s="17" t="s">
        <v>3247</v>
      </c>
      <c r="D13" s="17" t="s">
        <v>3247</v>
      </c>
      <c r="E13" s="17" t="s">
        <v>3247</v>
      </c>
    </row>
    <row r="14" spans="1:5" s="18" customFormat="1" x14ac:dyDescent="0.25">
      <c r="A14" s="57" t="s">
        <v>3482</v>
      </c>
      <c r="B14" s="18" t="s">
        <v>92</v>
      </c>
      <c r="C14" s="18" t="s">
        <v>92</v>
      </c>
      <c r="D14" s="18" t="s">
        <v>92</v>
      </c>
      <c r="E14" s="18" t="s">
        <v>92</v>
      </c>
    </row>
    <row r="15" spans="1:5" s="18" customFormat="1" x14ac:dyDescent="0.25">
      <c r="A15" s="59" t="s">
        <v>3483</v>
      </c>
      <c r="B15" t="s">
        <v>3555</v>
      </c>
      <c r="C15" s="17" t="s">
        <v>3248</v>
      </c>
      <c r="D15" s="17" t="s">
        <v>3248</v>
      </c>
      <c r="E15" s="17" t="s">
        <v>3248</v>
      </c>
    </row>
    <row r="16" spans="1:5" s="18" customFormat="1" x14ac:dyDescent="0.25">
      <c r="A16" s="57" t="s">
        <v>3482</v>
      </c>
      <c r="B16" s="18" t="s">
        <v>92</v>
      </c>
      <c r="C16" s="18" t="s">
        <v>92</v>
      </c>
      <c r="D16" s="18" t="s">
        <v>92</v>
      </c>
      <c r="E16" s="18" t="s">
        <v>92</v>
      </c>
    </row>
    <row r="17" spans="1:5" s="18" customFormat="1" x14ac:dyDescent="0.25">
      <c r="A17" s="59" t="s">
        <v>3484</v>
      </c>
      <c r="B17" t="s">
        <v>3554</v>
      </c>
      <c r="C17" s="17" t="s">
        <v>3249</v>
      </c>
      <c r="D17" s="17" t="s">
        <v>3249</v>
      </c>
      <c r="E17" s="17" t="s">
        <v>3249</v>
      </c>
    </row>
    <row r="18" spans="1:5" s="18" customFormat="1" x14ac:dyDescent="0.25">
      <c r="A18" s="57" t="s">
        <v>3482</v>
      </c>
      <c r="B18" s="18" t="s">
        <v>92</v>
      </c>
      <c r="C18" s="18" t="s">
        <v>92</v>
      </c>
      <c r="D18" s="18" t="s">
        <v>92</v>
      </c>
      <c r="E18" s="18" t="s">
        <v>92</v>
      </c>
    </row>
  </sheetData>
  <dataValidations count="1">
    <dataValidation errorStyle="information" allowBlank="1" showInputMessage="1" showErrorMessage="1" sqref="C1:XFD10 A1:B3 B5:B10 A5:A8 A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3090</v>
      </c>
      <c r="B1" s="29" t="s">
        <v>2455</v>
      </c>
      <c r="E1" s="29" t="s">
        <v>2457</v>
      </c>
      <c r="F1" s="29" t="s">
        <v>2458</v>
      </c>
      <c r="I1" s="29" t="s">
        <v>3092</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3091</v>
      </c>
      <c r="DH1" s="29" t="s">
        <v>2455</v>
      </c>
      <c r="DJ1" s="29" t="s">
        <v>3088</v>
      </c>
      <c r="DK1" s="29" t="s">
        <v>2455</v>
      </c>
      <c r="DM1" s="29" t="s">
        <v>3089</v>
      </c>
      <c r="DN1" s="29" t="s">
        <v>2455</v>
      </c>
      <c r="DP1" s="29" t="s">
        <v>3335</v>
      </c>
      <c r="DQ1" s="29" t="s">
        <v>2455</v>
      </c>
    </row>
    <row r="2" spans="1:121" x14ac:dyDescent="0.25">
      <c r="A2" s="29" t="s">
        <v>182</v>
      </c>
      <c r="B2" s="29" t="s">
        <v>2456</v>
      </c>
      <c r="E2" s="29" t="s">
        <v>183</v>
      </c>
      <c r="F2" s="29" t="s">
        <v>184</v>
      </c>
      <c r="I2" s="29" t="s">
        <v>3093</v>
      </c>
      <c r="J2" s="29" t="s">
        <v>3118</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3094</v>
      </c>
      <c r="J3" s="29" t="s">
        <v>3119</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3343</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3120</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3112</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3095</v>
      </c>
      <c r="J7" s="29" t="s">
        <v>3121</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3336</v>
      </c>
      <c r="DQ7" s="29" t="s">
        <v>3337</v>
      </c>
    </row>
    <row r="8" spans="1:121" x14ac:dyDescent="0.25">
      <c r="A8" s="29" t="s">
        <v>350</v>
      </c>
      <c r="B8" s="29" t="s">
        <v>351</v>
      </c>
      <c r="E8" s="29" t="s">
        <v>306</v>
      </c>
      <c r="F8" s="29" t="s">
        <v>307</v>
      </c>
      <c r="I8" s="29" t="s">
        <v>3096</v>
      </c>
      <c r="J8" s="29" t="s">
        <v>3122</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3097</v>
      </c>
      <c r="J9" s="29" t="s">
        <v>3123</v>
      </c>
      <c r="M9" s="29" t="s">
        <v>319</v>
      </c>
      <c r="N9" s="29" t="s">
        <v>320</v>
      </c>
      <c r="Q9" s="29" t="s">
        <v>321</v>
      </c>
      <c r="R9" s="29" t="s">
        <v>1947</v>
      </c>
      <c r="T9" s="29" t="s">
        <v>2418</v>
      </c>
      <c r="Z9" s="29" t="s">
        <v>3516</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CQ9" s="29" t="s">
        <v>313</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3098</v>
      </c>
      <c r="J10" s="29" t="s">
        <v>3124</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3099</v>
      </c>
      <c r="J11" s="29" t="s">
        <v>3125</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3126</v>
      </c>
      <c r="M12" s="29" t="s">
        <v>355</v>
      </c>
      <c r="N12" s="29" t="s">
        <v>356</v>
      </c>
      <c r="T12" s="29" t="s">
        <v>2467</v>
      </c>
      <c r="AB12" s="29" t="s">
        <v>357</v>
      </c>
      <c r="AN12" s="29" t="s">
        <v>358</v>
      </c>
      <c r="AR12" s="29" t="s">
        <v>359</v>
      </c>
      <c r="AS12" s="29" t="s">
        <v>2495</v>
      </c>
      <c r="AX12" s="29" t="s">
        <v>3086</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3100</v>
      </c>
      <c r="J13" s="29" t="s">
        <v>3127</v>
      </c>
      <c r="M13" s="29" t="s">
        <v>365</v>
      </c>
      <c r="N13" s="29" t="s">
        <v>366</v>
      </c>
      <c r="T13" s="29" t="s">
        <v>2422</v>
      </c>
      <c r="AB13" s="29" t="s">
        <v>367</v>
      </c>
      <c r="AN13" s="29" t="s">
        <v>368</v>
      </c>
      <c r="AR13" s="29" t="s">
        <v>369</v>
      </c>
      <c r="AS13" s="29" t="s">
        <v>2496</v>
      </c>
      <c r="AX13" s="29" t="s">
        <v>3199</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3101</v>
      </c>
      <c r="J14" s="29" t="s">
        <v>3128</v>
      </c>
      <c r="M14" s="29" t="s">
        <v>375</v>
      </c>
      <c r="N14" s="29" t="s">
        <v>376</v>
      </c>
      <c r="T14" s="29" t="s">
        <v>209</v>
      </c>
      <c r="AB14" s="29" t="s">
        <v>380</v>
      </c>
      <c r="AN14" s="29" t="s">
        <v>377</v>
      </c>
      <c r="AR14" s="29" t="s">
        <v>378</v>
      </c>
      <c r="AS14" s="29" t="s">
        <v>2497</v>
      </c>
      <c r="AX14" s="29" t="s">
        <v>3200</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3102</v>
      </c>
      <c r="J15" s="29" t="s">
        <v>3129</v>
      </c>
      <c r="M15" s="29" t="s">
        <v>385</v>
      </c>
      <c r="N15" s="29" t="s">
        <v>386</v>
      </c>
      <c r="T15" s="29" t="s">
        <v>2421</v>
      </c>
      <c r="AN15" s="29" t="s">
        <v>387</v>
      </c>
      <c r="AR15" s="29" t="s">
        <v>388</v>
      </c>
      <c r="AS15" s="29" t="s">
        <v>2498</v>
      </c>
      <c r="AX15" s="29" t="s">
        <v>3201</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3103</v>
      </c>
      <c r="J16" s="29" t="s">
        <v>3130</v>
      </c>
      <c r="M16" s="29" t="s">
        <v>394</v>
      </c>
      <c r="N16" s="29" t="s">
        <v>395</v>
      </c>
      <c r="AN16" s="29" t="s">
        <v>396</v>
      </c>
      <c r="AR16" s="29" t="s">
        <v>397</v>
      </c>
      <c r="AS16" s="29" t="s">
        <v>2499</v>
      </c>
      <c r="AX16" s="29" t="s">
        <v>3202</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3104</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3105</v>
      </c>
      <c r="J18" s="29" t="s">
        <v>3131</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3106</v>
      </c>
      <c r="J19" s="29" t="s">
        <v>3132</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3107</v>
      </c>
      <c r="J20" s="29" t="s">
        <v>3133</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3108</v>
      </c>
      <c r="J21" s="29" t="s">
        <v>3134</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3109</v>
      </c>
      <c r="J22" s="29" t="s">
        <v>3135</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3110</v>
      </c>
      <c r="J23" s="29" t="s">
        <v>3136</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3111</v>
      </c>
      <c r="J24" s="29" t="s">
        <v>3137</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3112</v>
      </c>
      <c r="J25" s="29" t="s">
        <v>3112</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3113</v>
      </c>
      <c r="J26" s="29" t="s">
        <v>3138</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3114</v>
      </c>
      <c r="J27" s="29" t="s">
        <v>3139</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3115</v>
      </c>
      <c r="J28" s="29" t="s">
        <v>3140</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3116</v>
      </c>
      <c r="J29" s="29" t="s">
        <v>3141</v>
      </c>
      <c r="M29" s="29" t="s">
        <v>500</v>
      </c>
      <c r="N29" s="29" t="s">
        <v>501</v>
      </c>
      <c r="AN29" s="29" t="s">
        <v>3087</v>
      </c>
      <c r="AR29" s="29" t="s">
        <v>502</v>
      </c>
      <c r="AS29" s="29" t="s">
        <v>2512</v>
      </c>
      <c r="CH29" s="29" t="s">
        <v>3085</v>
      </c>
      <c r="DG29" s="29" t="s">
        <v>898</v>
      </c>
      <c r="DH29" s="29" t="s">
        <v>898</v>
      </c>
      <c r="DP29" s="29" t="s">
        <v>427</v>
      </c>
      <c r="DQ29" s="29" t="s">
        <v>428</v>
      </c>
    </row>
    <row r="30" spans="1:121" x14ac:dyDescent="0.25">
      <c r="A30" s="29" t="s">
        <v>692</v>
      </c>
      <c r="B30" s="29" t="s">
        <v>693</v>
      </c>
      <c r="E30" s="29" t="s">
        <v>505</v>
      </c>
      <c r="F30" s="29" t="s">
        <v>506</v>
      </c>
      <c r="I30" s="29" t="s">
        <v>3117</v>
      </c>
      <c r="J30" s="29" t="s">
        <v>3142</v>
      </c>
      <c r="M30" s="29" t="s">
        <v>507</v>
      </c>
      <c r="N30" s="29" t="s">
        <v>508</v>
      </c>
      <c r="AN30" s="29" t="s">
        <v>3344</v>
      </c>
      <c r="AR30" s="29" t="s">
        <v>509</v>
      </c>
      <c r="AS30" s="29" t="s">
        <v>2513</v>
      </c>
      <c r="CH30" s="29" t="s">
        <v>3342</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3340</v>
      </c>
      <c r="DH31" s="29" t="s">
        <v>3341</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3336</v>
      </c>
      <c r="DH32" s="29" t="s">
        <v>3337</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3338</v>
      </c>
      <c r="DH33" s="29" t="s">
        <v>3339</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3338</v>
      </c>
      <c r="DQ34" s="29" t="s">
        <v>3339</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3340</v>
      </c>
      <c r="DQ92" s="29" t="s">
        <v>3341</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AR102" s="29" t="s">
        <v>984</v>
      </c>
      <c r="AS102" s="29" t="s">
        <v>2585</v>
      </c>
      <c r="CI102" t="s">
        <v>2459</v>
      </c>
      <c r="CJ102" t="s">
        <v>2459</v>
      </c>
    </row>
    <row r="103" spans="1:88" x14ac:dyDescent="0.25">
      <c r="A103" s="29"/>
      <c r="B103" s="29"/>
      <c r="E103" s="29" t="s">
        <v>985</v>
      </c>
      <c r="F103" s="29" t="s">
        <v>986</v>
      </c>
      <c r="M103" s="29" t="s">
        <v>987</v>
      </c>
      <c r="N103" s="29" t="s">
        <v>988</v>
      </c>
      <c r="Z103" t="s">
        <v>2459</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2022-11-30T10:07:59Z</dcterms:modified>
</cp:coreProperties>
</file>