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6" activeTab="1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9" i="13" l="1"/>
  <c r="B88" i="13"/>
  <c r="B87" i="13"/>
  <c r="C24" i="9"/>
  <c r="B24" i="9"/>
  <c r="C23" i="9"/>
  <c r="B23" i="9"/>
  <c r="B70" i="8"/>
  <c r="B69" i="8"/>
  <c r="B8" i="19" l="1"/>
  <c r="B8" i="18"/>
  <c r="B8" i="15"/>
  <c r="B8" i="21"/>
  <c r="B8" i="14"/>
  <c r="B8" i="13"/>
  <c r="B8" i="8"/>
  <c r="C8" i="12"/>
  <c r="B8" i="12"/>
  <c r="B12" i="2"/>
  <c r="B17" i="19" l="1"/>
  <c r="B12" i="6" l="1"/>
  <c r="B12" i="4"/>
  <c r="B10" i="2" l="1"/>
  <c r="B12" i="7" l="1"/>
  <c r="B4" i="12" l="1"/>
  <c r="B10" i="19" l="1"/>
  <c r="B10" i="18"/>
  <c r="B10" i="13"/>
  <c r="B10" i="8"/>
  <c r="B10" i="12"/>
  <c r="C26" i="2" l="1"/>
  <c r="C10" i="2" l="1"/>
  <c r="C10" i="6" l="1"/>
  <c r="C10" i="4"/>
  <c r="D10" i="2"/>
  <c r="B10" i="17" l="1"/>
  <c r="B12" i="9" l="1"/>
  <c r="B10" i="11" l="1"/>
  <c r="B10" i="15"/>
  <c r="B10" i="21"/>
  <c r="B10" i="14"/>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<sst xmlns="http://schemas.openxmlformats.org/spreadsheetml/2006/main" count="4941" uniqueCount="3585">
  <si>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</si>
  <si>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</si>
  <si>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</si>
  <si>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</si>
  <si>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</si>
  <si>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</si>
  <si>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</si>
  <si>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</si>
  <si>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</si>
  <si>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</si>
  <si>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</si>
  <si>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</si>
  <si>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</si>
  <si>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</si>
  <si>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</si>
  <si>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</si>
  <si>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</si>
  <si>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</si>
  <si>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</si>
  <si>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</si>
  <si>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</si>
  <si>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</si>
  <si>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</si>
  <si>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</si>
  <si>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</si>
  <si>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</si>
  <si>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</si>
  <si>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</si>
  <si>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</si>
  <si>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</si>
  <si>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</si>
  <si>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</si>
  <si>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</si>
  <si>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</si>
  <si>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</si>
  <si>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</si>
  <si>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</si>
  <si>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</si>
  <si>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</si>
  <si>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</si>
  <si>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</si>
  <si>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</si>
  <si>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</si>
  <si>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</si>
  <si>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</si>
  <si>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</si>
  <si>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</si>
  <si>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</si>
  <si>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</si>
  <si>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</si>
  <si>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</si>
  <si>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</si>
  <si>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</si>
  <si>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</si>
  <si>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</si>
  <si>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</si>
  <si>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</si>
  <si>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</si>
  <si>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</si>
  <si>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</si>
  <si>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</si>
  <si>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</si>
  <si>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</si>
  <si>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</si>
  <si>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</si>
  <si>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</si>
  <si>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</si>
  <si>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</si>
  <si>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</si>
  <si>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</si>
  <si>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</si>
  <si>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</si>
  <si>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</si>
  <si>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</si>
  <si>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</si>
  <si>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</si>
  <si>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</si>
  <si>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</si>
  <si>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</si>
  <si>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</si>
  <si>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</si>
  <si>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</si>
  <si>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</si>
  <si>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</si>
  <si>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</si>
  <si>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</si>
  <si>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</si>
  <si>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</si>
  <si>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</si>
  <si>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</si>
  <si>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</si>
  <si>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</si>
  <si>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</si>
  <si>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</si>
  <si>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</si>
  <si>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</si>
  <si>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</si>
  <si>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</si>
  <si>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</si>
  <si>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</si>
  <si>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</si>
  <si>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</si>
  <si>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</si>
  <si>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</si>
  <si>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</si>
  <si>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</si>
  <si>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</si>
  <si>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</si>
  <si>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</si>
  <si>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</si>
  <si>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</si>
  <si>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</si>
  <si>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</si>
  <si>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</si>
  <si>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</si>
  <si>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</si>
  <si>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</si>
  <si>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</si>
  <si>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</si>
  <si>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</si>
  <si>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</si>
  <si>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</si>
  <si>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</si>
  <si>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</si>
  <si>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</si>
  <si>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</si>
  <si>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</si>
  <si>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</si>
  <si>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</si>
  <si>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</si>
  <si>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</si>
  <si>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</si>
  <si>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</si>
  <si>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</si>
  <si>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</si>
  <si>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</si>
  <si>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</si>
  <si>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</si>
  <si>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</si>
  <si>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</si>
  <si>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</si>
  <si>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</si>
  <si>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</si>
  <si>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</si>
  <si>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</si>
  <si>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</si>
  <si>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</si>
  <si>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</si>
  <si>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</si>
  <si>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</si>
  <si>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</si>
  <si>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</si>
  <si>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</si>
  <si>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</si>
  <si>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</si>
  <si>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</si>
  <si>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</si>
  <si>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</si>
  <si>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</si>
  <si>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</si>
  <si>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</si>
  <si>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</si>
  <si>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</si>
  <si>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</si>
  <si>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</si>
  <si>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</si>
  <si>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</si>
  <si>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</si>
  <si>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</si>
  <si>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</si>
  <si>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</si>
  <si>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</si>
  <si>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</si>
  <si>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</si>
  <si>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</si>
  <si>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</si>
  <si>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</si>
  <si>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</si>
  <si>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</si>
  <si>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</si>
  <si>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</si>
  <si>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</si>
  <si>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</si>
  <si>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</si>
  <si>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</si>
  <si>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</si>
  <si>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</si>
  <si>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</si>
  <si>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</si>
  <si>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</si>
  <si>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</si>
  <si>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</si>
  <si>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</si>
  <si>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</si>
  <si>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</si>
  <si>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</si>
  <si>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</si>
  <si>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</si>
  <si>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</si>
  <si>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</si>
  <si>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</si>
  <si>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</si>
  <si>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</si>
  <si>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</si>
  <si>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</si>
  <si>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</si>
  <si>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</si>
  <si>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</si>
  <si>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</si>
  <si>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</si>
  <si>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</si>
  <si>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</si>
  <si>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</si>
  <si>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</si>
  <si>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</si>
  <si>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</si>
  <si>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</si>
  <si>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</si>
  <si>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</si>
  <si>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</si>
  <si>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</si>
  <si>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</si>
  <si>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</si>
  <si>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</si>
  <si>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</si>
  <si>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</si>
  <si>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</si>
  <si>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</si>
  <si>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</si>
  <si>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</si>
  <si>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</si>
  <si>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</si>
  <si>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</si>
  <si>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</si>
  <si>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</si>
  <si>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</si>
  <si>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</si>
  <si>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</si>
  <si>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</si>
  <si>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</si>
  <si>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</si>
  <si>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</si>
  <si>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</si>
  <si>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</si>
  <si>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</si>
  <si>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</si>
  <si>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</si>
  <si>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</si>
  <si>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</si>
  <si>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</si>
  <si>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</si>
  <si>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</si>
  <si>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</si>
  <si>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</si>
  <si>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</si>
  <si>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</si>
  <si>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</si>
  <si>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</si>
  <si>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</si>
  <si>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</si>
  <si>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</si>
  <si>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</si>
  <si>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</si>
  <si>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</si>
  <si>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</si>
  <si>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</si>
  <si>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</si>
  <si>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</si>
  <si>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</si>
  <si>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</si>
  <si>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</si>
  <si>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</si>
  <si>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</si>
  <si>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</si>
  <si>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</si>
  <si>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</si>
  <si>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</si>
  <si>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</si>
  <si>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</si>
  <si>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</si>
  <si>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</si>
  <si>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</si>
  <si>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</si>
  <si>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</si>
  <si>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</si>
  <si>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</si>
  <si>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</si>
  <si>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</si>
  <si>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</si>
  <si>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</si>
  <si>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</si>
  <si>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</si>
  <si>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</si>
  <si>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</si>
  <si>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</si>
  <si>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</si>
  <si>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</si>
  <si>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</si>
  <si>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</si>
  <si>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</si>
  <si>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</si>
  <si>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</si>
  <si>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</si>
  <si>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</si>
  <si>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</si>
  <si>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</si>
  <si>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</si>
  <si>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</si>
  <si>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</si>
  <si>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</si>
  <si>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</si>
  <si>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</si>
  <si>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</si>
  <si>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</si>
  <si>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</si>
  <si>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</si>
  <si>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</si>
  <si>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</si>
  <si>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</si>
  <si>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</si>
  <si>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</si>
  <si>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</si>
  <si>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</si>
  <si>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</si>
  <si>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</si>
  <si>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</si>
  <si>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</si>
  <si>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</si>
  <si>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</si>
  <si>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</si>
  <si>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</si>
  <si>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</si>
  <si>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</si>
  <si>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</si>
  <si>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</si>
  <si>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</si>
  <si>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</si>
  <si>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</si>
  <si>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</si>
  <si>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</si>
  <si>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</si>
  <si>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</si>
  <si>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</si>
  <si>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</si>
  <si>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</si>
  <si>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</si>
  <si>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</si>
  <si>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</si>
  <si>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</si>
  <si>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</si>
  <si>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</si>
  <si>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</si>
  <si>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</si>
  <si>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</si>
  <si>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</si>
  <si>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</si>
  <si>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</si>
  <si>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</si>
  <si>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</si>
  <si>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</si>
  <si>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</si>
  <si>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</si>
  <si>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</si>
  <si>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</si>
  <si>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</si>
  <si>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</si>
  <si>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</si>
  <si>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</si>
  <si>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</si>
  <si>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</si>
  <si>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</si>
  <si>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</si>
  <si>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</si>
  <si>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</si>
  <si>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</si>
  <si>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</si>
  <si>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</si>
  <si>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</si>
  <si>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</si>
  <si>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</si>
  <si>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</si>
  <si>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</si>
  <si>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</si>
  <si>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</si>
  <si>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</si>
  <si>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</si>
  <si>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</si>
  <si>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</si>
  <si>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</si>
  <si>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</si>
  <si>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</si>
  <si>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</si>
  <si>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</si>
  <si>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</si>
  <si>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</si>
  <si>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</si>
  <si>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</si>
  <si>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</si>
  <si>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</si>
  <si>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</si>
  <si>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</si>
  <si>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</si>
  <si>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</si>
  <si>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</si>
  <si>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</si>
  <si>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</si>
  <si>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</si>
  <si>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</si>
  <si>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</si>
  <si>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</si>
  <si>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</si>
  <si>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</si>
  <si>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</si>
  <si>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</si>
  <si>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</si>
  <si>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</si>
  <si>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</si>
  <si>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</si>
  <si>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</si>
  <si>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</si>
  <si>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</si>
  <si>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</si>
  <si>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</si>
  <si>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</si>
  <si>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</si>
  <si>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</si>
  <si>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</si>
  <si>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</si>
  <si>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</si>
  <si>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</si>
  <si>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</si>
  <si>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</si>
  <si>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</si>
  <si>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</si>
  <si>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</si>
  <si>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</si>
  <si>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</si>
  <si>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</si>
  <si>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</si>
  <si>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</si>
  <si>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</si>
  <si>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</si>
  <si>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</si>
  <si>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</si>
  <si>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</si>
  <si>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</si>
  <si>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</si>
  <si>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</si>
  <si>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</si>
  <si>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</si>
  <si>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</si>
  <si>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</si>
  <si>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</si>
  <si>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</si>
  <si>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</si>
  <si>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</si>
  <si>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</si>
  <si>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</si>
  <si>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</si>
  <si>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</si>
  <si>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</si>
  <si>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</si>
  <si>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</si>
  <si>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</si>
  <si>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</si>
  <si>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</si>
  <si>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</si>
  <si>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</si>
  <si>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</si>
  <si>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</si>
  <si>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</si>
  <si>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</si>
  <si>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</si>
  <si>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</si>
  <si>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</si>
  <si>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</si>
  <si>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</si>
  <si>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</si>
  <si>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</si>
  <si>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</si>
  <si>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</si>
  <si>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</si>
  <si>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</si>
  <si>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</si>
  <si>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</si>
  <si>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</si>
  <si>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</si>
  <si>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</si>
  <si>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</si>
  <si>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</si>
  <si>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</si>
  <si>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</si>
  <si>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</si>
  <si>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</si>
  <si>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</si>
  <si>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</si>
  <si>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</si>
  <si>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</si>
  <si>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</si>
  <si>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</si>
  <si>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</si>
  <si>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</si>
  <si>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</si>
  <si>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</si>
  <si>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</si>
  <si>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</si>
  <si>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</si>
  <si>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</si>
  <si>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</si>
  <si>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</si>
  <si>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</si>
  <si>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</si>
  <si>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</si>
  <si>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</si>
  <si>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</si>
  <si>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</si>
  <si>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</si>
  <si>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</si>
  <si>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</si>
  <si>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</si>
  <si>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</si>
  <si>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</si>
  <si>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</si>
  <si>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</si>
  <si>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</si>
  <si>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</si>
  <si>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</si>
  <si>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</si>
  <si>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</si>
  <si>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</si>
  <si>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</si>
  <si>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</si>
  <si>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</si>
  <si>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</si>
  <si>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</si>
  <si>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</si>
  <si>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</si>
  <si>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</si>
  <si>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</si>
  <si>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</si>
  <si>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</si>
  <si>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</si>
  <si>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</si>
  <si>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</si>
  <si>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</si>
  <si>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</si>
  <si>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</si>
  <si>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</si>
  <si>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</si>
  <si>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</si>
  <si>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</si>
  <si>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</si>
  <si>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</si>
  <si>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</si>
  <si>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</si>
  <si>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</si>
  <si>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</si>
  <si>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</si>
  <si>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</si>
  <si>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</si>
  <si>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</si>
  <si>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</si>
  <si>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</si>
  <si>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</si>
  <si>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</si>
  <si>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</si>
  <si>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</si>
  <si>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</si>
  <si>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</si>
  <si>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</si>
  <si>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</si>
  <si>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</si>
  <si>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</si>
  <si>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</si>
  <si>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</si>
  <si>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</si>
  <si>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</si>
  <si>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</si>
  <si>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</si>
  <si>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</si>
  <si>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</si>
  <si>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</si>
  <si>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</si>
  <si>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</si>
  <si>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</si>
  <si>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</si>
  <si>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</si>
  <si>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</si>
  <si>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</si>
  <si>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</si>
  <si>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</si>
  <si>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</si>
  <si>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</si>
  <si>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</si>
  <si>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</si>
  <si>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</si>
  <si>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</si>
  <si>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</si>
  <si>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</si>
  <si>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</si>
  <si>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</si>
  <si>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</si>
  <si>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</si>
  <si>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</si>
  <si>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</si>
  <si>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</si>
  <si>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</si>
  <si>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</si>
  <si>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</si>
  <si>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</si>
  <si>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</si>
  <si>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</si>
  <si>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</si>
  <si>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</si>
  <si>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</si>
  <si>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</si>
  <si>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</si>
  <si>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</si>
  <si>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</si>
  <si>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</si>
  <si>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</si>
  <si>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</si>
  <si>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</si>
  <si>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</si>
  <si>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</si>
  <si>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</si>
  <si>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</si>
  <si>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</si>
  <si>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</si>
  <si>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</si>
  <si>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</si>
  <si>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</si>
  <si>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</si>
  <si>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</si>
  <si>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</si>
  <si>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</si>
  <si>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</si>
  <si>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</si>
  <si>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</si>
  <si>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</si>
  <si>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</si>
  <si>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</si>
  <si>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</si>
  <si>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</si>
  <si>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</si>
  <si>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</si>
  <si>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</si>
  <si>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</si>
  <si>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</si>
  <si>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</si>
  <si>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</si>
  <si>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</si>
  <si>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</si>
  <si>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</si>
  <si>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</si>
  <si>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</si>
  <si>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</si>
  <si>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</si>
  <si>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</si>
  <si>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</si>
  <si>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</si>
  <si>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</si>
  <si>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</si>
  <si>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</si>
  <si>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</si>
  <si>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</si>
  <si>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</si>
  <si>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</si>
  <si>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</si>
  <si>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</si>
  <si>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</si>
  <si>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</si>
  <si>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</si>
  <si>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</si>
  <si>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</si>
  <si>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</si>
  <si>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</si>
  <si>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</si>
  <si>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</si>
  <si>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</si>
  <si>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</si>
  <si>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</si>
  <si>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</si>
  <si>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</si>
  <si>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</si>
  <si>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</si>
  <si>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</si>
  <si>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</si>
  <si>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</si>
  <si>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</si>
  <si>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</si>
  <si>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</si>
  <si>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</si>
  <si>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</si>
  <si>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</si>
  <si>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</si>
  <si>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</si>
  <si>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</si>
  <si>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</si>
  <si>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</si>
  <si>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</si>
  <si>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</si>
  <si>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</si>
  <si>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</si>
  <si>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</si>
  <si>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</si>
  <si>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</si>
  <si>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</si>
  <si>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</si>
  <si>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</si>
  <si>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</si>
  <si>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</si>
  <si>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</si>
  <si>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</si>
  <si>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</si>
  <si>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</si>
  <si>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</si>
  <si>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</si>
  <si>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</si>
  <si>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</si>
  <si>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</si>
  <si>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</si>
  <si>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</si>
  <si>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</si>
  <si>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</si>
  <si>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</si>
  <si>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</si>
  <si>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</si>
  <si>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</si>
  <si>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</si>
  <si>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</si>
  <si>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</si>
  <si>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</si>
  <si>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</si>
  <si>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</si>
  <si>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</si>
  <si>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</si>
  <si>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</si>
  <si>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</si>
  <si>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</si>
  <si>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</si>
  <si>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</si>
  <si>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</si>
  <si>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</si>
  <si>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</si>
  <si>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</si>
  <si>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</si>
  <si>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</si>
  <si>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</si>
  <si>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</si>
  <si>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</si>
  <si>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</si>
  <si>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</si>
  <si>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</si>
  <si>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</si>
  <si>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</si>
  <si>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</si>
  <si>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</si>
  <si>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</si>
  <si>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</si>
  <si>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</si>
  <si>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</si>
  <si>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</si>
  <si>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</si>
  <si>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</si>
  <si>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</si>
  <si>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</si>
  <si>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</si>
  <si>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</si>
  <si>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</si>
  <si>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</si>
  <si>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</si>
  <si>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</si>
  <si>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</si>
  <si>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</si>
  <si>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</si>
  <si>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</si>
  <si>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</si>
  <si>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</si>
  <si>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</si>
  <si>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</si>
  <si>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</si>
  <si>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</si>
  <si>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</si>
  <si>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</si>
  <si>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</si>
  <si>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</si>
  <si>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</si>
  <si>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</si>
  <si>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</si>
  <si>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</si>
  <si>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</si>
  <si>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</si>
  <si>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</si>
  <si>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</si>
  <si>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</si>
  <si>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</si>
  <si>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</si>
  <si>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</si>
  <si>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</si>
  <si>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</si>
  <si>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</si>
  <si>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</si>
  <si>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</si>
  <si>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</si>
  <si>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</si>
  <si>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</si>
  <si>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</si>
  <si>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</si>
  <si>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</si>
  <si>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</si>
  <si>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</si>
  <si>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</si>
  <si>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</si>
  <si>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</si>
  <si>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</si>
  <si>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</si>
  <si>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</si>
  <si>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</si>
  <si>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</si>
  <si>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</si>
  <si>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</si>
  <si>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</si>
  <si>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</si>
  <si>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</si>
  <si>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</si>
  <si>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</si>
  <si>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</si>
  <si>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</si>
  <si>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</si>
  <si>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</si>
  <si>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</si>
  <si>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</si>
  <si>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</si>
  <si>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</si>
  <si>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</si>
  <si>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</si>
  <si>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</si>
  <si>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</si>
  <si>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</si>
  <si>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</si>
  <si>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</si>
  <si>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</si>
  <si>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</si>
  <si>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</si>
  <si>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</si>
  <si>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</si>
  <si>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</si>
  <si>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</si>
  <si>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</si>
  <si>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</si>
  <si>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</si>
  <si>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</si>
  <si>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</si>
  <si>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</si>
  <si>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</si>
  <si>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</si>
  <si>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</si>
  <si>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</si>
  <si>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</si>
  <si>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</si>
  <si>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</si>
  <si>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</si>
  <si>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</si>
  <si>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</si>
  <si>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</si>
  <si>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</si>
  <si>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</si>
  <si>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</si>
  <si>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</si>
  <si>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</si>
  <si>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</si>
  <si>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</si>
  <si>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</si>
  <si>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</si>
  <si>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</si>
  <si>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</si>
  <si>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</si>
  <si>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</si>
  <si>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</si>
  <si>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</si>
  <si>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</si>
  <si>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</si>
  <si>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</si>
  <si>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</si>
  <si>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</si>
  <si>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</si>
  <si>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</si>
  <si>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</si>
  <si>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</si>
  <si>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</si>
  <si>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</si>
  <si>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</si>
  <si>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</si>
  <si>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</si>
  <si>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</si>
  <si>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</si>
  <si>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</si>
  <si>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</si>
  <si>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</si>
  <si>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</si>
  <si>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</si>
  <si>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</si>
  <si>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</si>
  <si>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</si>
  <si>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</si>
  <si>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</si>
  <si>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</si>
  <si>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</si>
  <si>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</si>
  <si>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</si>
  <si>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</si>
  <si>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</si>
  <si>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</si>
  <si>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</si>
  <si>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</si>
  <si>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</si>
  <si>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</si>
  <si>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</si>
  <si>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</si>
  <si>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</si>
  <si>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</si>
  <si>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</si>
  <si>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</si>
  <si>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</si>
  <si>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</si>
  <si>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</si>
  <si>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</si>
  <si>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</si>
  <si>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</si>
  <si>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</si>
  <si>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</si>
  <si>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</si>
  <si>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</si>
  <si>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</si>
  <si>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</si>
  <si>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</si>
  <si>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</si>
  <si>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</si>
  <si>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</si>
  <si>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</si>
  <si>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</si>
  <si>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</si>
  <si>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</si>
  <si>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</si>
  <si>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</si>
  <si>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</si>
  <si>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</si>
  <si>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</si>
  <si>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</si>
  <si>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</si>
  <si>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</si>
  <si>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</si>
  <si>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</si>
  <si>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</si>
  <si>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</si>
  <si>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</si>
  <si>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</si>
  <si>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</si>
  <si>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</si>
  <si>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</si>
  <si>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</si>
  <si>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</si>
  <si>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</si>
  <si>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</si>
  <si>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</si>
  <si>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</si>
  <si>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</si>
  <si>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</si>
  <si>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</si>
  <si>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</si>
  <si>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</si>
  <si>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</si>
  <si>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</si>
  <si>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</si>
  <si>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</si>
  <si>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</si>
  <si>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</si>
  <si>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</si>
  <si>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</si>
  <si>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</si>
  <si>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</si>
  <si>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</si>
  <si>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</si>
  <si>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</si>
  <si>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</si>
  <si>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</si>
  <si>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</si>
  <si>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</si>
  <si>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</si>
  <si>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</si>
  <si>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</si>
  <si>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</si>
  <si>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</si>
  <si>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</si>
  <si>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</si>
  <si>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</si>
  <si>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</si>
  <si>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</si>
  <si>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</si>
  <si>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</si>
  <si>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</si>
  <si>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</si>
  <si>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</si>
  <si>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</si>
  <si>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</si>
  <si>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</si>
  <si>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</si>
  <si>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</si>
  <si>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</si>
  <si>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</si>
  <si>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</si>
  <si>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</si>
  <si>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</si>
  <si>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</si>
  <si>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</si>
  <si>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</si>
  <si>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</si>
  <si>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</si>
  <si>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</si>
  <si>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</si>
  <si>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</si>
  <si>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</si>
  <si>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</si>
  <si>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</si>
  <si>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</si>
  <si>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</si>
  <si>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</si>
  <si>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</si>
  <si>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</si>
  <si>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</si>
  <si>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</si>
  <si>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</si>
  <si>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</si>
  <si>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</si>
  <si>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</si>
  <si>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</si>
  <si>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</si>
  <si>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</si>
  <si>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</si>
  <si>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</si>
  <si>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</si>
  <si>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</si>
  <si>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</si>
  <si>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</si>
  <si>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</si>
  <si>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</si>
  <si>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</si>
  <si>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</si>
  <si>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</si>
  <si>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</si>
  <si>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</si>
  <si>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</si>
  <si>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</si>
  <si>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</si>
  <si>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</si>
  <si>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</si>
  <si>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</si>
  <si>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</si>
  <si>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</si>
  <si>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</si>
  <si>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</si>
  <si>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</si>
  <si>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</si>
  <si>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</si>
  <si>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</si>
  <si>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</si>
  <si>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</si>
  <si>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</si>
  <si>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</si>
  <si>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</si>
  <si>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</si>
  <si>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</si>
  <si>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</si>
  <si>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</si>
  <si>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</si>
  <si>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</si>
  <si>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</si>
  <si>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</si>
  <si>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</si>
  <si>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</si>
  <si>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</si>
  <si>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</si>
  <si>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</si>
  <si>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</si>
  <si>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</si>
  <si>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</si>
  <si>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</si>
  <si>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</si>
  <si>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</si>
  <si>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</si>
  <si>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</si>
  <si>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</si>
  <si>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</si>
  <si>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</si>
  <si>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</si>
  <si>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</si>
  <si>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</si>
  <si>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</si>
  <si>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</si>
  <si>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</si>
  <si>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</si>
  <si>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</si>
  <si>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</si>
  <si>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</si>
  <si>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</si>
  <si>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</si>
  <si>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</si>
  <si>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</si>
  <si>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</si>
  <si>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</si>
  <si>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</si>
  <si>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</si>
  <si>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</si>
  <si>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</si>
  <si>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</si>
  <si>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</si>
  <si>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</si>
  <si>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</si>
  <si>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</si>
  <si>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</si>
  <si>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</si>
  <si>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</si>
  <si>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</si>
  <si>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</si>
  <si>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</si>
  <si>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</si>
  <si>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</si>
  <si>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</si>
  <si>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</si>
  <si>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</si>
  <si>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</si>
  <si>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</si>
  <si>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</si>
  <si>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</si>
  <si>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</si>
  <si>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</si>
  <si>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</si>
  <si>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</si>
  <si>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</si>
  <si>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</si>
  <si>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</si>
  <si>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</si>
  <si>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</si>
  <si>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</si>
  <si>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</si>
  <si>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</si>
  <si>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</si>
  <si>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</si>
  <si>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</si>
  <si>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</si>
  <si>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</si>
  <si>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</si>
  <si>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</si>
  <si>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</si>
  <si>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</si>
  <si>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</si>
  <si>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</si>
  <si>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</si>
  <si>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</si>
  <si>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</si>
  <si>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</si>
  <si>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</si>
  <si>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</si>
  <si>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</si>
  <si>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</si>
  <si>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</si>
  <si>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</si>
  <si>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</si>
  <si>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</si>
  <si>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</si>
  <si>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</si>
  <si>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</si>
  <si>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</si>
  <si>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</si>
  <si>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</si>
  <si>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</si>
  <si>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</si>
  <si>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</si>
  <si>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</si>
  <si>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</si>
  <si>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</si>
  <si>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</si>
  <si>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</si>
  <si>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</si>
  <si>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</si>
  <si>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</si>
  <si>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</si>
  <si>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</si>
  <si>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</si>
  <si>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</si>
  <si>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</si>
  <si>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</si>
  <si>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</si>
  <si>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</si>
  <si>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</si>
  <si>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</si>
  <si>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</si>
  <si>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</si>
  <si>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</si>
  <si>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</si>
  <si>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</si>
  <si>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</si>
  <si>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</si>
  <si>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</si>
  <si>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</si>
  <si>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</si>
  <si>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</si>
  <si>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</si>
  <si>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</si>
  <si>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</si>
  <si>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</si>
  <si>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</si>
  <si>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</si>
  <si>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</si>
  <si>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</si>
  <si>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</si>
  <si>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</si>
  <si>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</si>
  <si>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</si>
  <si>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</si>
  <si>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</si>
  <si>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</si>
  <si>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</si>
  <si>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</si>
  <si>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</si>
  <si>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</si>
  <si>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</si>
  <si>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</si>
  <si>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</si>
  <si>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</si>
  <si>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</si>
  <si>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</si>
  <si>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</si>
  <si>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</si>
  <si>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</si>
  <si>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</si>
  <si>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</si>
  <si>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</si>
  <si>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</si>
  <si>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</si>
  <si>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</si>
  <si>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</si>
  <si>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</si>
  <si>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</si>
  <si>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</si>
  <si>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</si>
  <si>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</si>
  <si>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</si>
  <si>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</si>
  <si>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</si>
  <si>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</si>
  <si>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</si>
  <si>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</si>
  <si>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</si>
  <si>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</si>
  <si>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</si>
  <si>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</si>
  <si>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</si>
  <si>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</si>
  <si>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</si>
  <si>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</si>
  <si>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</si>
  <si>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</si>
  <si>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</si>
  <si>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</si>
  <si>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</si>
  <si>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</si>
  <si>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</si>
  <si>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</si>
  <si>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</si>
  <si>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</si>
  <si>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</si>
  <si>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</si>
  <si>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</si>
  <si>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</si>
  <si>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</si>
  <si>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</si>
  <si>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</si>
  <si>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</si>
  <si>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</si>
  <si>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</si>
  <si>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</si>
  <si>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</si>
  <si>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</si>
  <si>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</si>
  <si>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</si>
  <si>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</si>
  <si>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</si>
  <si>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</si>
  <si>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</si>
  <si>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</si>
  <si>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</si>
  <si>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</si>
  <si>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</si>
  <si>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</si>
  <si>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</si>
  <si>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</si>
  <si>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</si>
  <si>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</si>
  <si>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</si>
  <si>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</si>
  <si>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</si>
  <si>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</si>
  <si>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</si>
  <si>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</si>
  <si>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</si>
  <si>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</si>
  <si>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</si>
  <si>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</si>
  <si>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</si>
  <si>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</si>
  <si>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</si>
  <si>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</si>
  <si>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</si>
  <si>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</si>
  <si>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</si>
  <si>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</si>
  <si>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</si>
  <si>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</si>
  <si>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</si>
  <si>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</si>
  <si>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</si>
  <si>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</si>
  <si>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</si>
  <si>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</si>
  <si>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</si>
  <si>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</si>
  <si>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</si>
  <si>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</si>
  <si>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</si>
  <si>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</si>
  <si>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</si>
  <si>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</si>
  <si>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</si>
  <si>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</si>
  <si>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</si>
  <si>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</si>
  <si>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</si>
  <si>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</si>
  <si>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</si>
  <si>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</si>
  <si>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</si>
  <si>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</si>
  <si>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</si>
  <si>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</si>
  <si>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</si>
  <si>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</si>
  <si>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</si>
  <si>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</si>
  <si>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</si>
  <si>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</si>
  <si>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</si>
  <si>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</si>
  <si>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</si>
  <si>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</si>
  <si>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</si>
  <si>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</si>
  <si>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</si>
  <si>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</si>
  <si>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</si>
  <si>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</si>
  <si>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</si>
  <si>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</si>
  <si>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</si>
  <si>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</si>
  <si>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</si>
  <si>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</si>
  <si>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</si>
  <si>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</si>
  <si>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</si>
  <si>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</si>
  <si>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</si>
  <si>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</si>
  <si>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</si>
  <si>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</si>
  <si>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</si>
  <si>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</si>
  <si>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</si>
  <si>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</si>
  <si>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</si>
  <si>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</si>
  <si>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</si>
  <si>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</si>
  <si>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</si>
  <si>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</si>
  <si>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</si>
  <si>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</si>
  <si>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</si>
  <si>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</si>
  <si>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</si>
  <si>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</si>
  <si>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</si>
  <si>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</si>
  <si>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</si>
  <si>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</si>
  <si>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</si>
  <si>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</si>
  <si>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</si>
  <si>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</si>
  <si>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</si>
  <si>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</si>
  <si>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</si>
  <si>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</si>
  <si>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</si>
  <si>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</si>
  <si>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</si>
  <si>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</si>
  <si>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</si>
  <si>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</si>
  <si>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</si>
  <si>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</si>
  <si>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</si>
  <si>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</si>
  <si>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</si>
  <si>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</si>
  <si>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</si>
  <si>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</si>
  <si>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</si>
  <si>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</si>
  <si>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</si>
  <si>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</si>
  <si>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</si>
  <si>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</si>
  <si>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</si>
  <si>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</si>
  <si>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</si>
  <si>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</si>
  <si>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</si>
  <si>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</si>
  <si>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</si>
  <si>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</si>
  <si>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</si>
  <si>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</si>
  <si>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</si>
  <si>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</si>
  <si>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</si>
  <si>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</si>
  <si>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</si>
  <si>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</si>
  <si>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</si>
  <si>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</si>
  <si>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</si>
  <si>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</si>
  <si>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</si>
  <si>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</si>
  <si>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</si>
  <si>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</si>
  <si>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</si>
  <si>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</si>
  <si>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</si>
  <si>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</si>
  <si>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</si>
  <si>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</si>
  <si>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</si>
  <si>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</si>
  <si>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</si>
  <si>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</si>
  <si>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</si>
  <si>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</si>
  <si>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</si>
  <si>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</si>
  <si>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</si>
  <si>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</si>
  <si>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</si>
  <si>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</si>
  <si>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</si>
  <si>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</si>
  <si>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</si>
  <si>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</si>
  <si>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</si>
  <si>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</si>
  <si>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</si>
  <si>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</si>
  <si>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</si>
  <si>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</si>
  <si>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</si>
  <si>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</si>
  <si>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</si>
  <si>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</si>
  <si>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</si>
  <si>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</si>
  <si>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</si>
  <si>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</si>
  <si>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</si>
  <si>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</si>
  <si>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</si>
  <si>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</si>
  <si>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</si>
  <si>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</si>
  <si>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</si>
  <si>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</si>
  <si>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</si>
  <si>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</si>
  <si>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</si>
  <si>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</si>
  <si>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</si>
  <si>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</si>
  <si>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</si>
  <si>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</si>
  <si>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</si>
  <si>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</si>
  <si>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</si>
  <si>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</si>
  <si>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</si>
  <si>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</si>
  <si>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</si>
  <si>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</si>
  <si>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</si>
  <si>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</si>
  <si>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</si>
  <si>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</si>
  <si>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</si>
  <si>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</si>
  <si>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</si>
  <si>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</si>
  <si>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</si>
  <si>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</si>
  <si>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</si>
  <si>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</si>
  <si>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</si>
  <si>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</si>
  <si>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</si>
  <si>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</si>
  <si>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</si>
  <si>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</si>
  <si>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</si>
  <si>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</si>
  <si>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</si>
  <si>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</si>
  <si>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</si>
  <si>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</si>
  <si>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</si>
  <si>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</si>
  <si>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</si>
  <si>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</si>
  <si>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</si>
  <si>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</si>
  <si>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</si>
  <si>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</si>
  <si>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</si>
  <si>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</si>
  <si>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</si>
  <si>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</si>
  <si>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</si>
  <si>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</si>
  <si>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</si>
  <si>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</si>
  <si>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</si>
  <si>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</si>
  <si>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</si>
  <si>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</si>
  <si>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</si>
  <si>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</si>
  <si>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</si>
  <si>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</si>
  <si>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</si>
  <si>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</si>
  <si>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</si>
  <si>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</si>
  <si>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</si>
  <si>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</si>
  <si>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</si>
  <si>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</si>
  <si>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</si>
  <si>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</si>
  <si>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</si>
  <si>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</si>
  <si>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</si>
  <si>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</si>
  <si>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</si>
  <si>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</si>
  <si>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</si>
  <si>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</si>
  <si>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</si>
  <si>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</si>
  <si>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</si>
  <si>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</si>
  <si>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</si>
  <si>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</si>
  <si>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</si>
  <si>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</si>
  <si>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</si>
  <si>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</si>
  <si>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</si>
  <si>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</si>
  <si>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</si>
  <si>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</si>
  <si>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</si>
  <si>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</si>
  <si>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</si>
  <si>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</si>
  <si>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</si>
  <si>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</si>
  <si>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</si>
  <si>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</si>
  <si>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</si>
  <si>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</si>
  <si>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</si>
  <si>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</si>
  <si>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</si>
  <si>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</si>
  <si>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</si>
  <si>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</si>
  <si>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</si>
  <si>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</si>
  <si>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</si>
  <si>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</si>
  <si>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</si>
  <si>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</si>
  <si>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</si>
  <si>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</si>
  <si>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</si>
  <si>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</si>
  <si>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</si>
  <si>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</si>
  <si>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</si>
  <si>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</si>
  <si>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</si>
  <si>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</si>
  <si>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</si>
  <si>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</si>
  <si>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</si>
  <si>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</si>
  <si>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</si>
  <si>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</si>
  <si>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</si>
  <si>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</si>
  <si>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</si>
  <si>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</si>
  <si>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</si>
  <si>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</si>
  <si>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</si>
  <si>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</si>
  <si>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</si>
  <si>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</si>
  <si>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</si>
  <si>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</si>
  <si>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</si>
  <si>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</si>
  <si>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</si>
  <si>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</si>
  <si>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</si>
  <si>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</si>
  <si>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</si>
  <si>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</si>
  <si>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</si>
  <si>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</si>
  <si>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</si>
  <si>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</si>
  <si>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</si>
  <si>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</si>
  <si>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</si>
  <si>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</si>
  <si>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</si>
  <si>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</si>
  <si>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</si>
  <si>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</si>
  <si>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</si>
  <si>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</si>
  <si>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</si>
  <si>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</si>
  <si>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</si>
  <si>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</si>
  <si>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</si>
  <si>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</si>
  <si>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</si>
  <si>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</si>
  <si>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</si>
  <si>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</si>
  <si>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</si>
  <si>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</si>
  <si>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</si>
  <si>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</si>
  <si>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</si>
  <si>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</si>
  <si>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</si>
  <si>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</si>
  <si>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</si>
  <si>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</si>
  <si>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</si>
  <si>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</si>
  <si>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</si>
  <si>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</si>
  <si>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</si>
  <si>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</si>
  <si>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</si>
  <si>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</si>
  <si>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</si>
  <si>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</si>
  <si>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</si>
  <si>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</si>
  <si>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</si>
  <si>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</si>
  <si>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</si>
  <si>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</si>
  <si>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</si>
  <si>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</si>
  <si>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</si>
  <si>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</si>
  <si>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</si>
  <si>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</si>
  <si>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</si>
  <si>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</si>
  <si>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</si>
  <si>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</si>
  <si>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</si>
  <si>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</si>
  <si>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</si>
  <si>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</si>
  <si>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</si>
  <si>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</si>
  <si>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</si>
  <si>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</si>
  <si>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</si>
  <si>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</si>
  <si>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</si>
  <si>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</si>
  <si>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</si>
  <si>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</si>
  <si>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</si>
  <si>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</si>
  <si>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</si>
  <si>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</si>
  <si>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</si>
  <si>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</si>
  <si>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</si>
  <si>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</si>
  <si>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</si>
  <si>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</si>
  <si>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</si>
  <si>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</si>
  <si>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</si>
  <si>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</si>
  <si>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</si>
  <si>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</si>
  <si>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</si>
  <si>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</si>
  <si>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</si>
  <si>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</si>
  <si>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</si>
  <si>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</si>
  <si>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</si>
  <si>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</si>
  <si>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</si>
  <si>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</si>
  <si>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</si>
  <si>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</si>
  <si>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</si>
  <si>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</si>
  <si>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</si>
  <si>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</si>
  <si>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</si>
  <si>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</si>
  <si>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</si>
  <si>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</si>
  <si>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</si>
  <si>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</si>
  <si>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</si>
  <si>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</si>
  <si>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</si>
  <si>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</si>
  <si>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</si>
  <si>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</si>
  <si>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</si>
  <si>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</si>
  <si>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</si>
  <si>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</si>
  <si>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</si>
  <si>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</si>
  <si>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</si>
  <si>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</si>
  <si>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</si>
  <si>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</si>
  <si>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</si>
  <si>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</si>
  <si>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</si>
  <si>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</si>
  <si>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</si>
  <si>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</si>
  <si>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</si>
  <si>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</si>
  <si>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</si>
  <si>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</si>
  <si>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</si>
  <si>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</si>
  <si>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</si>
  <si>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</si>
  <si>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</si>
  <si>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</si>
  <si>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</si>
  <si>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</si>
  <si>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</si>
  <si>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</si>
  <si>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</si>
  <si>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</si>
  <si>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</si>
  <si>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</si>
  <si>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</si>
  <si>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</si>
  <si>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</si>
  <si>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</si>
  <si>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</si>
  <si>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</si>
  <si>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</si>
  <si>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</si>
  <si>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</si>
  <si>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</si>
  <si>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</si>
  <si>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</si>
  <si>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</si>
  <si>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</si>
  <si>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</si>
  <si>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</si>
  <si>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</si>
  <si>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</si>
  <si>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</si>
  <si>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</si>
  <si>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</si>
  <si>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</si>
  <si>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</si>
  <si>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</si>
  <si>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</si>
  <si>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</si>
  <si>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</si>
  <si>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</si>
  <si>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</si>
  <si>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</si>
  <si>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</si>
  <si>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</si>
  <si>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</si>
  <si>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</si>
  <si>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</si>
  <si>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</si>
  <si>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</si>
  <si>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</si>
  <si>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</si>
  <si>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</si>
  <si>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</si>
  <si>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</si>
  <si>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</si>
  <si>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</si>
  <si>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</si>
  <si>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</si>
  <si>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</si>
  <si>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</si>
  <si>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</si>
  <si>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</si>
  <si>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</si>
  <si>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</si>
  <si>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</si>
  <si>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</si>
  <si>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</si>
  <si>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</si>
  <si>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</si>
  <si>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</si>
  <si>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</si>
  <si>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</si>
  <si>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</si>
  <si>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</si>
  <si>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</si>
  <si>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</si>
  <si>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</si>
  <si>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</si>
  <si>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</si>
  <si>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</si>
  <si>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</si>
  <si>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</si>
  <si>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</si>
  <si>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</si>
  <si>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</si>
  <si>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</si>
  <si>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</si>
  <si>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</si>
  <si>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</si>
  <si>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</si>
  <si>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</si>
  <si>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</si>
  <si>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</si>
  <si>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</si>
  <si>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</si>
  <si>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</si>
  <si>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</si>
  <si>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</si>
  <si>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</si>
  <si>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</si>
  <si>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</si>
  <si>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</si>
  <si>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</si>
  <si>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</si>
  <si>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</si>
  <si>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</si>
  <si>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</si>
  <si>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</si>
  <si>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</si>
  <si>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</si>
  <si>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</si>
  <si>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</si>
  <si>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</si>
  <si>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</si>
  <si>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</si>
  <si>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</si>
  <si>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</si>
  <si>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</si>
  <si>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</si>
  <si>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</si>
  <si>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</si>
  <si>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</si>
  <si>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</si>
  <si>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</si>
  <si>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</si>
  <si>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</si>
  <si>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</si>
  <si>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</si>
  <si>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</si>
  <si>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</si>
  <si>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</si>
  <si>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</si>
  <si>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</si>
  <si>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</si>
  <si>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</si>
  <si>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</si>
  <si>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</si>
  <si>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</si>
  <si>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</si>
  <si>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</si>
  <si>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</si>
  <si>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</si>
  <si>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</si>
  <si>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</si>
  <si>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</si>
  <si>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</si>
  <si>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</si>
  <si>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</si>
  <si>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</si>
  <si>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</si>
  <si>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</si>
  <si>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</si>
  <si>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</si>
  <si>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</si>
  <si>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</si>
  <si>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</si>
  <si>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</si>
  <si>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</si>
  <si>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</si>
  <si>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</si>
  <si>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</si>
  <si>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</si>
  <si>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</si>
  <si>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</si>
  <si>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</si>
  <si>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</si>
  <si>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</si>
  <si>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</si>
  <si>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</si>
  <si>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</si>
  <si>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</si>
  <si>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</si>
  <si>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</si>
  <si>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</si>
  <si>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</si>
  <si>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</si>
  <si>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</si>
  <si>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</si>
  <si>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</si>
  <si>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</si>
  <si>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</si>
  <si>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</si>
  <si>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</si>
  <si>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</si>
  <si>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</si>
  <si>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</si>
  <si>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</si>
  <si>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</si>
  <si>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</si>
  <si>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</si>
  <si>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</si>
  <si>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</si>
  <si>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</si>
  <si>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</si>
  <si>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</si>
  <si>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</si>
  <si>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</si>
  <si>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</si>
  <si>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</si>
  <si>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</si>
  <si>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</si>
  <si>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</si>
  <si>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</si>
  <si>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</si>
  <si>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</si>
  <si>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</si>
  <si>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</si>
  <si>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</si>
  <si>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</si>
  <si>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</si>
  <si>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</si>
  <si>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</si>
  <si>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</si>
  <si>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</si>
  <si>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</si>
  <si>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</si>
  <si>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</si>
  <si>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</si>
  <si>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</si>
  <si>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</si>
  <si>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</si>
  <si>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</si>
  <si>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</si>
  <si>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</si>
  <si>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</si>
  <si>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</si>
  <si>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</si>
  <si>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</si>
  <si>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</si>
  <si>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</si>
  <si>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</si>
  <si>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</si>
  <si>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</si>
  <si>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</si>
  <si>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</si>
  <si>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</si>
  <si>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</si>
  <si>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</si>
  <si>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</si>
  <si>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</si>
  <si>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</si>
  <si>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</si>
  <si>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</si>
  <si>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</si>
  <si>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</si>
  <si>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</si>
  <si>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</si>
  <si>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</si>
  <si>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</si>
  <si>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</si>
  <si>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</si>
  <si>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</si>
  <si>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</si>
  <si>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</si>
  <si>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</si>
  <si>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</si>
  <si>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</si>
  <si>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</si>
  <si>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</si>
  <si>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</si>
  <si>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</si>
  <si>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</si>
  <si>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</si>
  <si>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</si>
  <si>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</si>
  <si>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</si>
  <si>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</si>
  <si>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</si>
  <si>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</si>
  <si>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</si>
  <si>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</si>
  <si>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</si>
  <si>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</si>
  <si>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</si>
  <si>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</si>
  <si>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</si>
  <si>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</si>
  <si>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</si>
  <si>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</si>
  <si>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</si>
  <si>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</si>
  <si>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</si>
  <si>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</si>
  <si>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</si>
  <si>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</si>
  <si>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</si>
  <si>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</si>
  <si>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</si>
  <si>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</si>
  <si>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</si>
  <si>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</si>
  <si>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</si>
  <si>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</si>
  <si>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</si>
  <si>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</si>
  <si>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</si>
  <si>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</si>
  <si>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</si>
  <si>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</si>
  <si>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</si>
  <si>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</si>
  <si>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</si>
  <si>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</si>
  <si>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</si>
  <si>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</si>
  <si>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</si>
  <si>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</si>
  <si>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</si>
  <si>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</si>
  <si>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</si>
  <si>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</si>
  <si>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</si>
  <si>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</si>
  <si>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</si>
  <si>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</si>
  <si>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</si>
  <si>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</si>
  <si>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</si>
  <si>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</si>
  <si>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</si>
  <si>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</si>
  <si>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</si>
  <si>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</si>
  <si>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</si>
  <si>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</si>
  <si>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</si>
  <si>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</si>
  <si>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</si>
  <si>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</si>
  <si>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</si>
  <si>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</si>
  <si>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</si>
  <si>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</si>
  <si>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</si>
  <si>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</si>
  <si>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</si>
  <si>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</si>
  <si>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</si>
  <si>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</si>
  <si>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</si>
  <si>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</si>
  <si>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</si>
  <si>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</si>
  <si>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</si>
  <si>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</si>
  <si>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</si>
  <si>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</si>
  <si>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</si>
  <si>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</si>
  <si>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</si>
  <si>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</si>
  <si>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</si>
  <si>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</si>
  <si>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</si>
  <si>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</si>
  <si>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</si>
  <si>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</si>
  <si>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</si>
  <si>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</si>
  <si>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</si>
  <si>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</si>
  <si>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</si>
  <si>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</si>
  <si>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</si>
  <si>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</si>
  <si>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</si>
  <si>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</si>
  <si>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</si>
  <si>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</si>
  <si>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</si>
  <si>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</si>
  <si>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</si>
  <si>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</si>
  <si>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</si>
  <si>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</si>
  <si>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</si>
  <si>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</si>
  <si>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</si>
  <si>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</si>
  <si>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</si>
  <si>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</si>
  <si>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</si>
  <si>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</si>
  <si>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</si>
  <si>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</si>
  <si>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</si>
  <si>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</si>
  <si>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</si>
  <si>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</si>
  <si>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</si>
  <si>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</si>
  <si>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</si>
  <si>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</si>
  <si>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</si>
  <si>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</si>
  <si>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</si>
  <si>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</si>
  <si>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</si>
  <si>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</si>
  <si>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</si>
  <si>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</si>
  <si>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</si>
  <si>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</si>
  <si>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</si>
  <si>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</si>
  <si>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</si>
  <si>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</si>
  <si>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</si>
  <si>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</si>
  <si>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</si>
  <si>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</si>
  <si>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</si>
  <si>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</si>
  <si>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</si>
  <si>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</si>
  <si>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</si>
  <si>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</si>
  <si>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</si>
  <si>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</si>
  <si>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</si>
  <si>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</si>
  <si>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</si>
  <si>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</si>
  <si>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</si>
  <si>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</si>
  <si>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</si>
  <si>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</si>
  <si>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</si>
  <si>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</si>
  <si>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</si>
  <si>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</si>
  <si>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</si>
  <si>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</si>
  <si>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</si>
  <si>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</si>
  <si>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</si>
  <si>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</si>
  <si>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</si>
  <si>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</si>
  <si>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</si>
  <si>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</si>
  <si>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</si>
  <si>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</si>
  <si>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</si>
  <si>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</si>
  <si>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</si>
  <si>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</si>
  <si>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</si>
  <si>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</si>
  <si>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</si>
  <si>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</si>
  <si>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</si>
  <si>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</si>
  <si>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</si>
  <si>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</si>
  <si>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</si>
  <si>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</si>
  <si>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</si>
  <si>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</si>
  <si>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</si>
  <si>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</si>
  <si>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</si>
  <si>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</si>
  <si>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</si>
  <si>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</si>
  <si>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</si>
  <si>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</si>
  <si>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</si>
  <si>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</si>
  <si>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</si>
  <si>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</si>
  <si>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</si>
  <si>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</si>
  <si>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</si>
  <si>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</si>
  <si>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</si>
  <si>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</si>
  <si>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</si>
  <si>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</si>
  <si>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</si>
  <si>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</si>
  <si>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</si>
  <si>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</si>
  <si>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</si>
  <si>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</si>
  <si>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</si>
  <si>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</si>
  <si>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</si>
  <si>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</si>
  <si>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</si>
  <si>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</si>
  <si>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</si>
  <si>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</si>
  <si>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</si>
  <si>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</si>
  <si>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</si>
  <si>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</si>
  <si>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</si>
  <si>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</si>
  <si>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</si>
  <si>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</si>
  <si>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</si>
  <si>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</si>
  <si>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</si>
  <si>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</si>
  <si>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</si>
  <si>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</si>
  <si>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</si>
  <si>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</si>
  <si>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</si>
  <si>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</si>
  <si>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</si>
  <si>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</si>
  <si>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</si>
  <si>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</si>
  <si>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</si>
  <si>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</si>
  <si>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</si>
  <si>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</si>
  <si>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</si>
  <si>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</si>
  <si>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</si>
  <si>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</si>
  <si>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</si>
  <si>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</si>
  <si>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</si>
  <si>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</si>
  <si>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</si>
  <si>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</si>
  <si>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</si>
  <si>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</si>
  <si>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</si>
  <si>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</si>
  <si>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</si>
  <si>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</si>
  <si>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</si>
  <si>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</si>
  <si>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</si>
  <si>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</si>
  <si>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</si>
  <si>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</si>
  <si>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</si>
  <si>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</si>
  <si>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</si>
  <si>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</si>
  <si>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</si>
  <si>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</si>
  <si>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</si>
  <si>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</si>
  <si>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</si>
  <si>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</si>
  <si>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</si>
  <si>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</si>
  <si>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</si>
  <si>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</si>
  <si>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</si>
  <si>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</si>
  <si>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</si>
  <si>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</si>
  <si>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</si>
  <si>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</si>
  <si>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</si>
  <si>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</si>
  <si>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</si>
  <si>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</si>
  <si>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</si>
  <si>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</si>
  <si>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</si>
  <si>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</si>
  <si>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</si>
  <si>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</si>
  <si>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</si>
  <si>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</si>
  <si>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</si>
  <si>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</si>
  <si>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</si>
  <si>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</si>
  <si>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</si>
  <si>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</si>
  <si>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</si>
  <si>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</si>
  <si>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</si>
  <si>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</si>
  <si>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</si>
  <si>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</si>
  <si>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</si>
  <si>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</si>
  <si>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</si>
  <si>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</si>
  <si>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</si>
  <si>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</si>
  <si>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</si>
  <si>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</si>
  <si>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</si>
  <si>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</si>
  <si>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</si>
  <si>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</si>
  <si>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</si>
  <si>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</si>
  <si>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</si>
  <si>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</si>
  <si>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</si>
  <si>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</si>
  <si>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</si>
  <si>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</si>
  <si>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</si>
  <si>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</si>
  <si>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</si>
  <si>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</si>
  <si>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</si>
  <si>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</si>
  <si>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</si>
  <si>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</si>
  <si>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</si>
  <si>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</si>
  <si>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</si>
  <si>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</si>
  <si>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</si>
  <si>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</si>
  <si>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</si>
  <si>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</si>
  <si>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</si>
  <si>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</si>
  <si>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</si>
  <si>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</si>
  <si>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</si>
  <si>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</si>
  <si>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</si>
  <si>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</si>
  <si>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</si>
  <si>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</si>
  <si>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</si>
  <si>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</si>
  <si>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</si>
  <si>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</si>
  <si>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</si>
  <si>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</si>
  <si>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</si>
  <si>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</si>
  <si>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</si>
  <si>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</si>
  <si>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</si>
  <si>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</si>
  <si>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</si>
  <si>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</si>
  <si>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</si>
  <si>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</si>
  <si>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</si>
  <si>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</si>
  <si>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</si>
  <si>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</si>
  <si>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</si>
  <si>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</si>
  <si>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</si>
  <si>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</si>
  <si>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</si>
  <si>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</si>
  <si>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</si>
  <si>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</si>
  <si>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</si>
  <si>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</si>
  <si>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</si>
  <si>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</si>
  <si>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</si>
  <si>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</si>
  <si>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</si>
  <si>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</si>
  <si>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</si>
  <si>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</si>
  <si>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</si>
  <si>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</si>
  <si>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</si>
  <si>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</si>
  <si>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</si>
  <si>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</si>
  <si>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</si>
  <si>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</si>
  <si>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</si>
  <si>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</si>
  <si>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</si>
  <si>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</si>
  <si>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</si>
  <si>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</si>
  <si>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</si>
  <si>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</si>
  <si>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</si>
  <si>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</si>
  <si>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</si>
  <si>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</si>
  <si>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</si>
  <si>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</si>
  <si>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</si>
  <si>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</si>
  <si>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</si>
  <si>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</si>
  <si>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</si>
  <si>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</si>
  <si>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</si>
  <si>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</si>
  <si>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</si>
  <si>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</si>
  <si>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</si>
  <si>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</si>
  <si>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</si>
  <si>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</si>
  <si>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</si>
  <si>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</si>
  <si>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</si>
  <si>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</si>
  <si>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</si>
  <si>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</si>
  <si>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</si>
  <si>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</si>
  <si>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</si>
  <si>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</si>
  <si>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</si>
  <si>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</si>
  <si>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</si>
  <si>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</si>
  <si>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</si>
  <si>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</si>
  <si>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</si>
  <si>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</si>
  <si>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</si>
  <si>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</si>
  <si>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</si>
  <si>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</si>
  <si>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</si>
  <si>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</si>
  <si>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</si>
  <si>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</si>
  <si>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</si>
  <si>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</si>
  <si>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</si>
  <si>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</si>
  <si>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</si>
  <si>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</si>
  <si>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</si>
  <si>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</si>
  <si>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</si>
  <si>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</si>
  <si>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</si>
  <si>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</si>
  <si>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</si>
  <si>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</si>
  <si>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</si>
  <si>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</si>
  <si>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</si>
  <si>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</si>
  <si>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</si>
  <si>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</si>
  <si>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</si>
  <si>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</si>
  <si>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</si>
  <si>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</si>
  <si>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</si>
  <si>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</si>
  <si>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</si>
  <si>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</si>
  <si>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</si>
  <si>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</si>
  <si>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</si>
  <si>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</si>
  <si>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</si>
  <si>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</si>
  <si>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</si>
  <si>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</si>
  <si>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</si>
  <si>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</si>
  <si>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</si>
  <si>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</si>
  <si>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</si>
  <si>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</si>
  <si>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</si>
  <si>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</si>
  <si>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</si>
  <si>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</si>
  <si>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</si>
  <si>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</si>
  <si>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</si>
  <si>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</si>
  <si>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</si>
  <si>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</si>
  <si>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</si>
  <si>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</si>
  <si>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</si>
  <si>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</si>
  <si>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</si>
  <si>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</si>
  <si>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</si>
  <si>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</si>
  <si>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</si>
  <si>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</si>
  <si>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</si>
  <si>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</si>
  <si>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</si>
  <si>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</si>
  <si>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</si>
  <si>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</si>
  <si>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</si>
  <si>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</si>
  <si>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</si>
  <si>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</si>
  <si>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</si>
  <si>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</si>
  <si>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</si>
  <si>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</si>
  <si>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</si>
  <si>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</si>
  <si>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</si>
  <si>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</si>
  <si>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</si>
  <si>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</si>
  <si>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</si>
  <si>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</si>
  <si>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</si>
  <si>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</si>
  <si>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</si>
  <si>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</si>
  <si>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</si>
  <si>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</si>
  <si>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</si>
  <si>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</si>
  <si>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</si>
  <si>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</si>
  <si>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</si>
  <si>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</si>
  <si>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</si>
  <si>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</si>
  <si>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</si>
  <si>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</si>
  <si>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</si>
  <si>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</si>
  <si>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</si>
  <si>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</si>
  <si>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</si>
  <si>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</si>
  <si>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</si>
  <si>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</si>
  <si>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</si>
  <si>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</si>
  <si>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</si>
  <si>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</si>
  <si>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</si>
  <si>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</si>
  <si>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</si>
  <si>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</si>
  <si>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</si>
  <si>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</si>
  <si>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</si>
  <si>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</si>
  <si>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</si>
  <si>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</si>
  <si>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</si>
  <si>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</si>
  <si>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</si>
  <si>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</si>
  <si>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</si>
  <si>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</si>
  <si>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</si>
  <si>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</si>
  <si>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</si>
  <si>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</si>
  <si>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</si>
  <si>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</si>
  <si>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</si>
  <si>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</si>
  <si>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</si>
  <si>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</si>
  <si>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</si>
  <si>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</si>
  <si>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</si>
  <si>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</si>
  <si>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</si>
  <si>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</si>
  <si>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</si>
  <si>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</si>
  <si>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</si>
  <si>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</si>
  <si>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</si>
  <si>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</si>
  <si>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</si>
  <si>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</si>
  <si>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</si>
  <si>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</si>
  <si>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</si>
  <si>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</si>
  <si>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</si>
  <si>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</si>
  <si>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</si>
  <si>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</si>
  <si>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</si>
  <si>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</si>
  <si>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</si>
  <si>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</si>
  <si>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</si>
  <si>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</si>
  <si>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</si>
  <si>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</si>
  <si>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</si>
  <si>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</si>
  <si>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</si>
  <si>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</si>
  <si>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</si>
  <si>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</si>
  <si>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</si>
  <si>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</si>
  <si>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</si>
  <si>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</si>
  <si>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</si>
  <si>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</si>
  <si>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</si>
  <si>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</si>
  <si>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</si>
  <si>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</si>
  <si>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</si>
  <si>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</si>
  <si>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</si>
  <si>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</si>
  <si>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</si>
  <si>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</si>
  <si>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</si>
  <si>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</si>
  <si>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</si>
  <si>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</si>
  <si>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</si>
  <si>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</si>
  <si>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</si>
  <si>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</si>
  <si>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</si>
  <si>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</si>
  <si>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</si>
  <si>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</si>
  <si>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</si>
  <si>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</si>
  <si>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</si>
  <si>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</si>
  <si>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</si>
  <si>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</si>
  <si>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</si>
  <si>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</si>
  <si>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</si>
  <si>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</si>
  <si>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</si>
  <si>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</si>
  <si>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</si>
  <si>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</si>
  <si>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</si>
  <si>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</si>
  <si>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</si>
  <si>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</si>
  <si>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</si>
  <si>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</si>
  <si>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</si>
  <si>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</si>
  <si>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</si>
  <si>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</si>
  <si>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</si>
  <si>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</si>
  <si>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</si>
  <si>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</si>
  <si>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</si>
  <si>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</si>
  <si>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</si>
  <si>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</si>
  <si>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</si>
  <si>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</si>
  <si>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</si>
  <si>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</si>
  <si>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</si>
  <si>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</si>
  <si>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</si>
  <si>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</si>
  <si>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</si>
  <si>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</si>
  <si>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</si>
  <si>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</si>
  <si>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</si>
  <si>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</si>
  <si>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</si>
  <si>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</si>
  <si>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</si>
  <si>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</si>
  <si>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</si>
  <si>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</si>
  <si>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</si>
  <si>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</si>
  <si>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</si>
  <si>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</si>
  <si>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</si>
  <si>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</si>
  <si>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</si>
  <si>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</si>
  <si>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</si>
  <si>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</si>
  <si>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</si>
  <si>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</si>
  <si>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</si>
  <si>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</si>
  <si>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</si>
  <si>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</si>
  <si>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</si>
  <si>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</si>
  <si>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</si>
  <si>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</si>
  <si>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</si>
  <si>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</si>
  <si>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</si>
  <si>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</si>
  <si>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</si>
  <si>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</si>
  <si>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</si>
  <si>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</si>
  <si>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</si>
  <si>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</si>
  <si>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</si>
  <si>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</si>
  <si>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</si>
  <si>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</si>
  <si>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</si>
  <si>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</si>
  <si>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</si>
  <si>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</si>
  <si>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</si>
  <si>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</si>
  <si>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</si>
  <si>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</si>
  <si>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</si>
  <si>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</si>
  <si>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</si>
  <si>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</si>
  <si>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</si>
  <si>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</si>
  <si>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</si>
  <si>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</si>
  <si>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</si>
  <si>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</si>
  <si>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</si>
  <si>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</si>
  <si>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</si>
  <si>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</si>
  <si>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</si>
  <si>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</si>
  <si>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</si>
  <si>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</si>
  <si>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</si>
  <si>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</si>
  <si>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</si>
  <si>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</si>
  <si>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</si>
  <si>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</si>
  <si>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</si>
  <si>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</si>
  <si>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</si>
  <si>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</si>
  <si>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</si>
  <si>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</si>
  <si>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</si>
  <si>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</si>
  <si>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</si>
  <si>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</si>
  <si>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</si>
  <si>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</si>
  <si>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</si>
  <si>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</si>
  <si>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</si>
  <si>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</si>
  <si>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</si>
  <si>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</si>
  <si>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</si>
  <si>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</si>
  <si>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</si>
  <si>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</si>
  <si>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</si>
  <si>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</si>
  <si>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</si>
  <si>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</si>
  <si>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</si>
  <si>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</si>
  <si>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</si>
  <si>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</si>
  <si>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</si>
  <si>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</si>
  <si>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</si>
  <si>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</si>
  <si>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</si>
  <si>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</si>
  <si>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</si>
  <si>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</si>
  <si>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</si>
  <si>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</si>
  <si>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</si>
  <si>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</si>
  <si>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</si>
  <si>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</si>
  <si>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</si>
  <si>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</si>
  <si>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</si>
  <si>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</si>
  <si>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</si>
  <si>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</si>
  <si>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</si>
  <si>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</si>
  <si>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</si>
  <si>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</si>
  <si>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</si>
  <si>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</si>
  <si>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</si>
  <si>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</si>
  <si>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</si>
  <si>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</si>
  <si>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</si>
  <si>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</si>
  <si>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</si>
  <si>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</si>
  <si>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</si>
  <si>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</si>
  <si>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</si>
  <si>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</si>
  <si>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</si>
  <si>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</si>
  <si>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</si>
  <si>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</si>
  <si>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</si>
  <si>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</si>
  <si>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</si>
  <si>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</si>
  <si>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</si>
  <si>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</si>
  <si>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</si>
  <si>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</si>
  <si>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</si>
  <si>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</si>
  <si>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</si>
  <si>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</si>
  <si>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</si>
  <si>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</si>
  <si>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</si>
  <si>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</si>
  <si>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</si>
  <si>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</si>
  <si>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</si>
  <si>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</si>
  <si>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</si>
  <si>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</si>
  <si>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</si>
  <si>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</si>
  <si>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</si>
  <si>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</si>
  <si>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</si>
  <si>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</si>
  <si>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</si>
  <si>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</si>
  <si>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</si>
  <si>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</si>
  <si>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</si>
  <si>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</si>
  <si>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</si>
  <si>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</si>
  <si>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</si>
  <si>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</si>
  <si>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</si>
  <si>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</si>
  <si>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</si>
  <si>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</si>
  <si>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</si>
  <si>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</si>
  <si>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</si>
  <si>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</si>
  <si>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</si>
  <si>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</si>
  <si>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</si>
  <si>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</si>
  <si>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</si>
  <si>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</si>
  <si>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</si>
  <si>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</si>
  <si>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</si>
  <si>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</si>
  <si>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</si>
  <si>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</si>
  <si>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</si>
  <si>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</si>
  <si>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</si>
  <si>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</si>
  <si>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</si>
  <si>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</si>
  <si>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</si>
  <si>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</si>
  <si>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</si>
  <si>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</si>
  <si>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</si>
  <si>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</si>
  <si>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</si>
  <si>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</si>
  <si>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</si>
  <si>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</si>
  <si>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</si>
  <si>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</si>
  <si>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</si>
  <si>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</si>
  <si>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</si>
  <si>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</si>
  <si>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</si>
  <si>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</si>
  <si>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</si>
  <si>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</si>
  <si>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</si>
  <si>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</si>
  <si>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</si>
  <si>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</si>
  <si>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</si>
  <si>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</si>
  <si>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</si>
  <si>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</si>
  <si>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</si>
  <si>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</si>
  <si>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</si>
  <si>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</si>
  <si>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</si>
  <si>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</si>
  <si>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</si>
  <si>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</si>
  <si>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</si>
  <si>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</si>
  <si>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</si>
  <si>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</si>
  <si>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</si>
  <si>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</si>
  <si>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</si>
  <si>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</si>
  <si>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</si>
  <si>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</si>
  <si>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</si>
  <si>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</si>
  <si>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</si>
  <si>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</si>
  <si>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</si>
  <si>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</si>
  <si>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</si>
  <si>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</si>
  <si>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</si>
  <si>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</si>
  <si>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</si>
  <si>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</si>
  <si>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</si>
  <si>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</si>
  <si>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</si>
  <si>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</si>
  <si>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</si>
  <si>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</si>
  <si>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</si>
  <si>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</si>
  <si>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</si>
  <si>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</si>
  <si>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</si>
  <si>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</si>
  <si>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</si>
  <si>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</si>
  <si>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</si>
  <si>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</si>
  <si>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</si>
  <si>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</si>
  <si>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</si>
  <si>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</si>
  <si>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</si>
  <si>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</si>
  <si>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</si>
  <si>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</si>
  <si>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</si>
  <si>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</si>
  <si>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</si>
  <si>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</si>
  <si>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</si>
  <si>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</si>
  <si>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</si>
  <si>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</si>
  <si>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</si>
  <si>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</si>
  <si>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</si>
  <si>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</si>
  <si>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</si>
  <si>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</si>
  <si>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</si>
  <si>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</si>
  <si>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</si>
  <si>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</si>
  <si>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</si>
  <si>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</si>
  <si>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</si>
  <si>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</si>
  <si>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</si>
  <si>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</si>
  <si>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</si>
  <si>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</si>
  <si>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</si>
  <si>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</si>
  <si>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</si>
  <si>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</si>
  <si>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</si>
  <si>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</si>
  <si>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</si>
  <si>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</si>
  <si>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</si>
  <si>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</si>
  <si>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</si>
  <si>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</si>
  <si>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</si>
  <si>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</si>
  <si>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</si>
  <si>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</si>
  <si>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</si>
  <si>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</si>
  <si>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</si>
  <si>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</si>
  <si>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</si>
  <si>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</si>
  <si>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</si>
  <si>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</si>
  <si>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</si>
  <si>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</si>
  <si>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</si>
  <si>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</si>
  <si>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</si>
  <si>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</si>
  <si>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</si>
  <si>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</si>
  <si>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</si>
  <si>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</si>
  <si>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</si>
  <si>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</si>
  <si>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</si>
  <si>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</si>
  <si>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</si>
  <si>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</si>
  <si>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</si>
  <si>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</si>
  <si>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</si>
  <si>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</si>
  <si>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</si>
  <si>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</si>
  <si>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</si>
  <si>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</si>
  <si>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</si>
  <si>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</si>
  <si>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</si>
  <si>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</si>
  <si>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</si>
  <si>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</si>
  <si>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</si>
  <si>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</si>
  <si>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</si>
  <si>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</si>
  <si>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</si>
  <si>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</si>
  <si>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</si>
  <si>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</si>
  <si>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</si>
  <si>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</si>
  <si>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</si>
  <si>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</si>
  <si>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</si>
  <si>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</si>
  <si>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</si>
  <si>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</si>
  <si>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</si>
  <si>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</si>
  <si>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</si>
  <si>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</si>
  <si>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</si>
  <si>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</si>
  <si>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</si>
  <si>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</si>
  <si>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</si>
  <si>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</si>
  <si>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</si>
  <si>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</si>
  <si>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</si>
  <si>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</si>
  <si>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</si>
  <si>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</si>
  <si>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</si>
  <si>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</si>
  <si>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</si>
  <si>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</si>
  <si>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</si>
  <si>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</si>
  <si>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</si>
  <si>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</si>
  <si>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</si>
  <si>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</si>
  <si>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</si>
  <si>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</si>
  <si>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</si>
  <si>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</si>
  <si>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</si>
  <si>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</si>
  <si>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</si>
  <si>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</si>
  <si>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</si>
  <si>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</si>
  <si>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</si>
  <si>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</si>
  <si>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</si>
  <si>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</si>
  <si>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</si>
  <si>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</si>
  <si>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</si>
  <si>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</si>
  <si>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</si>
  <si>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</si>
  <si>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</si>
  <si>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</si>
  <si>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</si>
  <si>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</si>
  <si>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</si>
  <si>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</si>
  <si>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</si>
  <si>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</si>
  <si>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</si>
  <si>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</si>
  <si>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</si>
  <si>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</si>
  <si>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</si>
  <si>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</si>
  <si>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</si>
  <si>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</si>
  <si>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</si>
  <si>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</si>
  <si>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</si>
  <si>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</si>
  <si>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</si>
  <si>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</si>
  <si>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</si>
  <si>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</si>
  <si>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</si>
  <si>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</si>
  <si>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</si>
  <si>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</si>
  <si>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</si>
  <si>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</si>
  <si>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</si>
  <si>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</si>
  <si>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</si>
  <si>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</si>
  <si>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</si>
  <si>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</si>
  <si>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</si>
  <si>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</si>
  <si>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</si>
  <si>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</si>
  <si>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</si>
  <si>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</si>
  <si>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</si>
  <si>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</si>
  <si>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</si>
  <si>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</si>
  <si>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</si>
  <si>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</si>
  <si>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</si>
  <si>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</si>
  <si>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</si>
  <si>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</si>
  <si>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</si>
  <si>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</si>
  <si>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</si>
  <si>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</si>
  <si>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</si>
  <si>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</si>
  <si>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</si>
  <si>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</si>
  <si>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</si>
  <si>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</si>
  <si>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</si>
  <si>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</si>
  <si>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</si>
  <si>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</si>
  <si>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</si>
  <si>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</si>
  <si>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</si>
  <si>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</si>
  <si>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</si>
  <si>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</si>
  <si>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</si>
  <si>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</si>
  <si>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</si>
  <si>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</si>
  <si>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</si>
  <si>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</si>
  <si>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</si>
  <si>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</si>
  <si>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</si>
  <si>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</si>
  <si>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</si>
  <si>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</si>
  <si>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</si>
  <si>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</si>
  <si>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</si>
  <si>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</si>
  <si>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</si>
  <si>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</si>
  <si>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</si>
  <si>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</si>
  <si>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</si>
  <si>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</si>
  <si>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</si>
  <si>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</si>
  <si>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</si>
  <si>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</si>
  <si>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</si>
  <si>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</si>
  <si>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</si>
  <si>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</si>
  <si>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</si>
  <si>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</si>
  <si>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</si>
  <si>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</si>
  <si>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</si>
  <si>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</si>
  <si>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</si>
  <si>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</si>
  <si>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</si>
  <si>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</si>
  <si>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</si>
  <si>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</si>
  <si>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</si>
  <si>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</si>
  <si>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</si>
  <si>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</si>
  <si>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</si>
  <si>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</si>
  <si>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</si>
  <si>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</si>
  <si>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</si>
  <si>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</si>
  <si>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</si>
  <si>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</si>
  <si>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</si>
  <si>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</si>
  <si>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</si>
  <si>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</si>
  <si>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</si>
  <si>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</si>
  <si>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</si>
  <si>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</si>
  <si>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</si>
  <si>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</si>
  <si>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</si>
  <si>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</si>
  <si>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</si>
  <si>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</si>
  <si>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</si>
  <si>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</si>
  <si>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</si>
  <si>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</si>
  <si>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</si>
  <si>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</si>
  <si>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</si>
  <si>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</si>
  <si>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</si>
  <si>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</si>
  <si>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</si>
  <si>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</si>
  <si>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</si>
  <si>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</si>
  <si>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</si>
  <si>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</si>
  <si>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</si>
  <si>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</si>
  <si>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</si>
  <si>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</si>
  <si>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</si>
  <si>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</si>
  <si>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</si>
  <si>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</si>
  <si>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</si>
  <si>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</si>
  <si>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</si>
  <si>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</si>
  <si>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</si>
  <si>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</si>
  <si>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</si>
  <si>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</si>
  <si>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</si>
  <si>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</si>
  <si>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</si>
  <si>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</si>
  <si>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</si>
  <si>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</si>
  <si>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</si>
  <si>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</si>
  <si>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</si>
  <si>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</si>
  <si>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</si>
  <si>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</si>
  <si>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</si>
  <si>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</si>
  <si>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</si>
  <si>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</si>
  <si>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</si>
  <si>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</si>
  <si>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</si>
  <si>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</si>
  <si>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</si>
  <si>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</si>
  <si>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</si>
  <si>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</si>
  <si>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</si>
  <si>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</si>
  <si>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</si>
  <si>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</si>
  <si>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</si>
  <si>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</si>
  <si>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</si>
  <si>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</si>
  <si>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</si>
  <si>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</si>
  <si>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</si>
  <si>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</si>
  <si>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</si>
  <si>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</si>
  <si>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</si>
  <si>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</si>
  <si>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</si>
  <si>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</si>
  <si>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</si>
  <si>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</si>
  <si>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</si>
  <si>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</si>
  <si>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</si>
  <si>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</si>
  <si>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</si>
  <si>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</si>
  <si>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</si>
  <si>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</si>
  <si>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</si>
  <si>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</si>
  <si>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</si>
  <si>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</si>
  <si>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</si>
  <si>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</si>
  <si>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</si>
  <si>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</si>
  <si>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</si>
  <si>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</si>
  <si>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</si>
  <si>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</si>
  <si>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</si>
  <si>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</si>
  <si>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</si>
  <si>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</si>
  <si>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</si>
  <si>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</si>
  <si>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</si>
  <si>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</si>
  <si>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</si>
  <si>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</si>
  <si>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</si>
  <si>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</si>
  <si>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</si>
  <si>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</si>
  <si>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</si>
  <si>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</si>
  <si>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</si>
  <si>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</si>
  <si>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</si>
  <si>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</si>
  <si>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</si>
  <si>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</si>
  <si>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</si>
  <si>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</si>
  <si>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</si>
  <si>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</si>
  <si>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</si>
  <si>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</si>
  <si>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</si>
  <si>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</si>
  <si>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</si>
  <si>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</si>
  <si>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</si>
  <si>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</si>
  <si>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</si>
  <si>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</si>
  <si>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</si>
  <si>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</si>
  <si>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</si>
  <si>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</si>
  <si>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</si>
  <si>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</si>
  <si>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</si>
  <si>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</si>
  <si>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</si>
  <si>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</si>
  <si>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</si>
  <si>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</si>
  <si>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</si>
  <si>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</si>
  <si>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</si>
  <si>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</si>
  <si>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</si>
  <si>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</si>
  <si>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</si>
  <si>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</si>
  <si>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</si>
  <si>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</si>
  <si>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</si>
  <si>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</si>
  <si>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</si>
  <si>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</si>
  <si>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</si>
  <si>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</si>
  <si>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</si>
  <si>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</si>
  <si>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</si>
  <si>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</si>
  <si>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</si>
  <si>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</si>
  <si>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</si>
  <si>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</si>
  <si>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</si>
  <si>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</si>
  <si>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</si>
  <si>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</si>
  <si>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</si>
  <si>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</si>
  <si>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</si>
  <si>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</si>
  <si>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</si>
  <si>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</si>
  <si>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</si>
  <si>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</si>
  <si>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</si>
  <si>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</si>
  <si>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</si>
  <si>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</si>
  <si>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</si>
  <si>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</si>
  <si>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</si>
  <si>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</si>
  <si>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</si>
  <si>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</si>
  <si>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</si>
  <si>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</si>
  <si>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</si>
  <si>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</si>
  <si>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</si>
  <si>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</si>
  <si>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</si>
  <si>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</si>
  <si>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</si>
  <si>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</si>
  <si>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</si>
  <si>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</si>
  <si>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</si>
  <si>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</si>
  <si>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</si>
  <si>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</si>
  <si>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</si>
  <si>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</si>
  <si>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</si>
  <si>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</si>
  <si>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</si>
  <si>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</si>
  <si>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</si>
  <si>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</si>
  <si>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</si>
  <si>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</si>
  <si>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0;</t>
  </si>
  <si>
    <t>1;1;1;1</t>
  </si>
  <si>
    <t>FAILED</t>
  </si>
  <si>
    <t>Failed Store DB</t>
  </si>
  <si>
    <t>05/15/1991</t>
  </si>
  <si>
    <t>Please do duplicate checking (MARIA JANE).</t>
  </si>
  <si>
    <t>Age For This Customer Is Too Old ( &gt; 65 years)</t>
  </si>
  <si>
    <t>Supplier Rate</t>
  </si>
  <si>
    <t>Please Input Spouse Data in Family!</t>
  </si>
  <si>
    <t>pt lopo</t>
  </si>
  <si>
    <t>Asset Document</t>
  </si>
  <si>
    <t>Received</t>
  </si>
  <si>
    <t>Document No</t>
  </si>
  <si>
    <t>Document Notes</t>
  </si>
  <si>
    <t>Total</t>
  </si>
  <si>
    <t>Failed Verify Rule</t>
  </si>
  <si>
    <t>Total Calculation DP Percentage</t>
  </si>
  <si>
    <t>Total Calculation DP Amount</t>
  </si>
  <si>
    <t>oksnd2382</t>
  </si>
  <si>
    <t>kisi23183</t>
  </si>
  <si>
    <t>ksf2139</t>
  </si>
  <si>
    <t>skdn234</t>
  </si>
  <si>
    <t>214jnjo</t>
  </si>
  <si>
    <t>Total Fee</t>
  </si>
  <si>
    <t>Total Asset Price</t>
  </si>
  <si>
    <t>Total Asset Price + Accessories Price</t>
  </si>
  <si>
    <t>0002CUST20211204000</t>
  </si>
  <si>
    <t>FT LUIS</t>
  </si>
  <si>
    <t>1234567890111222</t>
  </si>
  <si>
    <t>0002APP20211205408</t>
  </si>
  <si>
    <t>Count DP Result</t>
  </si>
  <si>
    <t>Count Fee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</si>
</sst>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6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14" fontId="0" fillId="0" borderId="0" xfId="0" quotePrefix="1" applyNumberFormat="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156"/>
    <tableColumn id="2" uniqueName="2" name="JOB POSITION CODE" queryTableFieldId="2" dataDxfId="155"/>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154"/>
    <tableColumn id="2" uniqueName="2" name="COUNTRY CODE" queryTableFieldId="2" dataDxfId="153"/>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152"/>
    <tableColumn id="2" uniqueName="2" name="JOB POSITION CODE" queryTableFieldId="2" dataDxfId="151"/>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150"/>
    <tableColumn id="2" uniqueName="2" name="DEPARTMENT AML CODE" queryTableFieldId="2" dataDxfId="149"/>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148"/>
    <tableColumn id="2" uniqueName="2" name="AUTHORITY AML2" queryTableFieldId="2" dataDxfId="147"/>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146"/>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145"/>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144"/>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143"/>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142"/>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141"/>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140"/>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139"/>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138"/>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137"/>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136"/>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135"/>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134"/>
    <tableColumn id="2" uniqueName="2" name="ECONOMIC SECTOR CODE" queryTableFieldId="2" dataDxfId="133"/>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132"/>
    <tableColumn id="2" uniqueName="2" name="REF MASTER APPDATA CODE" queryTableFieldId="2" dataDxfId="131"/>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130"/>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129"/>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128"/>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127"/>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126"/>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125"/>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124"/>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123"/>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122"/>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121"/>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120"/>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119"/>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118"/>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117"/>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16"/>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15"/>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14"/>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13"/>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12"/>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11"/>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10"/>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09"/>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08"/>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7"/>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06"/>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5"/>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04"/>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03"/>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102"/>
    <tableColumn id="2" uniqueName="2" name="JOB POSITION CODE" queryTableFieldId="2" dataDxfId="101"/>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100"/>
    <tableColumn id="2" uniqueName="2" name="JOB POSITION CODE" queryTableFieldId="2" dataDxfId="99"/>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98"/>
    <tableColumn id="2" uniqueName="2" name="JOB POSITION CODE" queryTableFieldId="2" dataDxfId="97"/>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96"/>
    <tableColumn id="2" uniqueName="2" name="JOB POSITION CODE" queryTableFieldId="2" dataDxfId="9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3494</v>
      </c>
      <c r="B4" t="s">
        <v>3528</v>
      </c>
      <c r="C4" t="s">
        <v>3529</v>
      </c>
      <c r="D4" t="s">
        <v>3532</v>
      </c>
      <c r="E4" t="s">
        <v>3536</v>
      </c>
    </row>
    <row r="5" spans="1:7" x14ac:dyDescent="0.25">
      <c r="A5" s="18" t="s">
        <v>3538</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10" workbookViewId="0">
      <pane xSplit="1" topLeftCell="B1" activePane="topRight" state="frozen"/>
      <selection pane="topRight" activeCell="B18" sqref="B18"/>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7" t="s">
        <v>8</v>
      </c>
      <c r="D1" s="17" t="s">
        <v>8</v>
      </c>
      <c r="E1" s="17" t="s">
        <v>8</v>
      </c>
      <c r="F1" s="17" t="s">
        <v>8</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3533</v>
      </c>
    </row>
    <row r="9" spans="1:13" s="18" customFormat="1" x14ac:dyDescent="0.25">
      <c r="A9" s="33" t="s">
        <v>3507</v>
      </c>
      <c r="B9" s="115"/>
      <c r="C9" s="115" t="s">
        <v>3523</v>
      </c>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row>
    <row r="13" spans="1:13" s="18" customFormat="1" x14ac:dyDescent="0.25">
      <c r="A13" s="18" t="s">
        <v>7</v>
      </c>
      <c r="B13" t="s">
        <v>3582</v>
      </c>
      <c r="C13" t="s">
        <v>3527</v>
      </c>
      <c r="D13" t="s">
        <v>3524</v>
      </c>
    </row>
    <row r="14" spans="1:13" s="18" customFormat="1" ht="15" customHeight="1" x14ac:dyDescent="0.25">
      <c r="A14" s="60" t="s">
        <v>2414</v>
      </c>
      <c r="B14" s="18" t="s">
        <v>3545</v>
      </c>
      <c r="C14" s="18" t="s">
        <v>2415</v>
      </c>
      <c r="D14" s="18" t="s">
        <v>2415</v>
      </c>
      <c r="E14" s="18" t="s">
        <v>2415</v>
      </c>
      <c r="F14" s="18" t="s">
        <v>2415</v>
      </c>
    </row>
    <row r="15" spans="1:13" s="123" customFormat="1" x14ac:dyDescent="0.25">
      <c r="A15" s="123" t="s">
        <v>3013</v>
      </c>
    </row>
    <row r="16" spans="1:13" s="18" customFormat="1" x14ac:dyDescent="0.25">
      <c r="A16" s="59" t="s">
        <v>3344</v>
      </c>
      <c r="B16" s="2" t="s">
        <v>3579</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3581</v>
      </c>
      <c r="C18" s="2" t="s">
        <v>3010</v>
      </c>
      <c r="D18" s="2" t="s">
        <v>3010</v>
      </c>
      <c r="E18" s="2" t="s">
        <v>3010</v>
      </c>
      <c r="F18" s="2" t="s">
        <v>3010</v>
      </c>
    </row>
    <row r="19" spans="1:6" s="18" customFormat="1" x14ac:dyDescent="0.25">
      <c r="A19" s="59" t="s">
        <v>3347</v>
      </c>
      <c r="B19" t="s">
        <v>3542</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3537</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s="117" t="s">
        <v>3557</v>
      </c>
      <c r="C27" s="72" t="s">
        <v>3251</v>
      </c>
      <c r="D27" s="72" t="s">
        <v>3252</v>
      </c>
      <c r="E27" s="72" t="s">
        <v>3253</v>
      </c>
      <c r="F27" s="72" t="s">
        <v>3254</v>
      </c>
    </row>
    <row r="28" spans="1:6" s="18" customFormat="1" x14ac:dyDescent="0.25">
      <c r="A28" s="59" t="s">
        <v>3355</v>
      </c>
      <c r="B28" t="s">
        <v>3543</v>
      </c>
      <c r="C28" s="2" t="s">
        <v>3206</v>
      </c>
      <c r="D28" s="2" t="s">
        <v>3206</v>
      </c>
      <c r="E28" s="2" t="s">
        <v>3206</v>
      </c>
      <c r="F28" s="2" t="s">
        <v>3206</v>
      </c>
    </row>
    <row r="29" spans="1:6" s="18" customFormat="1" x14ac:dyDescent="0.25">
      <c r="A29" s="18" t="s">
        <v>22</v>
      </c>
    </row>
    <row r="30" spans="1:6" s="18" customFormat="1" x14ac:dyDescent="0.25">
      <c r="A30" s="59" t="s">
        <v>3356</v>
      </c>
      <c r="B30" t="s">
        <v>3544</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3" customFormat="1" x14ac:dyDescent="0.25">
      <c r="A32" s="123"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3" customFormat="1" x14ac:dyDescent="0.25">
      <c r="A37" s="123"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94" priority="3">
      <formula>A$14="Input Data"</formula>
    </cfRule>
  </conditionalFormatting>
  <conditionalFormatting sqref="A31 G26:XFD31 A19:XFD24 A38:XFD45 A26:F30">
    <cfRule type="expression" dxfId="93" priority="2">
      <formula>A$14="LookUp"</formula>
    </cfRule>
  </conditionalFormatting>
  <conditionalFormatting sqref="A22:XFD22">
    <cfRule type="expression" dxfId="9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topLeftCell="A7" zoomScale="80" zoomScaleNormal="80" workbookViewId="0">
      <pane xSplit="1" topLeftCell="B1" activePane="topRight" state="frozen"/>
      <selection pane="topRight" activeCell="B19" sqref="B19"/>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s="17" t="s">
        <v>8</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3556</v>
      </c>
      <c r="C2" s="18" t="s">
        <v>3052</v>
      </c>
      <c r="D2" s="18" t="s">
        <v>3052</v>
      </c>
      <c r="E2" s="18" t="s">
        <v>3052</v>
      </c>
      <c r="F2" s="18" t="s">
        <v>3052</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3533</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0002APP20211205288</v>
      </c>
    </row>
    <row r="13" spans="1:101" s="48" customFormat="1" x14ac:dyDescent="0.25">
      <c r="A13" s="62" t="s">
        <v>2414</v>
      </c>
      <c r="B13" s="48" t="s">
        <v>2415</v>
      </c>
      <c r="C13" s="48" t="s">
        <v>3545</v>
      </c>
      <c r="D13" s="48" t="s">
        <v>2415</v>
      </c>
      <c r="E13" s="48" t="s">
        <v>2415</v>
      </c>
      <c r="F13" s="48" t="s">
        <v>2415</v>
      </c>
    </row>
    <row r="14" spans="1:101" s="76" customFormat="1" x14ac:dyDescent="0.25">
      <c r="A14" s="76" t="s">
        <v>3017</v>
      </c>
    </row>
    <row r="15" spans="1:101" s="49" customFormat="1" x14ac:dyDescent="0.25">
      <c r="A15" s="63" t="s">
        <v>3344</v>
      </c>
      <c r="B15" s="48"/>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3546</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3549</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3580</v>
      </c>
      <c r="C19" s="18" t="s">
        <v>3546</v>
      </c>
      <c r="D19" s="18" t="s">
        <v>3520</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3539</v>
      </c>
      <c r="C31" s="2" t="s">
        <v>3522</v>
      </c>
      <c r="D31" s="2" t="s">
        <v>3521</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27" customFormat="1" x14ac:dyDescent="0.25">
      <c r="A40" s="124" t="s">
        <v>3014</v>
      </c>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c r="AB40" s="125"/>
      <c r="AC40" s="125"/>
      <c r="AD40" s="125"/>
      <c r="AE40" s="125"/>
      <c r="AF40" s="125"/>
      <c r="AG40" s="125"/>
      <c r="AH40" s="125"/>
      <c r="AI40" s="125"/>
      <c r="AJ40" s="125"/>
      <c r="AK40" s="125"/>
      <c r="AL40" s="125"/>
      <c r="AM40" s="125"/>
      <c r="AN40" s="125"/>
      <c r="AO40" s="125"/>
      <c r="AP40" s="125"/>
      <c r="AQ40" s="125"/>
      <c r="AR40" s="125"/>
      <c r="AS40" s="125"/>
      <c r="AT40" s="125"/>
      <c r="AU40" s="125"/>
      <c r="AV40" s="125"/>
      <c r="AW40" s="125"/>
      <c r="AX40" s="125"/>
      <c r="AY40" s="125"/>
      <c r="AZ40" s="125"/>
      <c r="BA40" s="125"/>
      <c r="BB40" s="125"/>
      <c r="BC40" s="125"/>
      <c r="BD40" s="125"/>
      <c r="BE40" s="125"/>
      <c r="BF40" s="125"/>
      <c r="BG40" s="125"/>
      <c r="BH40" s="125"/>
      <c r="BI40" s="125"/>
      <c r="BJ40" s="125"/>
      <c r="BK40" s="125"/>
      <c r="BL40" s="125"/>
      <c r="BM40" s="125"/>
      <c r="BN40" s="125"/>
      <c r="BO40" s="125"/>
      <c r="BP40" s="125"/>
      <c r="BQ40" s="125"/>
      <c r="BR40" s="125"/>
      <c r="BS40" s="125"/>
      <c r="BT40" s="125"/>
      <c r="BU40" s="125"/>
      <c r="BV40" s="125"/>
      <c r="BW40" s="125"/>
      <c r="BX40" s="125"/>
      <c r="BY40" s="125"/>
      <c r="BZ40" s="125"/>
      <c r="CA40" s="125"/>
      <c r="CB40" s="125"/>
      <c r="CC40" s="125"/>
      <c r="CD40" s="125"/>
      <c r="CE40" s="125"/>
      <c r="CF40" s="125"/>
      <c r="CG40" s="125"/>
      <c r="CH40" s="125"/>
      <c r="CI40" s="125"/>
      <c r="CJ40" s="125"/>
      <c r="CK40" s="125"/>
      <c r="CL40" s="125"/>
      <c r="CM40" s="125"/>
      <c r="CN40" s="125"/>
      <c r="CO40" s="125"/>
      <c r="CP40" s="125"/>
      <c r="CQ40" s="125"/>
      <c r="CR40" s="125"/>
      <c r="CS40" s="125"/>
      <c r="CT40" s="125"/>
      <c r="CU40" s="125"/>
      <c r="CV40" s="125"/>
      <c r="CW40" s="126"/>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24" customFormat="1" x14ac:dyDescent="0.25">
      <c r="A45" s="124" t="s">
        <v>3015</v>
      </c>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c r="CD45" s="125"/>
      <c r="CE45" s="125"/>
      <c r="CF45" s="125"/>
      <c r="CG45" s="125"/>
      <c r="CH45" s="125"/>
      <c r="CI45" s="125"/>
      <c r="CJ45" s="125"/>
      <c r="CK45" s="125"/>
      <c r="CL45" s="125"/>
      <c r="CM45" s="125"/>
      <c r="CN45" s="125"/>
      <c r="CO45" s="125"/>
      <c r="CP45" s="125"/>
      <c r="CQ45" s="125"/>
      <c r="CR45" s="125"/>
      <c r="CS45" s="125"/>
      <c r="CT45" s="125"/>
      <c r="CU45" s="125"/>
      <c r="CV45" s="125"/>
      <c r="CW45" s="125"/>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28" t="s">
        <v>100</v>
      </c>
      <c r="B60" s="128" t="s">
        <v>3157</v>
      </c>
    </row>
    <row r="61" spans="1:101" x14ac:dyDescent="0.25">
      <c r="A61" s="129"/>
      <c r="B61" s="129"/>
    </row>
  </sheetData>
  <mergeCells count="4">
    <mergeCell ref="A40:XFD40"/>
    <mergeCell ref="A45:XFD45"/>
    <mergeCell ref="B60:B61"/>
    <mergeCell ref="A60:A61"/>
  </mergeCells>
  <conditionalFormatting sqref="A15:XFD17">
    <cfRule type="expression" dxfId="91" priority="8">
      <formula>A$13="Input Data"</formula>
    </cfRule>
  </conditionalFormatting>
  <conditionalFormatting sqref="A31:A32 G29:XFD34 A33:F34 A19:XFD24 A29:F30 A46:XFD54">
    <cfRule type="expression" dxfId="90" priority="7">
      <formula>A$13="LookUp"</formula>
    </cfRule>
  </conditionalFormatting>
  <conditionalFormatting sqref="A22:XFD22">
    <cfRule type="expression" dxfId="89" priority="4">
      <formula>OR(A$21="E-KTP",A$21="AKTA",A$21="NPWP")</formula>
    </cfRule>
  </conditionalFormatting>
  <conditionalFormatting sqref="A36:XFD37">
    <cfRule type="expression" dxfId="88" priority="3">
      <formula>AND(A$35&lt;&gt;"Foreigner",A$35&lt;&gt;"Nationality",A$35&lt;&gt;"")</formula>
    </cfRule>
  </conditionalFormatting>
  <conditionalFormatting sqref="A47:XFD54">
    <cfRule type="expression" dxfId="87" priority="2">
      <formula>A$46="Yes"</formula>
    </cfRule>
  </conditionalFormatting>
  <conditionalFormatting sqref="B31:F32">
    <cfRule type="expression" dxfId="8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3249</v>
      </c>
      <c r="B2" t="s">
        <v>3561</v>
      </c>
      <c r="C2" s="18" t="s">
        <v>3052</v>
      </c>
      <c r="D2" s="18" t="s">
        <v>3052</v>
      </c>
      <c r="E2" s="18" t="s">
        <v>3052</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0002APP20211205288</v>
      </c>
    </row>
    <row r="14" spans="1:26" ht="60" customHeight="1" x14ac:dyDescent="0.25">
      <c r="A14" s="11" t="s">
        <v>100</v>
      </c>
      <c r="B14" s="130" t="s">
        <v>3158</v>
      </c>
      <c r="C14" s="130"/>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A12" sqref="A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3249</v>
      </c>
      <c r="B2" t="s">
        <v>3556</v>
      </c>
      <c r="C2" s="18" t="s">
        <v>3052</v>
      </c>
      <c r="D2" s="18" t="s">
        <v>3052</v>
      </c>
      <c r="E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0002APP20211205288</v>
      </c>
      <c r="C12" s="52"/>
    </row>
    <row r="13" spans="1:6" s="18" customFormat="1" x14ac:dyDescent="0.25">
      <c r="A13" s="57" t="s">
        <v>2414</v>
      </c>
      <c r="B13" s="18" t="s">
        <v>2415</v>
      </c>
      <c r="C13" s="18" t="s">
        <v>2415</v>
      </c>
      <c r="D13" s="18" t="s">
        <v>2415</v>
      </c>
      <c r="E13" s="18" t="s">
        <v>2415</v>
      </c>
      <c r="F13" s="18" t="s">
        <v>2415</v>
      </c>
    </row>
    <row r="14" spans="1:6" s="123" customFormat="1" x14ac:dyDescent="0.25">
      <c r="A14" s="123"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9</v>
      </c>
      <c r="D18" s="18" t="s">
        <v>9</v>
      </c>
      <c r="E18" s="18" t="s">
        <v>9</v>
      </c>
      <c r="F18" s="18" t="s">
        <v>9</v>
      </c>
    </row>
    <row r="19" spans="1:6" s="18" customFormat="1" x14ac:dyDescent="0.25">
      <c r="A19" s="59" t="s">
        <v>3379</v>
      </c>
      <c r="B19" s="18" t="s">
        <v>3518</v>
      </c>
      <c r="C19" s="18" t="s">
        <v>3518</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3540</v>
      </c>
      <c r="C28" s="2" t="s">
        <v>3519</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3217</v>
      </c>
      <c r="D30" s="18" t="s">
        <v>3217</v>
      </c>
      <c r="E30" s="18" t="s">
        <v>3217</v>
      </c>
      <c r="F30" s="18" t="s">
        <v>3217</v>
      </c>
    </row>
    <row r="31" spans="1:6" s="18" customFormat="1" x14ac:dyDescent="0.25">
      <c r="A31" s="59" t="s">
        <v>3357</v>
      </c>
      <c r="B31" s="3" t="s">
        <v>3218</v>
      </c>
      <c r="C31" s="3" t="s">
        <v>3218</v>
      </c>
      <c r="D31" s="3" t="s">
        <v>3218</v>
      </c>
      <c r="E31" s="3" t="s">
        <v>3218</v>
      </c>
      <c r="F31" s="3" t="s">
        <v>3218</v>
      </c>
    </row>
    <row r="32" spans="1:6" s="123" customFormat="1" x14ac:dyDescent="0.25">
      <c r="A32" s="123"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3" customFormat="1" x14ac:dyDescent="0.25">
      <c r="A37" s="123" t="s">
        <v>3015</v>
      </c>
    </row>
    <row r="38" spans="1:6" s="18" customFormat="1" x14ac:dyDescent="0.25">
      <c r="A38" s="57" t="s">
        <v>37</v>
      </c>
      <c r="B38" s="18" t="s">
        <v>50</v>
      </c>
      <c r="C38" s="18" t="s">
        <v>38</v>
      </c>
      <c r="D38" s="18" t="s">
        <v>38</v>
      </c>
      <c r="E38" s="18" t="s">
        <v>38</v>
      </c>
      <c r="F38" s="18" t="s">
        <v>38</v>
      </c>
    </row>
    <row r="39" spans="1:6" s="18" customFormat="1" x14ac:dyDescent="0.25">
      <c r="A39" s="59" t="s">
        <v>3358</v>
      </c>
      <c r="C39" s="18" t="s">
        <v>3071</v>
      </c>
      <c r="D39" s="18" t="s">
        <v>3071</v>
      </c>
      <c r="E39" s="18" t="s">
        <v>3071</v>
      </c>
      <c r="F39" s="18" t="s">
        <v>3071</v>
      </c>
    </row>
    <row r="40" spans="1:6" s="18" customFormat="1" x14ac:dyDescent="0.25">
      <c r="A40" s="59" t="s">
        <v>3359</v>
      </c>
      <c r="B40" s="2"/>
      <c r="C40" s="2" t="s">
        <v>3070</v>
      </c>
      <c r="D40" s="2" t="s">
        <v>3070</v>
      </c>
      <c r="E40" s="2" t="s">
        <v>3070</v>
      </c>
      <c r="F40" s="2" t="s">
        <v>3070</v>
      </c>
    </row>
    <row r="41" spans="1:6" s="18" customFormat="1" x14ac:dyDescent="0.25">
      <c r="A41" s="59" t="s">
        <v>3360</v>
      </c>
      <c r="B41" s="2"/>
      <c r="C41" s="2" t="s">
        <v>110</v>
      </c>
      <c r="D41" s="2" t="s">
        <v>110</v>
      </c>
      <c r="E41" s="2" t="s">
        <v>110</v>
      </c>
      <c r="F41" s="2" t="s">
        <v>110</v>
      </c>
    </row>
    <row r="42" spans="1:6" s="18" customFormat="1" x14ac:dyDescent="0.25">
      <c r="A42" s="59" t="s">
        <v>3361</v>
      </c>
      <c r="B42" s="2"/>
      <c r="C42" s="2" t="s">
        <v>42</v>
      </c>
      <c r="D42" s="2" t="s">
        <v>42</v>
      </c>
      <c r="E42" s="2" t="s">
        <v>42</v>
      </c>
      <c r="F42" s="2" t="s">
        <v>42</v>
      </c>
    </row>
    <row r="43" spans="1:6" s="18" customFormat="1" x14ac:dyDescent="0.25">
      <c r="A43" s="59" t="s">
        <v>3362</v>
      </c>
      <c r="C43" s="18" t="s">
        <v>43</v>
      </c>
      <c r="D43" s="18" t="s">
        <v>43</v>
      </c>
      <c r="E43" s="18" t="s">
        <v>43</v>
      </c>
      <c r="F43" s="18" t="s">
        <v>43</v>
      </c>
    </row>
    <row r="44" spans="1:6" s="18" customFormat="1" x14ac:dyDescent="0.25">
      <c r="A44" s="59" t="s">
        <v>3363</v>
      </c>
      <c r="C44" s="18" t="s">
        <v>43</v>
      </c>
      <c r="D44" s="18" t="s">
        <v>43</v>
      </c>
      <c r="E44" s="18" t="s">
        <v>43</v>
      </c>
      <c r="F44" s="18" t="s">
        <v>43</v>
      </c>
    </row>
    <row r="45" spans="1:6" s="18" customFormat="1" x14ac:dyDescent="0.25">
      <c r="A45" s="59" t="s">
        <v>3364</v>
      </c>
      <c r="C45" s="18" t="s">
        <v>2416</v>
      </c>
      <c r="D45" s="18" t="s">
        <v>2416</v>
      </c>
      <c r="E45" s="18" t="s">
        <v>2416</v>
      </c>
      <c r="F45" s="18" t="s">
        <v>2416</v>
      </c>
    </row>
    <row r="46" spans="1:6" s="18" customFormat="1" x14ac:dyDescent="0.25">
      <c r="A46" s="59" t="s">
        <v>3380</v>
      </c>
      <c r="C46" s="18" t="s">
        <v>45</v>
      </c>
      <c r="D46" s="18" t="s">
        <v>45</v>
      </c>
      <c r="E46" s="18" t="s">
        <v>45</v>
      </c>
      <c r="F46" s="18" t="s">
        <v>45</v>
      </c>
    </row>
  </sheetData>
  <mergeCells count="3">
    <mergeCell ref="A37:XFD37"/>
    <mergeCell ref="A32:XFD32"/>
    <mergeCell ref="A14:XFD14"/>
  </mergeCells>
  <conditionalFormatting sqref="B15:XFD17">
    <cfRule type="expression" dxfId="85" priority="9">
      <formula>B$13="Input Data"</formula>
    </cfRule>
  </conditionalFormatting>
  <conditionalFormatting sqref="B19:XFD24 B26:XFD31 A38:XFD38 B39:XFD46">
    <cfRule type="expression" dxfId="84" priority="8">
      <formula>A$13="LookUp"</formula>
    </cfRule>
  </conditionalFormatting>
  <conditionalFormatting sqref="B22:XFD22">
    <cfRule type="expression" dxfId="83" priority="7">
      <formula>OR(B$21="E-KTP",B$21="AKTA",B$21="NPWP")</formula>
    </cfRule>
  </conditionalFormatting>
  <conditionalFormatting sqref="B39:XFD46">
    <cfRule type="expression" dxfId="82" priority="6">
      <formula>B$38="Yes"</formula>
    </cfRule>
  </conditionalFormatting>
  <conditionalFormatting sqref="A15:A17">
    <cfRule type="expression" dxfId="81" priority="5">
      <formula>A$13="Input Data"</formula>
    </cfRule>
  </conditionalFormatting>
  <conditionalFormatting sqref="A19:A24 A26:A31">
    <cfRule type="expression" dxfId="80" priority="4">
      <formula>A$13="LookUp"</formula>
    </cfRule>
  </conditionalFormatting>
  <conditionalFormatting sqref="A22">
    <cfRule type="expression" dxfId="79" priority="3">
      <formula>OR(A$21="E-KTP",A$21="AKTA",A$21="NPWP")</formula>
    </cfRule>
  </conditionalFormatting>
  <conditionalFormatting sqref="A39:A46">
    <cfRule type="expression" dxfId="78" priority="2">
      <formula>A$13="LookUp"</formula>
    </cfRule>
  </conditionalFormatting>
  <conditionalFormatting sqref="A39:A46">
    <cfRule type="expression" dxfId="77"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2" sqref="A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8</v>
      </c>
    </row>
    <row r="2" spans="1:6" s="18" customFormat="1" x14ac:dyDescent="0.25">
      <c r="A2" s="18" t="s">
        <v>3249</v>
      </c>
      <c r="B2" t="s">
        <v>3556</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0002APP20211205288</v>
      </c>
      <c r="C12" s="52"/>
    </row>
    <row r="13" spans="1:6" s="18" customFormat="1" x14ac:dyDescent="0.25">
      <c r="A13" s="57" t="s">
        <v>2414</v>
      </c>
      <c r="B13" s="18" t="s">
        <v>2415</v>
      </c>
      <c r="C13" s="18" t="s">
        <v>2415</v>
      </c>
      <c r="D13" s="18" t="s">
        <v>2415</v>
      </c>
      <c r="E13" s="18" t="s">
        <v>2415</v>
      </c>
      <c r="F13" s="18" t="s">
        <v>2415</v>
      </c>
    </row>
    <row r="14" spans="1:6" s="123" customFormat="1" x14ac:dyDescent="0.25">
      <c r="A14" s="123"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3562</v>
      </c>
      <c r="C18" s="18" t="s">
        <v>3525</v>
      </c>
      <c r="D18" s="18" t="s">
        <v>3219</v>
      </c>
      <c r="E18" s="18" t="s">
        <v>3219</v>
      </c>
      <c r="F18" s="18" t="s">
        <v>3219</v>
      </c>
    </row>
    <row r="19" spans="1:6" s="18" customFormat="1" x14ac:dyDescent="0.25">
      <c r="A19" s="59" t="s">
        <v>3382</v>
      </c>
      <c r="B19" s="2" t="s">
        <v>3541</v>
      </c>
      <c r="C19" s="2" t="s">
        <v>3526</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3" customFormat="1" x14ac:dyDescent="0.25">
      <c r="A22" s="123" t="s">
        <v>3015</v>
      </c>
    </row>
    <row r="23" spans="1:6" s="18" customFormat="1" x14ac:dyDescent="0.25">
      <c r="A23" s="57" t="s">
        <v>37</v>
      </c>
      <c r="B23" s="18" t="s">
        <v>50</v>
      </c>
      <c r="C23" s="18" t="s">
        <v>38</v>
      </c>
      <c r="D23" s="18" t="s">
        <v>38</v>
      </c>
      <c r="E23" s="18" t="s">
        <v>38</v>
      </c>
      <c r="F23" s="18" t="s">
        <v>38</v>
      </c>
    </row>
    <row r="24" spans="1:6" s="18" customFormat="1" x14ac:dyDescent="0.25">
      <c r="A24" s="59" t="s">
        <v>3358</v>
      </c>
      <c r="C24" s="18" t="s">
        <v>3072</v>
      </c>
      <c r="D24" s="18" t="s">
        <v>3072</v>
      </c>
      <c r="E24" s="18" t="s">
        <v>3072</v>
      </c>
      <c r="F24" s="18" t="s">
        <v>3072</v>
      </c>
    </row>
    <row r="25" spans="1:6" s="18" customFormat="1" x14ac:dyDescent="0.25">
      <c r="A25" s="59" t="s">
        <v>3359</v>
      </c>
      <c r="B25" s="2"/>
      <c r="C25" s="2">
        <v>6</v>
      </c>
      <c r="D25" s="2">
        <v>6</v>
      </c>
      <c r="E25" s="2">
        <v>6</v>
      </c>
      <c r="F25" s="2">
        <v>6</v>
      </c>
    </row>
    <row r="26" spans="1:6" s="18" customFormat="1" x14ac:dyDescent="0.25">
      <c r="A26" s="59" t="s">
        <v>3360</v>
      </c>
      <c r="B26" s="2"/>
      <c r="C26" s="2">
        <v>2</v>
      </c>
      <c r="D26" s="2">
        <v>2</v>
      </c>
      <c r="E26" s="2">
        <v>2</v>
      </c>
      <c r="F26" s="2">
        <v>2</v>
      </c>
    </row>
    <row r="27" spans="1:6" s="18" customFormat="1" x14ac:dyDescent="0.25">
      <c r="A27" s="59" t="s">
        <v>3361</v>
      </c>
      <c r="B27" s="2"/>
      <c r="C27" s="2" t="s">
        <v>42</v>
      </c>
      <c r="D27" s="2" t="s">
        <v>3267</v>
      </c>
      <c r="E27" s="2" t="s">
        <v>3268</v>
      </c>
      <c r="F27" s="2" t="s">
        <v>3269</v>
      </c>
    </row>
    <row r="28" spans="1:6" s="18" customFormat="1" x14ac:dyDescent="0.25">
      <c r="A28" s="59" t="s">
        <v>3362</v>
      </c>
      <c r="C28" s="18" t="s">
        <v>56</v>
      </c>
      <c r="D28" s="18" t="s">
        <v>56</v>
      </c>
      <c r="E28" s="18" t="s">
        <v>56</v>
      </c>
      <c r="F28" s="18" t="s">
        <v>56</v>
      </c>
    </row>
    <row r="29" spans="1:6" s="18" customFormat="1" x14ac:dyDescent="0.25">
      <c r="A29" s="59" t="s">
        <v>3363</v>
      </c>
      <c r="C29" s="18" t="s">
        <v>56</v>
      </c>
      <c r="D29" s="18" t="s">
        <v>56</v>
      </c>
      <c r="E29" s="18" t="s">
        <v>56</v>
      </c>
      <c r="F29" s="18" t="s">
        <v>56</v>
      </c>
    </row>
    <row r="30" spans="1:6" s="18" customFormat="1" x14ac:dyDescent="0.25">
      <c r="A30" s="59" t="s">
        <v>3364</v>
      </c>
      <c r="C30" s="18" t="s">
        <v>2416</v>
      </c>
      <c r="D30" s="18" t="s">
        <v>2416</v>
      </c>
      <c r="E30" s="18" t="s">
        <v>2416</v>
      </c>
      <c r="F30" s="18" t="s">
        <v>2416</v>
      </c>
    </row>
    <row r="31" spans="1:6" s="18" customFormat="1" x14ac:dyDescent="0.25">
      <c r="A31" s="59" t="s">
        <v>3380</v>
      </c>
      <c r="C31" s="18" t="s">
        <v>44</v>
      </c>
      <c r="D31" s="18" t="s">
        <v>44</v>
      </c>
      <c r="E31" s="18" t="s">
        <v>44</v>
      </c>
      <c r="F31" s="18" t="s">
        <v>44</v>
      </c>
    </row>
  </sheetData>
  <mergeCells count="2">
    <mergeCell ref="A14:XFD14"/>
    <mergeCell ref="A22:XFD22"/>
  </mergeCells>
  <conditionalFormatting sqref="B15:XFD16">
    <cfRule type="expression" dxfId="76" priority="7">
      <formula>B$13="Input Data"</formula>
    </cfRule>
  </conditionalFormatting>
  <conditionalFormatting sqref="B18:XFD19 B21:XFD21 A23:XFD23 B24:XFD31">
    <cfRule type="expression" dxfId="75" priority="6">
      <formula>A$13="LookUp"</formula>
    </cfRule>
  </conditionalFormatting>
  <conditionalFormatting sqref="B24:XFD31">
    <cfRule type="expression" dxfId="74" priority="5">
      <formula>B$23="Yes"</formula>
    </cfRule>
  </conditionalFormatting>
  <conditionalFormatting sqref="A15">
    <cfRule type="expression" dxfId="73" priority="4">
      <formula>A$13="Input Data"</formula>
    </cfRule>
  </conditionalFormatting>
  <conditionalFormatting sqref="A21 A18:A19">
    <cfRule type="expression" dxfId="72" priority="3">
      <formula>A$13="LookUp"</formula>
    </cfRule>
  </conditionalFormatting>
  <conditionalFormatting sqref="A24:A31">
    <cfRule type="expression" dxfId="71" priority="2">
      <formula>A$13="LookUp"</formula>
    </cfRule>
  </conditionalFormatting>
  <conditionalFormatting sqref="A24:A31">
    <cfRule type="expression" dxfId="70"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2" sqref="A12"/>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t="s">
        <v>3558</v>
      </c>
      <c r="C2" s="18" t="s">
        <v>3052</v>
      </c>
      <c r="D2" s="18" t="s">
        <v>3052</v>
      </c>
      <c r="E2" s="18" t="s">
        <v>3052</v>
      </c>
    </row>
    <row r="3" spans="1:5" s="18" customFormat="1" x14ac:dyDescent="0.25">
      <c r="A3" s="18" t="s">
        <v>3250</v>
      </c>
    </row>
    <row r="4" spans="1:5" s="18" customFormat="1" ht="16.5" x14ac:dyDescent="0.3">
      <c r="A4" s="33" t="s">
        <v>3367</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3432</v>
      </c>
      <c r="B12" s="18" t="str">
        <f>'1.TabCustomerMainData'!$B$13</f>
        <v>0002APP20211205288</v>
      </c>
    </row>
    <row r="13" spans="1:5" s="18" customFormat="1" x14ac:dyDescent="0.25">
      <c r="A13" s="85" t="s">
        <v>3345</v>
      </c>
      <c r="B13" t="s">
        <v>3542</v>
      </c>
      <c r="C13" s="86"/>
    </row>
    <row r="14" spans="1:5" s="18" customFormat="1" x14ac:dyDescent="0.25">
      <c r="A14" s="85" t="s">
        <v>3433</v>
      </c>
      <c r="B14" s="86" t="s">
        <v>3504</v>
      </c>
      <c r="C14" s="86"/>
    </row>
    <row r="15" spans="1:5" s="18" customFormat="1" x14ac:dyDescent="0.25">
      <c r="A15" s="85" t="s">
        <v>3505</v>
      </c>
      <c r="B15" s="86" t="s">
        <v>50</v>
      </c>
      <c r="C15" s="86"/>
    </row>
    <row r="16" spans="1:5" s="18" customFormat="1" x14ac:dyDescent="0.25">
      <c r="A16" s="85" t="s">
        <v>3434</v>
      </c>
      <c r="B16" s="86" t="s">
        <v>3551</v>
      </c>
      <c r="C16" s="86"/>
    </row>
    <row r="17" spans="1:3" s="18" customFormat="1" x14ac:dyDescent="0.25">
      <c r="A17" s="85" t="s">
        <v>3435</v>
      </c>
      <c r="B17" s="86" t="s">
        <v>3504</v>
      </c>
      <c r="C17" s="114"/>
    </row>
    <row r="18" spans="1:3" s="18" customFormat="1" x14ac:dyDescent="0.25">
      <c r="A18" s="85" t="s">
        <v>3505</v>
      </c>
      <c r="B18" s="86"/>
      <c r="C18" s="86"/>
    </row>
    <row r="19" spans="1:3" s="18" customFormat="1" x14ac:dyDescent="0.25">
      <c r="A19" s="85" t="s">
        <v>3436</v>
      </c>
      <c r="B19" s="114" t="s">
        <v>3550</v>
      </c>
    </row>
    <row r="20" spans="1:3" s="18" customFormat="1" ht="30" x14ac:dyDescent="0.25">
      <c r="A20" s="85" t="s">
        <v>3437</v>
      </c>
      <c r="B20" s="86" t="s">
        <v>3548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4" sqref="A14"/>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3533</v>
      </c>
    </row>
    <row r="10" spans="1:10" s="18" customFormat="1" x14ac:dyDescent="0.25">
      <c r="A10" s="18" t="s">
        <v>3508</v>
      </c>
      <c r="B10" s="18" t="s">
        <v>3552</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'1.TabCustomerMainData'!$B$13</f>
        <v>0002APP20211205288</v>
      </c>
      <c r="C12" s="52"/>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8" sqref="A8"/>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c r="C8" s="18" t="str">
        <f>'1.TabCustomerMainData'!C$13</f>
        <v>0002APP20211204347</v>
      </c>
    </row>
    <row r="9" spans="1:5" s="18" customFormat="1" x14ac:dyDescent="0.25">
      <c r="A9" s="33" t="s">
        <v>3533</v>
      </c>
    </row>
    <row r="10" spans="1:5" s="18" customFormat="1" x14ac:dyDescent="0.25">
      <c r="A10" s="18" t="s">
        <v>3508</v>
      </c>
      <c r="B10" s="18" t="str">
        <f>'1.TabCustomerMainData'!$B$10</f>
        <v>No</v>
      </c>
    </row>
    <row r="11" spans="1:5" s="123" customFormat="1" x14ac:dyDescent="0.25">
      <c r="A11" s="123" t="s">
        <v>3019</v>
      </c>
    </row>
    <row r="12" spans="1:5" s="18" customFormat="1" x14ac:dyDescent="0.25">
      <c r="A12" s="58" t="s">
        <v>3388</v>
      </c>
      <c r="B12" s="2" t="s">
        <v>3484</v>
      </c>
      <c r="C12" s="2" t="s">
        <v>3225</v>
      </c>
    </row>
    <row r="13" spans="1:5" s="18" customFormat="1" x14ac:dyDescent="0.25">
      <c r="A13" s="13" t="s">
        <v>59</v>
      </c>
    </row>
    <row r="14" spans="1:5" s="18" customFormat="1" x14ac:dyDescent="0.25">
      <c r="A14" s="58" t="s">
        <v>3389</v>
      </c>
      <c r="B14" s="18" t="s">
        <v>3485</v>
      </c>
    </row>
    <row r="15" spans="1:5" s="18" customFormat="1" x14ac:dyDescent="0.25">
      <c r="A15" s="18" t="s">
        <v>3487</v>
      </c>
    </row>
    <row r="16" spans="1:5" s="123" customFormat="1" x14ac:dyDescent="0.25">
      <c r="A16" s="123"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3" customFormat="1" x14ac:dyDescent="0.25">
      <c r="A29" s="123"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3" customFormat="1" x14ac:dyDescent="0.25">
      <c r="A49" s="123"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3" customFormat="1" x14ac:dyDescent="0.25">
      <c r="A55" s="123"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3530</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sheetData>
  <mergeCells count="5">
    <mergeCell ref="A11:XFD11"/>
    <mergeCell ref="A16:XFD16"/>
    <mergeCell ref="A29:XFD29"/>
    <mergeCell ref="A49:XFD49"/>
    <mergeCell ref="A55:XFD55"/>
  </mergeCells>
  <conditionalFormatting sqref="B23:XFD23">
    <cfRule type="expression" dxfId="69" priority="10">
      <formula>B$22="Fixed Rate"</formula>
    </cfRule>
  </conditionalFormatting>
  <conditionalFormatting sqref="B26:XFD26">
    <cfRule type="expression" dxfId="68" priority="9">
      <formula>AND(B$25&lt;&gt;"Auto Debit",B$25&lt;&gt;"Way Of Payment",B$25&lt;&gt;"")</formula>
    </cfRule>
  </conditionalFormatting>
  <conditionalFormatting sqref="D31:XFD37 B31:C34 B37:C37">
    <cfRule type="expression" dxfId="67" priority="8">
      <formula>AND(B$30&lt;&gt;"",B$30&lt;&gt;"Copy Address From")</formula>
    </cfRule>
  </conditionalFormatting>
  <conditionalFormatting sqref="B51:XFD52">
    <cfRule type="expression" dxfId="66" priority="7">
      <formula>B$50="Lainnya"</formula>
    </cfRule>
  </conditionalFormatting>
  <conditionalFormatting sqref="B35:C36">
    <cfRule type="expression" dxfId="65" priority="5">
      <formula>AND(B$30&lt;&gt;"",B$30&lt;&gt;"Copy Address From")</formula>
    </cfRule>
  </conditionalFormatting>
  <conditionalFormatting sqref="A23">
    <cfRule type="expression" dxfId="64" priority="4">
      <formula>A$22="Fixed Rate"</formula>
    </cfRule>
  </conditionalFormatting>
  <conditionalFormatting sqref="A26">
    <cfRule type="expression" dxfId="63" priority="3">
      <formula>AND(A$25&lt;&gt;"Auto Debit",A$25&lt;&gt;"Way Of Payment",A$25&lt;&gt;"")</formula>
    </cfRule>
  </conditionalFormatting>
  <conditionalFormatting sqref="A31:A37">
    <cfRule type="expression" dxfId="62" priority="2">
      <formula>AND(A$30&lt;&gt;"",A$30&lt;&gt;"Copy Address From")</formula>
    </cfRule>
  </conditionalFormatting>
  <conditionalFormatting sqref="A51:A52">
    <cfRule type="expression" dxfId="6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5" workbookViewId="0">
      <pane xSplit="1" topLeftCell="B1" activePane="topRight" state="frozen"/>
      <selection activeCell="A43" sqref="A43"/>
      <selection pane="topRight" activeCell="A68" sqref="A68:XFD68"/>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3555</v>
      </c>
      <c r="C1" s="18" t="s">
        <v>8</v>
      </c>
      <c r="D1" s="18" t="s">
        <v>8</v>
      </c>
      <c r="E1" s="18" t="s">
        <v>8</v>
      </c>
    </row>
    <row r="2" spans="1:5" s="18" customFormat="1" x14ac:dyDescent="0.25">
      <c r="A2" s="18" t="s">
        <v>3249</v>
      </c>
      <c r="B2" t="s">
        <v>3556</v>
      </c>
      <c r="C2" s="18" t="s">
        <v>3052</v>
      </c>
      <c r="D2" s="18" t="s">
        <v>3052</v>
      </c>
      <c r="E2" s="18" t="s">
        <v>3052</v>
      </c>
    </row>
    <row r="3" spans="1:5" s="18" customFormat="1" x14ac:dyDescent="0.25">
      <c r="A3" s="18" t="s">
        <v>3250</v>
      </c>
    </row>
    <row r="4" spans="1:5"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0002APP20211205408</v>
      </c>
    </row>
    <row r="9" spans="1:5" s="18" customFormat="1" x14ac:dyDescent="0.25">
      <c r="A9" s="33" t="s">
        <v>3533</v>
      </c>
    </row>
    <row r="10" spans="1:5" s="18" customFormat="1" x14ac:dyDescent="0.25">
      <c r="A10" s="18" t="s">
        <v>3508</v>
      </c>
      <c r="B10" s="18" t="str">
        <f>'1.TabCustomerMainData'!$B$10</f>
        <v>No</v>
      </c>
    </row>
    <row r="11" spans="1:5" s="134" customFormat="1" x14ac:dyDescent="0.25">
      <c r="A11" s="131" t="s">
        <v>3024</v>
      </c>
      <c r="B11" s="132"/>
      <c r="C11" s="132"/>
      <c r="D11" s="132"/>
      <c r="E11" s="132"/>
    </row>
    <row r="12" spans="1:5" s="18" customFormat="1" x14ac:dyDescent="0.25">
      <c r="A12" s="58" t="s">
        <v>3406</v>
      </c>
      <c r="B12" s="8" t="s">
        <v>3486</v>
      </c>
      <c r="C12" s="8"/>
    </row>
    <row r="13" spans="1:5" s="18" customFormat="1" x14ac:dyDescent="0.25">
      <c r="A13" s="58" t="s">
        <v>3407</v>
      </c>
      <c r="B13" s="8" t="s">
        <v>3156</v>
      </c>
      <c r="C13" s="8" t="s">
        <v>3156</v>
      </c>
    </row>
    <row r="14" spans="1:5" s="18" customFormat="1" x14ac:dyDescent="0.25">
      <c r="A14" s="58" t="s">
        <v>3408</v>
      </c>
      <c r="B14" s="10" t="s">
        <v>3077</v>
      </c>
      <c r="C14" s="10" t="s">
        <v>3077</v>
      </c>
    </row>
    <row r="15" spans="1:5" s="18" customFormat="1" x14ac:dyDescent="0.25">
      <c r="A15" s="13" t="s">
        <v>96</v>
      </c>
      <c r="B15" s="10" t="s">
        <v>3078</v>
      </c>
      <c r="C15" s="10" t="s">
        <v>3078</v>
      </c>
    </row>
    <row r="16" spans="1:5" s="123" customFormat="1" x14ac:dyDescent="0.25">
      <c r="A16" s="131" t="s">
        <v>3025</v>
      </c>
      <c r="B16" s="132"/>
      <c r="C16" s="132"/>
      <c r="D16" s="132"/>
      <c r="E16" s="132"/>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3571</v>
      </c>
      <c r="C29" s="81"/>
    </row>
    <row r="30" spans="1:5" s="18" customFormat="1" x14ac:dyDescent="0.25">
      <c r="A30" s="58" t="s">
        <v>3418</v>
      </c>
      <c r="B30" s="116" t="s">
        <v>3572</v>
      </c>
      <c r="C30" s="81"/>
    </row>
    <row r="31" spans="1:5" s="18" customFormat="1" x14ac:dyDescent="0.25">
      <c r="A31" s="58" t="s">
        <v>3419</v>
      </c>
      <c r="B31" s="116" t="s">
        <v>3573</v>
      </c>
      <c r="C31" s="81"/>
    </row>
    <row r="32" spans="1:5" s="18" customFormat="1" x14ac:dyDescent="0.25">
      <c r="A32" s="58" t="s">
        <v>3420</v>
      </c>
      <c r="B32" s="116" t="s">
        <v>3574</v>
      </c>
      <c r="C32" s="81"/>
    </row>
    <row r="33" spans="1:3" s="18" customFormat="1" x14ac:dyDescent="0.25">
      <c r="A33" s="58" t="s">
        <v>3421</v>
      </c>
      <c r="B33" s="7" t="s">
        <v>3575</v>
      </c>
      <c r="C33" s="7"/>
    </row>
    <row r="34" spans="1:3" s="123" customFormat="1" x14ac:dyDescent="0.25">
      <c r="A34" s="131" t="s">
        <v>3026</v>
      </c>
      <c r="B34" s="132"/>
    </row>
    <row r="35" spans="1:3" s="18" customFormat="1" x14ac:dyDescent="0.25">
      <c r="A35" s="58" t="s">
        <v>3422</v>
      </c>
      <c r="B35" s="7" t="s">
        <v>3079</v>
      </c>
      <c r="C35" s="7" t="s">
        <v>3273</v>
      </c>
    </row>
    <row r="36" spans="1:3" s="123" customFormat="1" x14ac:dyDescent="0.25">
      <c r="A36" s="131" t="s">
        <v>3027</v>
      </c>
      <c r="B36" s="132"/>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3" customFormat="1" x14ac:dyDescent="0.25">
      <c r="A40" s="131" t="s">
        <v>3028</v>
      </c>
      <c r="B40" s="132"/>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3" customFormat="1" x14ac:dyDescent="0.25">
      <c r="A51" s="131" t="s">
        <v>3405</v>
      </c>
      <c r="B51" s="132"/>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3" customFormat="1" x14ac:dyDescent="0.25">
      <c r="A61" s="131" t="s">
        <v>3083</v>
      </c>
      <c r="B61" s="132"/>
    </row>
    <row r="62" spans="1:8" x14ac:dyDescent="0.25">
      <c r="A62" s="109" t="s">
        <v>3431</v>
      </c>
      <c r="B62" s="38" t="s">
        <v>50</v>
      </c>
      <c r="C62" s="38" t="s">
        <v>38</v>
      </c>
      <c r="D62" s="17"/>
      <c r="E62" s="17"/>
      <c r="F62" s="17"/>
      <c r="G62" s="17"/>
      <c r="H62" s="17"/>
    </row>
    <row r="63" spans="1:8" s="133" customFormat="1" x14ac:dyDescent="0.25">
      <c r="A63" s="131" t="s">
        <v>3563</v>
      </c>
      <c r="B63" s="132"/>
    </row>
    <row r="64" spans="1:8" s="18" customFormat="1" x14ac:dyDescent="0.25">
      <c r="A64" s="18" t="s">
        <v>3564</v>
      </c>
    </row>
    <row r="65" spans="1:2" s="18" customFormat="1" x14ac:dyDescent="0.25">
      <c r="A65" s="18" t="s">
        <v>3565</v>
      </c>
    </row>
    <row r="66" spans="1:2" s="18" customFormat="1" x14ac:dyDescent="0.25">
      <c r="A66" s="18" t="s">
        <v>2425</v>
      </c>
    </row>
    <row r="67" spans="1:2" s="18" customFormat="1" x14ac:dyDescent="0.25">
      <c r="A67" s="13" t="s">
        <v>3566</v>
      </c>
      <c r="B67" s="7"/>
    </row>
    <row r="68" spans="1:2" s="133" customFormat="1" x14ac:dyDescent="0.25">
      <c r="A68" s="131" t="s">
        <v>3583</v>
      </c>
      <c r="B68" s="132"/>
    </row>
    <row r="69" spans="1:2" x14ac:dyDescent="0.25">
      <c r="A69" s="121" t="s">
        <v>3569</v>
      </c>
      <c r="B69" s="122">
        <f>B28/B19*100</f>
        <v>20</v>
      </c>
    </row>
    <row r="70" spans="1:2" x14ac:dyDescent="0.25">
      <c r="A70" s="121" t="s">
        <v>3570</v>
      </c>
      <c r="B70" s="122">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60" priority="16">
      <formula>A$26="Amount"</formula>
    </cfRule>
  </conditionalFormatting>
  <conditionalFormatting sqref="A28:XFD28">
    <cfRule type="expression" dxfId="59" priority="15">
      <formula>A$26="Percentage"</formula>
    </cfRule>
  </conditionalFormatting>
  <conditionalFormatting sqref="A38:XFD39">
    <cfRule type="expression" dxfId="58" priority="14">
      <formula>A$37="Yes"</formula>
    </cfRule>
  </conditionalFormatting>
  <conditionalFormatting sqref="A42:XFD50">
    <cfRule type="expression" dxfId="57" priority="13">
      <formula>A$41="Yes"</formula>
    </cfRule>
  </conditionalFormatting>
  <conditionalFormatting sqref="A54:A60 D54:XFD60">
    <cfRule type="expression" dxfId="56" priority="10">
      <formula>A$52="Yes"</formula>
    </cfRule>
  </conditionalFormatting>
  <conditionalFormatting sqref="A53:XFD53">
    <cfRule type="expression" dxfId="55" priority="9">
      <formula>A$52="No"</formula>
    </cfRule>
  </conditionalFormatting>
  <conditionalFormatting sqref="A47:XFD47">
    <cfRule type="expression" dxfId="54" priority="8">
      <formula>A$42="Personal"</formula>
    </cfRule>
  </conditionalFormatting>
  <conditionalFormatting sqref="A45:XFD46">
    <cfRule type="expression" dxfId="53" priority="7">
      <formula>A$42="Company"</formula>
    </cfRule>
  </conditionalFormatting>
  <conditionalFormatting sqref="A62:XFD62">
    <cfRule type="expression" dxfId="52" priority="6">
      <formula>A$18="New"</formula>
    </cfRule>
  </conditionalFormatting>
  <conditionalFormatting sqref="B54:C60">
    <cfRule type="expression" dxfId="51" priority="5">
      <formula>B$41="Yes"</formula>
    </cfRule>
  </conditionalFormatting>
  <conditionalFormatting sqref="B54:C60">
    <cfRule type="expression" dxfId="5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topLeftCell="A13" workbookViewId="0">
      <pane xSplit="1" topLeftCell="B1" activePane="topRight" state="frozen"/>
      <selection pane="topRight" activeCell="A22" sqref="A22:XFD22"/>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3555</v>
      </c>
      <c r="C1" s="18" t="s">
        <v>8</v>
      </c>
      <c r="D1" s="18" t="s">
        <v>8</v>
      </c>
      <c r="E1" s="18" t="s">
        <v>8</v>
      </c>
      <c r="F1" s="18" t="s">
        <v>8</v>
      </c>
      <c r="G1" s="18" t="s">
        <v>8</v>
      </c>
      <c r="H1" s="18" t="s">
        <v>8</v>
      </c>
    </row>
    <row r="2" spans="1:8" s="18" customFormat="1" x14ac:dyDescent="0.25">
      <c r="A2" s="18" t="s">
        <v>3249</v>
      </c>
      <c r="B2" t="s">
        <v>3556</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0002APP20211205408</v>
      </c>
    </row>
    <row r="13" spans="1:8" s="18" customFormat="1" x14ac:dyDescent="0.25">
      <c r="A13" s="59" t="s">
        <v>3406</v>
      </c>
      <c r="B13" s="7" t="s">
        <v>3486</v>
      </c>
      <c r="C13" s="7"/>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c r="C15" s="9"/>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row>
    <row r="22" spans="1:8" s="133" customFormat="1" x14ac:dyDescent="0.25">
      <c r="A22" s="131" t="s">
        <v>3583</v>
      </c>
      <c r="B22" s="132"/>
    </row>
    <row r="23" spans="1:8" x14ac:dyDescent="0.25">
      <c r="A23" s="121" t="s">
        <v>3569</v>
      </c>
      <c r="B23" s="122">
        <f>B20/B17*100</f>
        <v>25</v>
      </c>
      <c r="C23" s="122">
        <f>C20/C17*100</f>
        <v>12</v>
      </c>
    </row>
    <row r="24" spans="1:8" x14ac:dyDescent="0.25">
      <c r="A24" s="121" t="s">
        <v>3570</v>
      </c>
      <c r="B24" s="122">
        <f>B17*B19%</f>
        <v>2500000</v>
      </c>
      <c r="C24" s="122">
        <f>C17*C19%</f>
        <v>120000</v>
      </c>
    </row>
  </sheetData>
  <mergeCells count="1">
    <mergeCell ref="A22:XFD22"/>
  </mergeCells>
  <conditionalFormatting sqref="B19:XFD19">
    <cfRule type="expression" dxfId="49" priority="6">
      <formula>B$18="Amount"</formula>
    </cfRule>
  </conditionalFormatting>
  <conditionalFormatting sqref="B20:XFD20">
    <cfRule type="expression" dxfId="48" priority="5">
      <formula>B$18="Percentage"</formula>
    </cfRule>
  </conditionalFormatting>
  <conditionalFormatting sqref="A19">
    <cfRule type="expression" dxfId="47" priority="2">
      <formula>A$18="Amount"</formula>
    </cfRule>
  </conditionalFormatting>
  <conditionalFormatting sqref="A20">
    <cfRule type="expression" dxfId="4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6"/>
  <sheetViews>
    <sheetView tabSelected="1" topLeftCell="A79" workbookViewId="0">
      <pane xSplit="1" topLeftCell="B1" activePane="topRight" state="frozen"/>
      <selection activeCell="A10" sqref="A10"/>
      <selection pane="topRight" activeCell="A86" sqref="A86:XFD86"/>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3555</v>
      </c>
      <c r="C1" s="18" t="s">
        <v>8</v>
      </c>
      <c r="D1" s="18" t="s">
        <v>8</v>
      </c>
      <c r="E1" s="18" t="s">
        <v>8</v>
      </c>
    </row>
    <row r="2" spans="1:5" s="18" customFormat="1" x14ac:dyDescent="0.25">
      <c r="A2" s="18" t="s">
        <v>3249</v>
      </c>
      <c r="B2" t="s">
        <v>3556</v>
      </c>
      <c r="C2" s="18" t="s">
        <v>3052</v>
      </c>
      <c r="D2" s="18" t="s">
        <v>3052</v>
      </c>
      <c r="E2" s="18" t="s">
        <v>3052</v>
      </c>
    </row>
    <row r="3" spans="1:5" s="18" customFormat="1" x14ac:dyDescent="0.25">
      <c r="A3" s="18" t="s">
        <v>3250</v>
      </c>
    </row>
    <row r="4" spans="1:5"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0002APP20211205408</v>
      </c>
    </row>
    <row r="9" spans="1:5" s="18" customFormat="1" x14ac:dyDescent="0.25">
      <c r="A9" s="33" t="s">
        <v>3533</v>
      </c>
    </row>
    <row r="10" spans="1:5" s="18" customFormat="1" x14ac:dyDescent="0.25">
      <c r="A10" s="18" t="s">
        <v>3508</v>
      </c>
      <c r="B10" s="18" t="str">
        <f>'1.TabCustomerMainData'!$B$10</f>
        <v>No</v>
      </c>
    </row>
    <row r="11" spans="1:5" s="123" customFormat="1" x14ac:dyDescent="0.25">
      <c r="A11" s="142" t="s">
        <v>3029</v>
      </c>
      <c r="B11" s="143"/>
      <c r="C11" s="143"/>
      <c r="D11" s="143"/>
      <c r="E11" s="144"/>
    </row>
    <row r="12" spans="1:5" s="18" customFormat="1" x14ac:dyDescent="0.25">
      <c r="A12" s="58" t="s">
        <v>3442</v>
      </c>
      <c r="B12" s="18" t="s">
        <v>227</v>
      </c>
      <c r="C12" s="18" t="s">
        <v>112</v>
      </c>
    </row>
    <row r="13" spans="1:5" s="148" customFormat="1" x14ac:dyDescent="0.25">
      <c r="A13" s="145" t="s">
        <v>57</v>
      </c>
      <c r="B13" s="146"/>
      <c r="C13" s="146"/>
      <c r="D13" s="146"/>
      <c r="E13" s="147"/>
    </row>
    <row r="14" spans="1:5" s="18" customFormat="1" x14ac:dyDescent="0.25">
      <c r="A14" s="59" t="s">
        <v>3443</v>
      </c>
      <c r="B14" s="18" t="s">
        <v>3147</v>
      </c>
      <c r="C14" s="18" t="s">
        <v>3147</v>
      </c>
    </row>
    <row r="15" spans="1:5" s="18" customFormat="1" x14ac:dyDescent="0.25">
      <c r="A15" s="59" t="s">
        <v>3444</v>
      </c>
      <c r="B15" s="27">
        <v>100000000</v>
      </c>
      <c r="C15" s="27">
        <v>700000001</v>
      </c>
    </row>
    <row r="16" spans="1:5"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48" customFormat="1" x14ac:dyDescent="0.25">
      <c r="A21" s="145" t="s">
        <v>51</v>
      </c>
      <c r="B21" s="146"/>
      <c r="C21" s="146"/>
      <c r="D21" s="146"/>
      <c r="E21" s="147"/>
    </row>
    <row r="22" spans="1:5" s="18" customFormat="1" x14ac:dyDescent="0.25">
      <c r="A22" s="59" t="s">
        <v>3422</v>
      </c>
      <c r="B22" s="18" t="s">
        <v>199</v>
      </c>
      <c r="C22" s="18" t="s">
        <v>116</v>
      </c>
    </row>
    <row r="23" spans="1:5" s="18" customFormat="1" x14ac:dyDescent="0.25">
      <c r="A23" s="59" t="s">
        <v>3444</v>
      </c>
      <c r="B23" s="27">
        <v>800000000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3" customFormat="1" x14ac:dyDescent="0.25">
      <c r="A29" s="142" t="s">
        <v>3030</v>
      </c>
      <c r="B29" s="143"/>
      <c r="C29" s="143"/>
      <c r="D29" s="143"/>
      <c r="E29" s="144"/>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2" customFormat="1" x14ac:dyDescent="0.25">
      <c r="A33" s="149" t="s">
        <v>3031</v>
      </c>
      <c r="B33" s="150"/>
      <c r="C33" s="150"/>
      <c r="D33" s="150"/>
      <c r="E33" s="151"/>
    </row>
    <row r="34" spans="1:5" s="18" customFormat="1" x14ac:dyDescent="0.25">
      <c r="A34" s="59" t="s">
        <v>3450</v>
      </c>
      <c r="B34" s="18" t="s">
        <v>125</v>
      </c>
      <c r="C34" s="18" t="s">
        <v>125</v>
      </c>
    </row>
    <row r="35" spans="1:5" s="145" customFormat="1" x14ac:dyDescent="0.25">
      <c r="A35" s="145" t="s">
        <v>126</v>
      </c>
      <c r="B35" s="146"/>
      <c r="C35" s="146"/>
      <c r="D35" s="146"/>
      <c r="E35" s="146"/>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3" customFormat="1" x14ac:dyDescent="0.25">
      <c r="A44" s="153" t="s">
        <v>3192</v>
      </c>
      <c r="B44" s="154"/>
      <c r="C44" s="154"/>
      <c r="D44" s="154"/>
      <c r="E44" s="154"/>
    </row>
    <row r="45" spans="1:5" s="89" customFormat="1" x14ac:dyDescent="0.25">
      <c r="A45" s="89" t="s">
        <v>3165</v>
      </c>
      <c r="B45" s="90"/>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55" customFormat="1" x14ac:dyDescent="0.25">
      <c r="A49" s="155" t="s">
        <v>126</v>
      </c>
      <c r="B49" s="156"/>
      <c r="C49" s="156"/>
      <c r="D49" s="156"/>
      <c r="E49" s="156"/>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57" customFormat="1" x14ac:dyDescent="0.25">
      <c r="A58" s="157"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0" customFormat="1" x14ac:dyDescent="0.25">
      <c r="A80" s="140" t="s">
        <v>3032</v>
      </c>
      <c r="B80" s="141"/>
    </row>
    <row r="81" spans="1:3" s="18" customFormat="1" x14ac:dyDescent="0.25">
      <c r="A81" s="18" t="s">
        <v>134</v>
      </c>
      <c r="B81" s="27">
        <v>0</v>
      </c>
      <c r="C81" s="27">
        <v>100001</v>
      </c>
    </row>
    <row r="82" spans="1:3" s="92" customFormat="1" x14ac:dyDescent="0.25">
      <c r="A82" s="92" t="s">
        <v>3188</v>
      </c>
      <c r="B82" t="s">
        <v>3531</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2000000</v>
      </c>
    </row>
    <row r="86" spans="1:3" s="133" customFormat="1" x14ac:dyDescent="0.25">
      <c r="A86" s="131" t="s">
        <v>3584</v>
      </c>
      <c r="B86" s="132"/>
    </row>
    <row r="87" spans="1:3" x14ac:dyDescent="0.25">
      <c r="A87" s="17" t="s">
        <v>3576</v>
      </c>
      <c r="B87" s="120">
        <f>SUM(B31:B32)</f>
        <v>1600000</v>
      </c>
    </row>
    <row r="88" spans="1:3" x14ac:dyDescent="0.25">
      <c r="A88" s="17" t="s">
        <v>3577</v>
      </c>
      <c r="B88" s="120">
        <f>'7.TabAssetData'!B19</f>
        <v>600000000</v>
      </c>
    </row>
    <row r="89" spans="1:3" x14ac:dyDescent="0.25">
      <c r="A89" s="38" t="s">
        <v>3578</v>
      </c>
      <c r="B89" s="120">
        <f>'7.TabAssetData'!B19+'7a.Accessories'!B17</f>
        <v>610000000</v>
      </c>
    </row>
    <row r="90" spans="1:3" s="17" customFormat="1" x14ac:dyDescent="0.25"/>
    <row r="91" spans="1:3" x14ac:dyDescent="0.25">
      <c r="A91" s="136" t="s">
        <v>3177</v>
      </c>
      <c r="B91" s="137"/>
    </row>
    <row r="92" spans="1:3" ht="30" x14ac:dyDescent="0.25">
      <c r="A92" s="95" t="s">
        <v>3190</v>
      </c>
      <c r="B92" s="96">
        <f>IF(B24="Annualy",0,IF(B24="Full Tenor",ROUNDUP('6.TabApplicationData'!B20/12,0)-1,ROUNDUP(B28/12,0)-1))</f>
        <v>0</v>
      </c>
    </row>
    <row r="93" spans="1:3" ht="30" customHeight="1" x14ac:dyDescent="0.25">
      <c r="A93" s="138" t="s">
        <v>3176</v>
      </c>
      <c r="B93" s="139"/>
    </row>
    <row r="94" spans="1:3" x14ac:dyDescent="0.25">
      <c r="A94" s="88" t="s">
        <v>3191</v>
      </c>
      <c r="B94" s="96">
        <f>B92+1</f>
        <v>1</v>
      </c>
    </row>
    <row r="95" spans="1:3" x14ac:dyDescent="0.25">
      <c r="A95" s="135" t="s">
        <v>3196</v>
      </c>
      <c r="B95" s="135"/>
    </row>
    <row r="96" spans="1:3" ht="45.75" customHeight="1" x14ac:dyDescent="0.25">
      <c r="A96" s="135"/>
      <c r="B96" s="135"/>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45" priority="20">
      <formula>OR(B$24="Annualy",B$24="Full Tenor")</formula>
    </cfRule>
  </conditionalFormatting>
  <conditionalFormatting sqref="A35 A44 A49 A58 D74:XFD78 B59:B71 A68:A71 A72:B73 A45:XFD48 A50:XFD57 C59:C66 C69 C71:C73 A79:C79 A81:XFD82 B22:XFD28 A30:XFD32 B34:XFD34 B36:XFD43">
    <cfRule type="expression" dxfId="44" priority="19">
      <formula>A$12="Customer"</formula>
    </cfRule>
  </conditionalFormatting>
  <conditionalFormatting sqref="A35 A44 A49 A58 D74:XFD78 B59:B71 A68:A71 A72:B73 B14:XFD20 A45:XFD48 A50:XFD57 C59:C66 C69 C71:C73 A79:C79 A81:XFD82 B22:XFD28 A30:XFD32 B34:XFD34 B36:XFD43">
    <cfRule type="expression" dxfId="43" priority="18">
      <formula>A$12="Off System"</formula>
    </cfRule>
  </conditionalFormatting>
  <conditionalFormatting sqref="B14:XFD20">
    <cfRule type="expression" dxfId="42" priority="17">
      <formula>B$12="Multifinance"</formula>
    </cfRule>
  </conditionalFormatting>
  <conditionalFormatting sqref="A31:XFD32">
    <cfRule type="expression" dxfId="41" priority="16">
      <formula>A$30="YES"</formula>
    </cfRule>
  </conditionalFormatting>
  <conditionalFormatting sqref="A62:A66">
    <cfRule type="expression" dxfId="40" priority="15">
      <formula>A$12="Customer"</formula>
    </cfRule>
  </conditionalFormatting>
  <conditionalFormatting sqref="A62:A66">
    <cfRule type="expression" dxfId="39" priority="14">
      <formula>A$12="Off System"</formula>
    </cfRule>
  </conditionalFormatting>
  <conditionalFormatting sqref="A82:XFD82">
    <cfRule type="expression" dxfId="38" priority="11">
      <formula>A$82="Discount Amount (Paid By MF)"</formula>
    </cfRule>
  </conditionalFormatting>
  <conditionalFormatting sqref="A14:A20">
    <cfRule type="expression" dxfId="37" priority="10">
      <formula>A$12="Off System"</formula>
    </cfRule>
  </conditionalFormatting>
  <conditionalFormatting sqref="A14:A20">
    <cfRule type="expression" dxfId="36" priority="9">
      <formula>A$12="Multifinance"</formula>
    </cfRule>
  </conditionalFormatting>
  <conditionalFormatting sqref="A28">
    <cfRule type="expression" dxfId="35" priority="8">
      <formula>OR(A$24="Annualy",A$24="Full Tenor")</formula>
    </cfRule>
  </conditionalFormatting>
  <conditionalFormatting sqref="A22:A28">
    <cfRule type="expression" dxfId="34" priority="7">
      <formula>A$12="Customer"</formula>
    </cfRule>
  </conditionalFormatting>
  <conditionalFormatting sqref="A22:A28">
    <cfRule type="expression" dxfId="33" priority="6">
      <formula>A$12="Off System"</formula>
    </cfRule>
  </conditionalFormatting>
  <conditionalFormatting sqref="A34">
    <cfRule type="expression" dxfId="32" priority="5">
      <formula>A$12="Customer"</formula>
    </cfRule>
  </conditionalFormatting>
  <conditionalFormatting sqref="A34">
    <cfRule type="expression" dxfId="31" priority="4">
      <formula>A$12="Off System"</formula>
    </cfRule>
  </conditionalFormatting>
  <conditionalFormatting sqref="A36:A43">
    <cfRule type="expression" dxfId="30" priority="3">
      <formula>A$12="Customer"</formula>
    </cfRule>
  </conditionalFormatting>
  <conditionalFormatting sqref="A36:A43">
    <cfRule type="expression" dxfId="29" priority="2">
      <formula>A$12="Off System"</formula>
    </cfRule>
  </conditionalFormatting>
  <conditionalFormatting sqref="A85:XFD85">
    <cfRule type="expression" dxfId="28"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8" sqref="A8"/>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3249</v>
      </c>
      <c r="B2" t="s">
        <v>3559</v>
      </c>
      <c r="C2" s="18" t="s">
        <v>3052</v>
      </c>
      <c r="D2" s="18" t="s">
        <v>3052</v>
      </c>
      <c r="E2" s="18" t="s">
        <v>3052</v>
      </c>
    </row>
    <row r="3" spans="1:5" s="18" customFormat="1" x14ac:dyDescent="0.25">
      <c r="A3" s="18" t="s">
        <v>3250</v>
      </c>
    </row>
    <row r="4" spans="1:5"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23" customFormat="1" x14ac:dyDescent="0.25">
      <c r="A11" s="123" t="s">
        <v>3033</v>
      </c>
    </row>
    <row r="12" spans="1:5" s="18" customFormat="1" x14ac:dyDescent="0.25">
      <c r="A12" s="58" t="s">
        <v>3459</v>
      </c>
      <c r="B12" s="18" t="s">
        <v>91</v>
      </c>
      <c r="C12" s="18" t="s">
        <v>91</v>
      </c>
    </row>
    <row r="13" spans="1:5" s="18" customFormat="1" x14ac:dyDescent="0.25">
      <c r="A13" s="59" t="s">
        <v>3460</v>
      </c>
      <c r="B13" s="18" t="s">
        <v>405</v>
      </c>
      <c r="C13" s="18" t="s">
        <v>3288</v>
      </c>
    </row>
    <row r="14" spans="1:5" s="18" customFormat="1" x14ac:dyDescent="0.25">
      <c r="A14" s="59" t="s">
        <v>3461</v>
      </c>
      <c r="B14" s="18" t="s">
        <v>240</v>
      </c>
      <c r="C14" s="18" t="s">
        <v>240</v>
      </c>
    </row>
    <row r="15" spans="1:5" s="18" customFormat="1" x14ac:dyDescent="0.25">
      <c r="A15" s="59" t="s">
        <v>3462</v>
      </c>
      <c r="B15" s="37">
        <v>0.3</v>
      </c>
      <c r="C15" s="37">
        <v>1.3</v>
      </c>
    </row>
    <row r="16" spans="1:5" s="18" customFormat="1" x14ac:dyDescent="0.25">
      <c r="A16" s="18" t="s">
        <v>100</v>
      </c>
    </row>
    <row r="17" spans="1:3" s="123" customFormat="1" x14ac:dyDescent="0.25">
      <c r="A17" s="123"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3" customFormat="1" x14ac:dyDescent="0.25">
      <c r="A22" s="123"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27" priority="8">
      <formula>A$12="NO"</formula>
    </cfRule>
  </conditionalFormatting>
  <conditionalFormatting sqref="B15:XFD15">
    <cfRule type="expression" dxfId="26" priority="7">
      <formula>AND(B$14&lt;&gt;"Paid in Advance &amp; Capitalized Mix",B$14&lt;&gt;"",B$14&lt;&gt;"Premium Payment Method")</formula>
    </cfRule>
  </conditionalFormatting>
  <conditionalFormatting sqref="B21:XFD21">
    <cfRule type="expression" dxfId="25" priority="6">
      <formula>AND(B$19&lt;&gt;"YES PARTIAL",B$19&lt;&gt;"",B$19&lt;&gt;"Subject Guarantor")</formula>
    </cfRule>
  </conditionalFormatting>
  <conditionalFormatting sqref="A13:A15">
    <cfRule type="expression" dxfId="24" priority="5">
      <formula>A$12="NO"</formula>
    </cfRule>
  </conditionalFormatting>
  <conditionalFormatting sqref="A15">
    <cfRule type="expression" dxfId="23" priority="4">
      <formula>AND(A$14&lt;&gt;"Paid in Advance &amp; Capitalized Mix",A$14&lt;&gt;"",A$14&lt;&gt;"Premium Payment Method")</formula>
    </cfRule>
  </conditionalFormatting>
  <conditionalFormatting sqref="A18:A21">
    <cfRule type="expression" dxfId="22" priority="3">
      <formula>A$12="NO"</formula>
    </cfRule>
  </conditionalFormatting>
  <conditionalFormatting sqref="A21">
    <cfRule type="expression" dxfId="21" priority="2">
      <formula>AND(A$19&lt;&gt;"YES PARTIAL",A$19&lt;&gt;"",A$19&lt;&gt;"Subject Guarantor")</formula>
    </cfRule>
  </conditionalFormatting>
  <conditionalFormatting sqref="A23">
    <cfRule type="expression" dxfId="2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1"/>
  <sheetViews>
    <sheetView workbookViewId="0">
      <selection activeCell="A8" sqref="A8"/>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3555</v>
      </c>
      <c r="C1" s="18" t="s">
        <v>8</v>
      </c>
      <c r="D1" s="18" t="s">
        <v>8</v>
      </c>
      <c r="E1" s="18" t="s">
        <v>8</v>
      </c>
    </row>
    <row r="2" spans="1:5" s="18" customFormat="1" x14ac:dyDescent="0.25">
      <c r="A2" s="18" t="s">
        <v>3249</v>
      </c>
      <c r="B2" t="s">
        <v>3556</v>
      </c>
      <c r="C2" s="18" t="s">
        <v>3052</v>
      </c>
      <c r="D2" s="18" t="s">
        <v>3052</v>
      </c>
      <c r="E2" s="18" t="s">
        <v>3052</v>
      </c>
    </row>
    <row r="3" spans="1:5" s="18" customFormat="1" x14ac:dyDescent="0.25">
      <c r="A3" s="18" t="s">
        <v>3250</v>
      </c>
    </row>
    <row r="4" spans="1:5"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23" customFormat="1" x14ac:dyDescent="0.25">
      <c r="A11" s="142" t="s">
        <v>3036</v>
      </c>
      <c r="B11" s="143"/>
      <c r="C11" s="143"/>
      <c r="D11" s="143"/>
      <c r="E11" s="144"/>
    </row>
    <row r="12" spans="1:5" s="18" customFormat="1" x14ac:dyDescent="0.25">
      <c r="A12" s="65" t="s">
        <v>3468</v>
      </c>
      <c r="B12" s="18" t="s">
        <v>140</v>
      </c>
    </row>
    <row r="13" spans="1:5" s="18" customFormat="1" x14ac:dyDescent="0.25">
      <c r="A13" s="65" t="s">
        <v>3469</v>
      </c>
      <c r="B13" s="18" t="s">
        <v>3156</v>
      </c>
    </row>
    <row r="14" spans="1:5" s="18" customFormat="1" x14ac:dyDescent="0.25">
      <c r="A14" s="65" t="s">
        <v>3470</v>
      </c>
      <c r="B14" s="18" t="s">
        <v>141</v>
      </c>
    </row>
    <row r="15" spans="1:5" s="18" customFormat="1" x14ac:dyDescent="0.25">
      <c r="A15" s="65" t="s">
        <v>3471</v>
      </c>
      <c r="B15" s="18" t="s">
        <v>143</v>
      </c>
    </row>
    <row r="16" spans="1:5" s="18" customFormat="1" x14ac:dyDescent="0.25">
      <c r="A16" s="65" t="s">
        <v>3472</v>
      </c>
      <c r="B16" s="18" t="s">
        <v>101</v>
      </c>
    </row>
    <row r="17" spans="1:5" s="18" customFormat="1" x14ac:dyDescent="0.25">
      <c r="A17" s="65" t="s">
        <v>3473</v>
      </c>
      <c r="B17" s="27" t="s">
        <v>3553</v>
      </c>
      <c r="C17" s="17" t="s">
        <v>3010</v>
      </c>
    </row>
    <row r="18" spans="1:5" s="18" customFormat="1" x14ac:dyDescent="0.25">
      <c r="A18" s="65" t="s">
        <v>3474</v>
      </c>
      <c r="B18" s="18">
        <v>0</v>
      </c>
    </row>
    <row r="19" spans="1:5" s="142" customFormat="1" x14ac:dyDescent="0.25">
      <c r="A19" s="142" t="s">
        <v>3037</v>
      </c>
      <c r="B19" s="143"/>
      <c r="C19" s="143"/>
      <c r="D19" s="143"/>
      <c r="E19" s="143"/>
    </row>
    <row r="20" spans="1:5" s="18" customFormat="1" x14ac:dyDescent="0.25">
      <c r="A20" s="57" t="s">
        <v>146</v>
      </c>
      <c r="B20" s="18" t="s">
        <v>38</v>
      </c>
      <c r="C20" s="18" t="s">
        <v>38</v>
      </c>
    </row>
    <row r="21" spans="1:5" s="18" customFormat="1" x14ac:dyDescent="0.25">
      <c r="A21" s="18" t="s">
        <v>122</v>
      </c>
      <c r="B21" s="27">
        <v>250000</v>
      </c>
      <c r="C21" s="27">
        <v>250000</v>
      </c>
    </row>
    <row r="22" spans="1:5" s="18" customFormat="1" x14ac:dyDescent="0.25">
      <c r="A22" s="18" t="s">
        <v>147</v>
      </c>
      <c r="B22" s="27">
        <v>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38</v>
      </c>
      <c r="C28" s="18" t="s">
        <v>50</v>
      </c>
    </row>
    <row r="29" spans="1:5" s="18" customFormat="1" x14ac:dyDescent="0.25">
      <c r="A29" s="18" t="s">
        <v>154</v>
      </c>
      <c r="B29" s="27">
        <v>100000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8.6999999999999993</v>
      </c>
      <c r="C38" s="18">
        <v>8.6999999999999993</v>
      </c>
    </row>
    <row r="39" spans="1:5" s="18" customFormat="1" x14ac:dyDescent="0.25">
      <c r="A39" s="18" t="s">
        <v>165</v>
      </c>
      <c r="B39" s="79">
        <v>32250000</v>
      </c>
      <c r="C39" s="79">
        <v>32250000</v>
      </c>
    </row>
    <row r="40" spans="1:5" s="18" customFormat="1" x14ac:dyDescent="0.25">
      <c r="A40" s="18" t="s">
        <v>166</v>
      </c>
      <c r="B40" s="18" t="s">
        <v>38</v>
      </c>
      <c r="C40" s="18" t="s">
        <v>38</v>
      </c>
    </row>
    <row r="41" spans="1:5" s="18" customFormat="1" x14ac:dyDescent="0.25">
      <c r="A41" s="18" t="s">
        <v>167</v>
      </c>
      <c r="B41" s="27">
        <v>0</v>
      </c>
      <c r="C41" s="27">
        <v>1</v>
      </c>
    </row>
    <row r="42" spans="1:5" s="142" customFormat="1" x14ac:dyDescent="0.25">
      <c r="A42" s="142" t="s">
        <v>3038</v>
      </c>
      <c r="B42" s="143"/>
      <c r="C42" s="143"/>
      <c r="D42" s="143"/>
      <c r="E42" s="143"/>
    </row>
    <row r="43" spans="1:5" s="18" customFormat="1" x14ac:dyDescent="0.25">
      <c r="A43" s="18" t="s">
        <v>168</v>
      </c>
      <c r="B43" s="18" t="s">
        <v>170</v>
      </c>
      <c r="C43" s="18" t="s">
        <v>170</v>
      </c>
    </row>
    <row r="44" spans="1:5" s="18" customFormat="1" x14ac:dyDescent="0.25">
      <c r="A44" s="18" t="s">
        <v>170</v>
      </c>
      <c r="B44" s="2">
        <v>20</v>
      </c>
      <c r="C44" s="2">
        <v>8</v>
      </c>
    </row>
    <row r="45" spans="1:5" s="18" customFormat="1" x14ac:dyDescent="0.25">
      <c r="A45" s="18" t="s">
        <v>169</v>
      </c>
      <c r="B45" s="2">
        <v>20</v>
      </c>
      <c r="C45" s="2">
        <v>20</v>
      </c>
    </row>
    <row r="46" spans="1:5" s="18" customFormat="1" x14ac:dyDescent="0.25">
      <c r="A46" s="57" t="s">
        <v>171</v>
      </c>
      <c r="B46" s="18" t="s">
        <v>38</v>
      </c>
      <c r="C46" s="18" t="s">
        <v>50</v>
      </c>
    </row>
    <row r="47" spans="1:5" s="18" customFormat="1" x14ac:dyDescent="0.25">
      <c r="A47" s="59" t="s">
        <v>3475</v>
      </c>
      <c r="B47" s="18">
        <v>2</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3560</v>
      </c>
      <c r="B50" s="118"/>
      <c r="C50" s="118"/>
    </row>
    <row r="51" spans="1:3" s="94" customFormat="1" ht="15.75" thickTop="1" x14ac:dyDescent="0.25">
      <c r="A51" s="94" t="s">
        <v>3189</v>
      </c>
      <c r="B51" s="94" t="s">
        <v>38</v>
      </c>
      <c r="C51" s="94" t="s">
        <v>50</v>
      </c>
    </row>
  </sheetData>
  <mergeCells count="3">
    <mergeCell ref="A11:XFD11"/>
    <mergeCell ref="A19:XFD19"/>
    <mergeCell ref="A42:XFD42"/>
  </mergeCells>
  <conditionalFormatting sqref="A21:XFD41">
    <cfRule type="expression" dxfId="19" priority="22">
      <formula>A$20="Yes"</formula>
    </cfRule>
  </conditionalFormatting>
  <conditionalFormatting sqref="A35:XFD35">
    <cfRule type="expression" dxfId="18" priority="17">
      <formula>A$34="No"</formula>
    </cfRule>
  </conditionalFormatting>
  <conditionalFormatting sqref="A27:XFD27">
    <cfRule type="expression" dxfId="17" priority="21">
      <formula>A$26="No"</formula>
    </cfRule>
  </conditionalFormatting>
  <conditionalFormatting sqref="A29:XFD29">
    <cfRule type="expression" dxfId="16" priority="20">
      <formula>A$28="No"</formula>
    </cfRule>
  </conditionalFormatting>
  <conditionalFormatting sqref="A31:XFD31">
    <cfRule type="expression" dxfId="15" priority="19">
      <formula>A$30="No"</formula>
    </cfRule>
  </conditionalFormatting>
  <conditionalFormatting sqref="A33:XFD33">
    <cfRule type="expression" dxfId="14" priority="18">
      <formula>A$32="No"</formula>
    </cfRule>
  </conditionalFormatting>
  <conditionalFormatting sqref="A38:XFD38">
    <cfRule type="expression" dxfId="13" priority="16">
      <formula>A$36="Amount"</formula>
    </cfRule>
  </conditionalFormatting>
  <conditionalFormatting sqref="A39:XFD39">
    <cfRule type="expression" dxfId="12" priority="15">
      <formula>A$36="Percentage"</formula>
    </cfRule>
  </conditionalFormatting>
  <conditionalFormatting sqref="A41:XFD41">
    <cfRule type="expression" dxfId="11" priority="14">
      <formula>A$40="No"</formula>
    </cfRule>
  </conditionalFormatting>
  <conditionalFormatting sqref="A45:XFD45">
    <cfRule type="expression" dxfId="10" priority="13">
      <formula>A$43="Effective Rate"</formula>
    </cfRule>
  </conditionalFormatting>
  <conditionalFormatting sqref="A44:XFD44">
    <cfRule type="expression" dxfId="9" priority="12">
      <formula>A$43="Flat Rate"</formula>
    </cfRule>
  </conditionalFormatting>
  <conditionalFormatting sqref="B47:XFD48">
    <cfRule type="expression" dxfId="8" priority="9">
      <formula>B$46="No"</formula>
    </cfRule>
  </conditionalFormatting>
  <conditionalFormatting sqref="A18">
    <cfRule type="expression" dxfId="7" priority="4">
      <formula>#REF!="Amount"</formula>
    </cfRule>
  </conditionalFormatting>
  <conditionalFormatting sqref="A17">
    <cfRule type="expression" dxfId="6" priority="3">
      <formula>#REF!="Percentage"</formula>
    </cfRule>
  </conditionalFormatting>
  <conditionalFormatting sqref="A47:A48">
    <cfRule type="expression" dxfId="5"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8" sqref="A8"/>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3249</v>
      </c>
      <c r="B2" s="15" t="s">
        <v>3052</v>
      </c>
      <c r="C2" s="15" t="s">
        <v>3052</v>
      </c>
      <c r="D2" s="18" t="s">
        <v>3052</v>
      </c>
      <c r="E2" s="18" t="s">
        <v>3052</v>
      </c>
    </row>
    <row r="3" spans="1:5" s="18" customFormat="1" x14ac:dyDescent="0.25">
      <c r="A3" s="18" t="s">
        <v>3250</v>
      </c>
      <c r="C3" s="15"/>
    </row>
    <row r="4" spans="1:5" s="18" customFormat="1" x14ac:dyDescent="0.25">
      <c r="A4" s="15" t="s">
        <v>3438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8" t="s">
        <v>7</v>
      </c>
      <c r="B8" s="18" t="str">
        <f>'1.TabCustomerMainData'!B$13</f>
        <v>0002APP20211205288</v>
      </c>
      <c r="C8" s="15"/>
    </row>
    <row r="9" spans="1:5" s="18" customFormat="1" x14ac:dyDescent="0.25">
      <c r="A9" s="33" t="s">
        <v>3533</v>
      </c>
      <c r="C9" s="15"/>
    </row>
    <row r="10" spans="1:5" s="18" customFormat="1" x14ac:dyDescent="0.25">
      <c r="A10" s="18" t="s">
        <v>3508</v>
      </c>
      <c r="B10" s="18" t="str">
        <f>'1.TabCustomerMainData'!$B$10</f>
        <v>No</v>
      </c>
      <c r="C10" s="15"/>
    </row>
    <row r="11" spans="1:5" s="105" customFormat="1" x14ac:dyDescent="0.25">
      <c r="A11" s="107"/>
      <c r="B11" s="104"/>
      <c r="C11" s="107"/>
    </row>
    <row r="12" spans="1:5" s="18" customFormat="1" x14ac:dyDescent="0.25">
      <c r="A12" s="15" t="s">
        <v>2422</v>
      </c>
      <c r="B12" s="14"/>
      <c r="C12" s="14"/>
    </row>
    <row r="13" spans="1:5" s="18" customFormat="1" x14ac:dyDescent="0.25">
      <c r="A13" s="66" t="s">
        <v>3477</v>
      </c>
      <c r="B13" s="82"/>
      <c r="C13" s="82"/>
    </row>
    <row r="14" spans="1:5" s="18" customFormat="1" x14ac:dyDescent="0.25">
      <c r="A14" s="78" t="s">
        <v>2423</v>
      </c>
      <c r="B14" s="14"/>
      <c r="C14" s="14"/>
    </row>
    <row r="15" spans="1:5" s="18" customFormat="1" x14ac:dyDescent="0.25">
      <c r="A15" s="15" t="s">
        <v>2424</v>
      </c>
      <c r="B15" s="14"/>
      <c r="C15" s="14"/>
    </row>
    <row r="16" spans="1:5"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58" t="s">
        <v>2451</v>
      </c>
      <c r="B20" s="158"/>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3438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3508</v>
      </c>
      <c r="B10" s="18" t="str">
        <f>'1.TabCustomerMainData'!$B$10</f>
        <v>No</v>
      </c>
    </row>
    <row r="11" spans="1:5" s="103" customFormat="1" x14ac:dyDescent="0.25"/>
    <row r="12" spans="1:5" s="18" customFormat="1" x14ac:dyDescent="0.25">
      <c r="A12" s="75" t="s">
        <v>7</v>
      </c>
      <c r="B12" s="18" t="str">
        <f>'1.TabCustomerMainData'!$B$13</f>
        <v>0002APP20211205288</v>
      </c>
    </row>
    <row r="13" spans="1:5" s="11" customFormat="1" ht="60" x14ac:dyDescent="0.25">
      <c r="A13" s="67" t="s">
        <v>3478</v>
      </c>
      <c r="B13" s="11" t="s">
        <v>3535</v>
      </c>
      <c r="C13" s="11" t="s">
        <v>3535</v>
      </c>
      <c r="D13" s="11" t="s">
        <v>174</v>
      </c>
      <c r="E13" s="11" t="s">
        <v>174</v>
      </c>
    </row>
    <row r="14" spans="1:5" s="18" customFormat="1" x14ac:dyDescent="0.25">
      <c r="A14" s="59" t="s">
        <v>3479</v>
      </c>
      <c r="B14" s="18" t="s">
        <v>175</v>
      </c>
      <c r="C14" s="18" t="s">
        <v>3289</v>
      </c>
      <c r="D14" s="18" t="s">
        <v>3290</v>
      </c>
      <c r="E14" s="18" t="s">
        <v>3293</v>
      </c>
    </row>
    <row r="15" spans="1:5" s="18" customFormat="1" x14ac:dyDescent="0.25">
      <c r="A15" s="18" t="s">
        <v>176</v>
      </c>
      <c r="B15" s="18" t="s">
        <v>177</v>
      </c>
      <c r="C15" s="18" t="s">
        <v>177</v>
      </c>
      <c r="D15" s="18" t="s">
        <v>177</v>
      </c>
      <c r="E15" s="18" t="s">
        <v>177</v>
      </c>
    </row>
    <row r="16" spans="1:5"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x14ac:dyDescent="0.25">
      <c r="A4" s="18" t="s">
        <v>3367</v>
      </c>
      <c r="B4" s="18">
        <f>COUNTIFS($A14:$A52,"*$*",B14:B52,"")</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05" customFormat="1" x14ac:dyDescent="0.25">
      <c r="B11" s="104"/>
    </row>
    <row r="12" spans="1:5" s="18" customFormat="1" x14ac:dyDescent="0.25">
      <c r="A12" s="18" t="s">
        <v>2440</v>
      </c>
      <c r="B12" s="14" t="s">
        <v>111</v>
      </c>
      <c r="C12" s="14" t="s">
        <v>111</v>
      </c>
      <c r="D12" s="14" t="s">
        <v>111</v>
      </c>
      <c r="E12" s="14" t="s">
        <v>111</v>
      </c>
    </row>
    <row r="13" spans="1:5" s="160" customFormat="1" x14ac:dyDescent="0.25">
      <c r="A13" s="140" t="s">
        <v>2441</v>
      </c>
      <c r="B13" s="141"/>
      <c r="C13" s="141"/>
      <c r="D13" s="141"/>
      <c r="E13" s="159"/>
    </row>
    <row r="14" spans="1:5" s="18" customFormat="1" x14ac:dyDescent="0.25">
      <c r="A14" s="13" t="s">
        <v>2442</v>
      </c>
      <c r="B14" s="14"/>
      <c r="C14" s="14"/>
      <c r="D14" s="14"/>
      <c r="E14" s="14"/>
    </row>
    <row r="15" spans="1:5" s="18" customFormat="1" x14ac:dyDescent="0.25">
      <c r="A15" s="59" t="s">
        <v>3386</v>
      </c>
      <c r="B15" s="14">
        <v>1</v>
      </c>
      <c r="C15" s="14">
        <v>1</v>
      </c>
      <c r="D15" s="14">
        <v>1</v>
      </c>
      <c r="E15" s="14">
        <v>1</v>
      </c>
    </row>
    <row r="16" spans="1:5"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60" customFormat="1" x14ac:dyDescent="0.25">
      <c r="A26" s="140" t="s">
        <v>2445</v>
      </c>
      <c r="B26" s="141"/>
      <c r="C26" s="141"/>
      <c r="D26" s="141"/>
      <c r="E26" s="159"/>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60" customFormat="1" x14ac:dyDescent="0.25">
      <c r="A42" s="140" t="s">
        <v>2434</v>
      </c>
      <c r="B42" s="141"/>
    </row>
    <row r="43" spans="1:5" s="18" customFormat="1" x14ac:dyDescent="0.25">
      <c r="A43" s="18" t="s">
        <v>2435</v>
      </c>
      <c r="B43" s="14"/>
      <c r="C43" s="14"/>
      <c r="D43" s="14"/>
      <c r="E43" s="14"/>
    </row>
    <row r="44" spans="1:5" s="18" customFormat="1" x14ac:dyDescent="0.25">
      <c r="A44" s="59" t="s">
        <v>3386</v>
      </c>
      <c r="B44" s="14" t="s">
        <v>3554</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x14ac:dyDescent="0.25">
      <c r="A53" s="40"/>
      <c r="B53" s="19"/>
    </row>
    <row r="54" spans="1:5" s="17" customFormat="1" ht="15.75" thickBot="1" x14ac:dyDescent="0.3">
      <c r="A54" s="20"/>
      <c r="B54" s="19"/>
    </row>
    <row r="55" spans="1:5" x14ac:dyDescent="0.25">
      <c r="A55" s="161" t="s">
        <v>2438</v>
      </c>
      <c r="B55" s="162"/>
    </row>
    <row r="56" spans="1:5" ht="210" x14ac:dyDescent="0.25">
      <c r="A56" s="24" t="s">
        <v>2450</v>
      </c>
      <c r="B56" s="21" t="s">
        <v>2452</v>
      </c>
    </row>
    <row r="57" spans="1:5" ht="90.7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1" priority="2">
      <formula>A$12="Amount"</formula>
    </cfRule>
  </conditionalFormatting>
  <conditionalFormatting sqref="A16:XFD16 A18:XFD18 A20:XFD20 A22:XFD22 A24:XFD24 A30:XFD30 A32:XFD32 A34:XFD34 A38:XFD38 A40:XFD40 A36:XFD36 A45:XFD45 A47:XFD47 A49:XFD49 A51:XFD51">
    <cfRule type="expression" dxfId="0"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8" sqref="A8"/>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3555</v>
      </c>
      <c r="C1" s="18" t="s">
        <v>8</v>
      </c>
      <c r="D1" s="18" t="s">
        <v>8</v>
      </c>
      <c r="E1" s="18" t="s">
        <v>8</v>
      </c>
    </row>
    <row r="2" spans="1:5" s="18" customFormat="1" x14ac:dyDescent="0.25">
      <c r="A2" s="18" t="s">
        <v>3249</v>
      </c>
      <c r="B2" t="s">
        <v>3568</v>
      </c>
      <c r="C2" s="18" t="s">
        <v>3052</v>
      </c>
      <c r="D2" s="18" t="s">
        <v>3052</v>
      </c>
      <c r="E2" s="18" t="s">
        <v>3052</v>
      </c>
    </row>
    <row r="3" spans="1:5" s="18" customFormat="1" x14ac:dyDescent="0.25">
      <c r="A3" s="18" t="s">
        <v>3250</v>
      </c>
    </row>
    <row r="4" spans="1:5" s="18" customFormat="1" x14ac:dyDescent="0.25">
      <c r="A4" s="18" t="s">
        <v>3367</v>
      </c>
      <c r="B4" s="18">
        <f>COUNTIFS($A:$A,"*$*",B:B,"")</f>
        <v>0</v>
      </c>
    </row>
    <row r="5" spans="1:5" s="18" customFormat="1" x14ac:dyDescent="0.25"/>
    <row r="6" spans="1:5" s="18" customFormat="1" x14ac:dyDescent="0.25"/>
    <row r="7" spans="1:5" s="18" customFormat="1" x14ac:dyDescent="0.25"/>
    <row r="8" spans="1:5" s="18" customFormat="1" x14ac:dyDescent="0.25">
      <c r="A8" s="18" t="s">
        <v>7</v>
      </c>
      <c r="B8" s="18" t="str">
        <f>'1.TabCustomerMainData'!B$13</f>
        <v>0002APP20211205288</v>
      </c>
    </row>
    <row r="9" spans="1:5" s="18" customFormat="1" x14ac:dyDescent="0.25">
      <c r="A9" s="33" t="s">
        <v>3533</v>
      </c>
    </row>
    <row r="10" spans="1:5" s="18" customFormat="1" x14ac:dyDescent="0.25">
      <c r="A10" s="18" t="s">
        <v>3508</v>
      </c>
      <c r="B10" s="18" t="str">
        <f>'1.TabCustomerMainData'!$B$10</f>
        <v>No</v>
      </c>
    </row>
    <row r="11" spans="1:5" s="106" customFormat="1" x14ac:dyDescent="0.25">
      <c r="A11" s="113" t="s">
        <v>3502</v>
      </c>
      <c r="B11" s="104"/>
    </row>
    <row r="12" spans="1:5" s="42" customFormat="1" ht="15.75" thickBot="1" x14ac:dyDescent="0.3">
      <c r="A12" s="68" t="s">
        <v>3497</v>
      </c>
      <c r="B12" s="41">
        <v>1000000</v>
      </c>
      <c r="C12" s="41">
        <v>1000000</v>
      </c>
      <c r="D12" s="41">
        <v>1000000</v>
      </c>
      <c r="E12" s="41">
        <v>1000000</v>
      </c>
    </row>
    <row r="13" spans="1:5" s="44" customFormat="1" ht="16.5" thickTop="1" thickBot="1" x14ac:dyDescent="0.3">
      <c r="A13" s="69" t="s">
        <v>3498</v>
      </c>
      <c r="B13" s="43">
        <v>10000</v>
      </c>
      <c r="C13" s="43">
        <v>0</v>
      </c>
      <c r="D13" s="43">
        <v>0</v>
      </c>
      <c r="E13" s="43">
        <v>0</v>
      </c>
    </row>
    <row r="14" spans="1:5" s="44" customFormat="1" ht="16.5" thickTop="1" thickBot="1" x14ac:dyDescent="0.3">
      <c r="A14" s="69" t="s">
        <v>3499</v>
      </c>
      <c r="B14">
        <v>0</v>
      </c>
      <c r="C14" s="43">
        <v>0</v>
      </c>
      <c r="D14" s="43">
        <v>0</v>
      </c>
      <c r="E14" s="43">
        <v>0</v>
      </c>
    </row>
    <row r="15" spans="1:5" s="44" customFormat="1" ht="16.5" thickTop="1" thickBot="1" x14ac:dyDescent="0.3">
      <c r="A15" s="69" t="s">
        <v>3500</v>
      </c>
      <c r="B15" s="43">
        <v>2010</v>
      </c>
      <c r="C15" s="43">
        <v>10</v>
      </c>
      <c r="D15" s="43">
        <v>10</v>
      </c>
      <c r="E15" s="43">
        <v>10</v>
      </c>
    </row>
    <row r="16" spans="1:5" s="44" customFormat="1" ht="16.5" thickTop="1" thickBot="1" x14ac:dyDescent="0.3">
      <c r="A16" s="69" t="s">
        <v>3501</v>
      </c>
      <c r="B16" s="43">
        <v>4010</v>
      </c>
      <c r="C16" s="43">
        <v>10</v>
      </c>
      <c r="D16" s="43">
        <v>10</v>
      </c>
      <c r="E16" s="43">
        <v>10</v>
      </c>
    </row>
    <row r="17" spans="1:2" ht="15.75" thickTop="1" x14ac:dyDescent="0.25">
      <c r="A17" s="119" t="s">
        <v>3567</v>
      </c>
      <c r="B17" s="120">
        <f>B12+B13+B14+B15+B16</f>
        <v>1036020</v>
      </c>
    </row>
    <row r="20" spans="1:2" ht="120" x14ac:dyDescent="0.25">
      <c r="A20" s="78" t="s">
        <v>3496</v>
      </c>
      <c r="B20" s="11" t="s">
        <v>3503</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F7" sqref="F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3249</v>
      </c>
      <c r="B2" s="18" t="s">
        <v>3052</v>
      </c>
      <c r="C2" s="18" t="s">
        <v>3052</v>
      </c>
      <c r="D2" s="18" t="s">
        <v>3052</v>
      </c>
      <c r="E2" s="18" t="s">
        <v>3052</v>
      </c>
    </row>
    <row r="3" spans="1:5" s="18" customFormat="1" x14ac:dyDescent="0.25">
      <c r="A3" s="18" t="s">
        <v>3250</v>
      </c>
    </row>
    <row r="4" spans="1:5" s="18" customFormat="1" ht="16.5" x14ac:dyDescent="0.3">
      <c r="A4" s="33" t="s">
        <v>3367</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3533</v>
      </c>
    </row>
    <row r="10" spans="1:5" s="18" customFormat="1" x14ac:dyDescent="0.25">
      <c r="A10" s="18" t="s">
        <v>3534</v>
      </c>
      <c r="B10" s="18" t="str">
        <f>'1.TabCustomerMainData'!B10</f>
        <v>No</v>
      </c>
    </row>
    <row r="11" spans="1:5" s="105" customFormat="1" x14ac:dyDescent="0.25">
      <c r="B11" s="104"/>
    </row>
    <row r="12" spans="1:5" s="18" customFormat="1" x14ac:dyDescent="0.25">
      <c r="A12" s="75" t="s">
        <v>3432</v>
      </c>
      <c r="B12" s="18" t="str">
        <f>'1.TabCustomerMainData'!$B$13</f>
        <v>0002APP20211205288</v>
      </c>
    </row>
    <row r="13" spans="1:5" s="18" customFormat="1" x14ac:dyDescent="0.25">
      <c r="A13" s="59" t="s">
        <v>3480</v>
      </c>
      <c r="B13" t="s">
        <v>3542</v>
      </c>
      <c r="C13" s="17" t="s">
        <v>3246</v>
      </c>
      <c r="D13" s="17" t="s">
        <v>3246</v>
      </c>
      <c r="E13" s="17" t="s">
        <v>3246</v>
      </c>
    </row>
    <row r="14" spans="1:5" s="18" customFormat="1" x14ac:dyDescent="0.25">
      <c r="A14" s="57" t="s">
        <v>3481</v>
      </c>
      <c r="B14" s="18" t="s">
        <v>91</v>
      </c>
      <c r="C14" s="18" t="s">
        <v>91</v>
      </c>
      <c r="D14" s="18" t="s">
        <v>91</v>
      </c>
      <c r="E14" s="18" t="s">
        <v>91</v>
      </c>
    </row>
    <row r="15" spans="1:5" s="18" customFormat="1" x14ac:dyDescent="0.25">
      <c r="A15" s="59" t="s">
        <v>3482</v>
      </c>
      <c r="B15" t="s">
        <v>3551</v>
      </c>
      <c r="C15" s="17" t="s">
        <v>3247</v>
      </c>
      <c r="D15" s="17" t="s">
        <v>3247</v>
      </c>
      <c r="E15" s="17" t="s">
        <v>3247</v>
      </c>
    </row>
    <row r="16" spans="1:5" s="18" customFormat="1" x14ac:dyDescent="0.25">
      <c r="A16" s="57" t="s">
        <v>3481</v>
      </c>
      <c r="B16" s="18" t="s">
        <v>91</v>
      </c>
      <c r="C16" s="18" t="s">
        <v>91</v>
      </c>
      <c r="D16" s="18" t="s">
        <v>91</v>
      </c>
      <c r="E16" s="18" t="s">
        <v>91</v>
      </c>
    </row>
    <row r="17" spans="1:5" s="18" customFormat="1" x14ac:dyDescent="0.25">
      <c r="A17" s="59" t="s">
        <v>3483</v>
      </c>
      <c r="B17" t="s">
        <v>3550</v>
      </c>
      <c r="C17" s="17" t="s">
        <v>3248</v>
      </c>
      <c r="D17" s="17" t="s">
        <v>3248</v>
      </c>
      <c r="E17" s="17" t="s">
        <v>3248</v>
      </c>
    </row>
    <row r="18" spans="1:5" s="18" customFormat="1" x14ac:dyDescent="0.25">
      <c r="A18" s="57" t="s">
        <v>3481</v>
      </c>
      <c r="B18" s="18" t="s">
        <v>91</v>
      </c>
      <c r="C18" s="18" t="s">
        <v>91</v>
      </c>
      <c r="D18" s="18" t="s">
        <v>91</v>
      </c>
      <c r="E18" s="18" t="s">
        <v>91</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2022-12-07T08:12:32Z</dcterms:modified>
</cp:coreProperties>
</file>