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UF\Excel\"/>
    </mc:Choice>
  </mc:AlternateContent>
  <bookViews>
    <workbookView xWindow="0" yWindow="0" windowWidth="15705" windowHeight="5820" tabRatio="769" firstSheet="10" activeTab="11"/>
  </bookViews>
  <sheets>
    <sheet name="0.Setting" sheetId="5" r:id="rId1"/>
    <sheet name="1.TabCustomerMainData" sheetId="1" r:id="rId2"/>
    <sheet name="2.TabFamilyData" sheetId="2" r:id="rId3"/>
    <sheet name="2a.TabFamilyDataMain" sheetId="22" r:id="rId4"/>
    <sheet name="3a.TabGuarantorDataPersonal" sheetId="4" r:id="rId5"/>
    <sheet name="3b.TabGuarantorDataCompany" sheetId="6" r:id="rId6"/>
    <sheet name="4.DuplicateChecking" sheetId="16" r:id="rId7"/>
    <sheet name="5.TabReferantorData" sheetId="7" r:id="rId8"/>
    <sheet name="6.TabApplicationData" sheetId="12" r:id="rId9"/>
    <sheet name="7.TabAssetData" sheetId="8" r:id="rId10"/>
    <sheet name="7a.Accessories" sheetId="9" r:id="rId11"/>
    <sheet name="8.TabInsuranceData" sheetId="13" r:id="rId12"/>
    <sheet name="9.TabLifeInsuranceData" sheetId="14" r:id="rId13"/>
    <sheet name="10.TabFinancialData" sheetId="21" r:id="rId14"/>
    <sheet name="11.TabTermConditionData" sheetId="15" r:id="rId15"/>
    <sheet name="12.TabUploadDocument" sheetId="11" r:id="rId16"/>
    <sheet name="13.TabCommissionData" sheetId="18" r:id="rId17"/>
    <sheet name="14.TabReservedFundData" sheetId="19" r:id="rId18"/>
    <sheet name="15.CustomerDataCompletion" sheetId="17" r:id="rId19"/>
    <sheet name="Master" sheetId="20" r:id="rId20"/>
  </sheets>
  <definedNames>
    <definedName name="ExternalData_1" localSheetId="19" hidden="1">Master!$A$1:$B$43</definedName>
    <definedName name="ExternalData_10" localSheetId="19" hidden="1">Master!$AB$1:$AB$14</definedName>
    <definedName name="ExternalData_11" localSheetId="19" hidden="1">Master!$AD$1:$AD$3</definedName>
    <definedName name="ExternalData_12" localSheetId="19" hidden="1">Master!$AF$1:$AF$5</definedName>
    <definedName name="ExternalData_13" localSheetId="19" hidden="1">Master!$AH$1:$AH$7</definedName>
    <definedName name="ExternalData_14" localSheetId="19" hidden="1">Master!$AJ$1:$AJ$3</definedName>
    <definedName name="ExternalData_15" localSheetId="19" hidden="1">Master!$AL$1:$AL$6</definedName>
    <definedName name="ExternalData_16" localSheetId="19" hidden="1">Master!$AN$1:$AN$29</definedName>
    <definedName name="ExternalData_17" localSheetId="19" hidden="1">Master!$AP$1:$AP$4</definedName>
    <definedName name="ExternalData_18" localSheetId="19" hidden="1">Master!$AR$1:$AS$476</definedName>
    <definedName name="ExternalData_19" localSheetId="19" hidden="1">Master!$AU$1:$AV$5</definedName>
    <definedName name="ExternalData_2" localSheetId="19" hidden="1">Master!$E$1:$F$242</definedName>
    <definedName name="ExternalData_20" localSheetId="19" hidden="1">Master!$AX$1:$AX$12</definedName>
    <definedName name="ExternalData_21" localSheetId="19" hidden="1">Master!$AZ$1:$AZ$3</definedName>
    <definedName name="ExternalData_22" localSheetId="19" hidden="1">Master!$BB$1:$BB$17</definedName>
    <definedName name="ExternalData_23" localSheetId="19" hidden="1">Master!$BD$1:$BD$10</definedName>
    <definedName name="ExternalData_24" localSheetId="19" hidden="1">Master!$BF$1:$BF$3</definedName>
    <definedName name="ExternalData_25" localSheetId="19" hidden="1">Master!$BH$1:$BH$8</definedName>
    <definedName name="ExternalData_26" localSheetId="19" hidden="1">Master!$BJ$1:$BJ$17</definedName>
    <definedName name="ExternalData_27" localSheetId="19" hidden="1">Master!$BL$1:$BL$6</definedName>
    <definedName name="ExternalData_28" localSheetId="19" hidden="1">Master!$BN$1:$BN$4</definedName>
    <definedName name="ExternalData_29" localSheetId="19" hidden="1">Master!$BP$1:$BP$10</definedName>
    <definedName name="ExternalData_3" localSheetId="19" hidden="1">Master!$I$1:$J$30</definedName>
    <definedName name="ExternalData_30" localSheetId="19" hidden="1">Master!$BR$3:$BR$11</definedName>
    <definedName name="ExternalData_31" localSheetId="19" hidden="1">Master!$BT$1:$BT$3</definedName>
    <definedName name="ExternalData_32" localSheetId="19" hidden="1">Master!$BV$1:$BV$4</definedName>
    <definedName name="ExternalData_33" localSheetId="19" hidden="1">Master!$BX$2:$BX$10</definedName>
    <definedName name="ExternalData_34" localSheetId="19" hidden="1">Master!$BZ$1:$BZ$5</definedName>
    <definedName name="ExternalData_35" localSheetId="19" hidden="1">Master!$CB$1:$CB$5</definedName>
    <definedName name="ExternalData_36" localSheetId="19" hidden="1">Master!$CD$1:$CD$5</definedName>
    <definedName name="ExternalData_37" localSheetId="19" hidden="1">Master!$CF$1:$CF$3</definedName>
    <definedName name="ExternalData_38" localSheetId="19" hidden="1">Master!$CH$1:$CH$29</definedName>
    <definedName name="ExternalData_39" localSheetId="19" hidden="1">Master!$CJ$1:$CJ$4</definedName>
    <definedName name="ExternalData_4" localSheetId="19" hidden="1">Master!$M$1:$N$492</definedName>
    <definedName name="ExternalData_40" localSheetId="19" hidden="1">Master!$CO$1:$CO$14</definedName>
    <definedName name="ExternalData_41" localSheetId="19" hidden="1">Master!$CQ$1:$CQ$8</definedName>
    <definedName name="ExternalData_42" localSheetId="19" hidden="1">Master!$CS$1:$CS$3</definedName>
    <definedName name="ExternalData_43" localSheetId="19" hidden="1">Master!$CU$1:$CU$6</definedName>
    <definedName name="ExternalData_44" localSheetId="19" hidden="1">Master!$CW$1:$CW$6</definedName>
    <definedName name="ExternalData_45" localSheetId="19" hidden="1">Master!$CY$1:$CY$8</definedName>
    <definedName name="ExternalData_46" localSheetId="19" hidden="1">Master!$DA$1:$DA$3</definedName>
    <definedName name="ExternalData_47" localSheetId="19" hidden="1">Master!$DC$1:$DC$3</definedName>
    <definedName name="ExternalData_48" localSheetId="19" hidden="1">Master!$DG$1:$DH$30</definedName>
    <definedName name="ExternalData_49" localSheetId="19" hidden="1">Master!$DJ$1:$DK$6</definedName>
    <definedName name="ExternalData_5" localSheetId="19" hidden="1">Master!$Q$1:$R$9</definedName>
    <definedName name="ExternalData_50" localSheetId="19" hidden="1">Master!$DM$1:$DN$15</definedName>
    <definedName name="ExternalData_6" localSheetId="19" hidden="1">Master!$T$1:$T$15</definedName>
    <definedName name="ExternalData_7" localSheetId="19" hidden="1">Master!$V$1:$V$4</definedName>
    <definedName name="ExternalData_8" localSheetId="19" hidden="1">Master!$X$1:$X$4</definedName>
    <definedName name="ExternalData_9" localSheetId="19" hidden="1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6" l="1"/>
  <c r="B2" i="17" l="1"/>
  <c r="B60" i="13" l="1"/>
  <c r="B62" i="13" s="1"/>
  <c r="B2" i="11" l="1"/>
  <c r="C2" i="22" l="1"/>
  <c r="D2" i="22"/>
  <c r="E2" i="22"/>
  <c r="F2" i="22"/>
  <c r="G2" i="22"/>
  <c r="H2" i="22"/>
  <c r="I2" i="22"/>
  <c r="J2" i="22"/>
  <c r="K2" i="22"/>
  <c r="L2" i="22"/>
  <c r="M2" i="22"/>
  <c r="N2" i="22"/>
  <c r="O2" i="22"/>
  <c r="P2" i="22"/>
  <c r="Q2" i="22"/>
  <c r="R2" i="22"/>
  <c r="S2" i="22"/>
  <c r="T2" i="22"/>
  <c r="U2" i="22"/>
  <c r="V2" i="22"/>
  <c r="W2" i="22"/>
  <c r="X2" i="22"/>
  <c r="Y2" i="22"/>
  <c r="Z2" i="22"/>
  <c r="B2" i="22"/>
  <c r="B2" i="2" l="1"/>
  <c r="D2" i="6" l="1"/>
  <c r="C2" i="4"/>
  <c r="C2" i="2"/>
  <c r="D2" i="4" l="1"/>
  <c r="B2" i="4"/>
  <c r="D2" i="2"/>
  <c r="B2" i="6" l="1"/>
  <c r="C16" i="2" l="1"/>
  <c r="D16" i="2"/>
  <c r="B16" i="2"/>
  <c r="E16" i="2"/>
  <c r="C2" i="11" l="1"/>
  <c r="B26" i="2" l="1"/>
  <c r="F2" i="5" l="1"/>
  <c r="B36" i="8" l="1"/>
  <c r="C26" i="2" l="1"/>
  <c r="C28" i="2"/>
  <c r="D26" i="2"/>
  <c r="D28" i="2"/>
  <c r="E26" i="2"/>
  <c r="E28" i="2"/>
  <c r="F16" i="2"/>
  <c r="F26" i="2"/>
  <c r="F28" i="2"/>
  <c r="C31" i="2"/>
  <c r="D31" i="2"/>
  <c r="E31" i="2"/>
  <c r="F31" i="2"/>
  <c r="C33" i="2"/>
  <c r="D33" i="2"/>
  <c r="E33" i="2"/>
  <c r="F33" i="2"/>
  <c r="F25" i="4" l="1"/>
  <c r="E25" i="4"/>
  <c r="D25" i="4"/>
  <c r="C25" i="4"/>
  <c r="B25" i="4"/>
  <c r="F23" i="4"/>
  <c r="E23" i="4"/>
  <c r="D23" i="4"/>
  <c r="C23" i="4"/>
  <c r="B23" i="4"/>
  <c r="B33" i="2"/>
  <c r="B31" i="2"/>
  <c r="B28" i="2"/>
  <c r="F25" i="1"/>
  <c r="E25" i="1"/>
  <c r="D25" i="1"/>
  <c r="C25" i="1"/>
  <c r="B25" i="1"/>
  <c r="F23" i="1"/>
  <c r="E23" i="1"/>
  <c r="D23" i="1"/>
  <c r="C23" i="1"/>
  <c r="G2" i="5" l="1"/>
  <c r="B23" i="1" l="1"/>
  <c r="B50" i="12"/>
  <c r="B44" i="12"/>
  <c r="F2" i="2" l="1"/>
  <c r="E2" i="2"/>
  <c r="F2" i="6"/>
  <c r="E2" i="6"/>
  <c r="F2" i="4"/>
  <c r="E2" i="4"/>
  <c r="A2" i="5" l="1"/>
  <c r="H2" i="5" l="1"/>
  <c r="D2" i="5" l="1"/>
  <c r="C2" i="5"/>
  <c r="B2" i="5"/>
</calcChain>
</file>

<file path=xl/comments1.xml><?xml version="1.0" encoding="utf-8"?>
<comments xmlns="http://schemas.openxmlformats.org/spreadsheetml/2006/main">
  <authors>
    <author>Jeremy Andreas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ref="B21" authorId="0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9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19" authorId="0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Tenor. Jika cover period = partial tenor, insurance length &lt; tenor. Jika cover period = over tenor, insurance length &gt; tenor.</t>
        </r>
      </text>
    </comment>
    <comment ref="A21" authorId="0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23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sesuai dengan urutan year num, menggunakan pemisah/delimiter ;</t>
        </r>
      </text>
    </comment>
    <comment ref="A36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dapat diisi sesuai urutan yearnum menggunakan delimiter ;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dapat diisi customer/multifinance</t>
        </r>
      </text>
    </comment>
    <comment ref="A37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dapat diisi sesuai urutan yearnum menggunakan delimiter ;</t>
        </r>
      </text>
    </comment>
    <comment ref="A38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dapat diisi sesuai urutan yearnum menggunakan delimiter ;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1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2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3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4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5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6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8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49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50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51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52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53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54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5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5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Diskon akan mengikuti nilai disini jika min ada 1 yearnum yang paid by multifinance, Field ini tidak perlu diisi, karena akan terisi otomatis oleh Katalon.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Angka ini + 1 = Jumlah Yearnum yang akan terbentuk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4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timpa amount discount insurance pada subsidy? Jika pilih yes, amount existing pada excel akan ditimpa dengan nilai discount paid by multifinance saat menjalankan katalon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<sst xmlns="http://schemas.openxmlformats.org/spreadsheetml/2006/main" count="4276" uniqueCount="3468">
  <si>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</si>
  <si>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</si>
  <si>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</si>
  <si>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</si>
  <si>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</si>
  <si>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</si>
  <si>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</si>
  <si>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</si>
  <si>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</si>
  <si>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</si>
  <si>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</si>
  <si>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</si>
  <si>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</si>
  <si>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</si>
  <si>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</si>
  <si>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</si>
  <si>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</si>
  <si>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</si>
  <si>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</si>
  <si>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</si>
  <si>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</si>
  <si>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</si>
  <si>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</si>
  <si>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</si>
  <si>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</si>
  <si>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</si>
  <si>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</si>
  <si>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</si>
  <si>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</si>
  <si>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</si>
  <si>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</si>
  <si>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</si>
  <si>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</si>
  <si>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</si>
  <si>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</si>
  <si>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</si>
  <si>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</si>
  <si>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</si>
  <si>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</si>
  <si>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</si>
  <si>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</si>
  <si>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</si>
  <si>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</si>
  <si>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</si>
  <si>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</si>
  <si>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</si>
  <si>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</si>
  <si>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</si>
  <si>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</si>
  <si>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</si>
  <si>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</si>
  <si>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</si>
  <si>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</si>
  <si>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</si>
  <si>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</si>
  <si>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</si>
  <si>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</si>
  <si>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</si>
  <si>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</si>
  <si>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</si>
  <si>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</si>
  <si>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</si>
  <si>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</si>
  <si>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</si>
  <si>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</si>
  <si>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</si>
  <si>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</si>
  <si>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</si>
  <si>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</si>
  <si>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</si>
  <si>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</si>
  <si>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</si>
  <si>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</si>
  <si>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</si>
  <si>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</si>
  <si>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</si>
  <si>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</si>
  <si>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</si>
  <si>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</si>
  <si>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</si>
  <si>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</si>
  <si>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</si>
  <si>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</si>
  <si>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</si>
  <si>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</si>
  <si>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</si>
  <si>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</si>
  <si>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</si>
  <si>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</si>
  <si>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</si>
  <si>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</si>
  <si>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</si>
  <si>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</si>
  <si>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</si>
  <si>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</si>
  <si>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</si>
  <si>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</si>
  <si>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</si>
  <si>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</si>
  <si>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</si>
  <si>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</si>
  <si>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</si>
  <si>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</si>
  <si>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</si>
  <si>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</si>
  <si>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</si>
  <si>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</si>
  <si>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</si>
  <si>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</si>
  <si>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</si>
  <si>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</si>
  <si>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</si>
  <si>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</si>
  <si>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</si>
  <si>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</si>
  <si>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</si>
  <si>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</si>
  <si>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</si>
  <si>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</si>
  <si>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</si>
  <si>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</si>
  <si>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</si>
  <si>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</si>
  <si>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</si>
  <si>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</si>
  <si>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</si>
  <si>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</si>
  <si>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</si>
  <si>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</si>
  <si>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</si>
  <si>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</si>
  <si>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</si>
  <si>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</si>
  <si>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</si>
  <si>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</si>
  <si>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</si>
  <si>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</si>
  <si>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</si>
  <si>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</si>
  <si>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</si>
  <si>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</si>
  <si>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</si>
  <si>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</si>
  <si>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</si>
  <si>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</si>
  <si>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</si>
  <si>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</si>
  <si>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</si>
  <si>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</si>
  <si>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</si>
  <si>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</si>
  <si>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</si>
  <si>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</si>
  <si>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</si>
  <si>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</si>
  <si>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</si>
  <si>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</si>
  <si>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</si>
  <si>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</si>
  <si>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</si>
  <si>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</si>
  <si>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</si>
  <si>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</si>
  <si>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</si>
  <si>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</si>
  <si>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</si>
  <si>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</si>
  <si>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</si>
  <si>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</si>
  <si>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</si>
  <si>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</si>
  <si>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</si>
  <si>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</si>
  <si>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</si>
  <si>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</si>
  <si>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</si>
  <si>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</si>
  <si>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</si>
  <si>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</si>
  <si>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</si>
  <si>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</si>
  <si>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</si>
  <si>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</si>
  <si>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</si>
  <si>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</si>
  <si>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</si>
  <si>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</si>
  <si>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</si>
  <si>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</si>
  <si>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</si>
  <si>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</si>
  <si>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</si>
  <si>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</si>
  <si>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</si>
  <si>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</si>
  <si>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</si>
  <si>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</si>
  <si>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</si>
  <si>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</si>
  <si>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</si>
  <si>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</si>
  <si>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</si>
  <si>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</si>
  <si>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</si>
  <si>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</si>
  <si>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</si>
  <si>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</si>
  <si>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</si>
  <si>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</si>
  <si>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</si>
  <si>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</si>
  <si>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</si>
  <si>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</si>
  <si>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</si>
  <si>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</si>
  <si>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</si>
  <si>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</si>
  <si>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</si>
  <si>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</si>
  <si>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</si>
  <si>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</si>
  <si>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</si>
  <si>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</si>
  <si>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</si>
  <si>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</si>
  <si>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</si>
  <si>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</si>
  <si>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</si>
  <si>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</si>
  <si>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</si>
  <si>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</si>
  <si>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</si>
  <si>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</si>
  <si>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</si>
  <si>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</si>
  <si>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</si>
  <si>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</si>
  <si>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</si>
  <si>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</si>
  <si>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</si>
  <si>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</si>
  <si>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</si>
  <si>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</si>
  <si>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</si>
  <si>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</si>
  <si>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</si>
  <si>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</si>
  <si>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</si>
  <si>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</si>
  <si>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</si>
  <si>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</si>
  <si>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</si>
  <si>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</si>
  <si>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</si>
  <si>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</si>
  <si>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</si>
  <si>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</si>
  <si>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</si>
  <si>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</si>
  <si>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</si>
  <si>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</si>
  <si>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</si>
  <si>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</si>
  <si>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</si>
  <si>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</si>
  <si>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</si>
  <si>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</si>
  <si>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</si>
  <si>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</si>
  <si>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</si>
  <si>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</si>
  <si>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</si>
  <si>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</si>
  <si>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</si>
  <si>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</si>
  <si>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</si>
  <si>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</si>
  <si>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</si>
  <si>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</si>
  <si>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</si>
  <si>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</si>
  <si>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</si>
  <si>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</si>
  <si>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</si>
  <si>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</si>
  <si>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</si>
  <si>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</si>
  <si>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</si>
  <si>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</si>
  <si>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</si>
  <si>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</si>
  <si>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</si>
  <si>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</si>
  <si>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</si>
  <si>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</si>
  <si>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</si>
  <si>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</si>
  <si>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</si>
  <si>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</si>
  <si>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</si>
  <si>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</si>
  <si>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</si>
  <si>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</si>
  <si>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</si>
  <si>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</si>
  <si>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</si>
  <si>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</si>
  <si>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</si>
  <si>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</si>
  <si>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</si>
  <si>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</si>
  <si>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</si>
  <si>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</si>
  <si>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</si>
  <si>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</si>
  <si>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</si>
  <si>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</si>
  <si>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</si>
  <si>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</si>
  <si>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</si>
  <si>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</si>
  <si>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</si>
  <si>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</si>
  <si>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</si>
  <si>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</si>
  <si>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</si>
  <si>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</si>
  <si>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</si>
  <si>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</si>
  <si>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</si>
  <si>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</si>
  <si>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</si>
  <si>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</si>
  <si>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</si>
  <si>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</si>
  <si>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</si>
  <si>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</si>
  <si>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</si>
  <si>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</si>
  <si>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</si>
  <si>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</si>
  <si>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</si>
  <si>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</si>
  <si>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</si>
  <si>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</si>
  <si>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</si>
  <si>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</si>
  <si>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</si>
  <si>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</si>
  <si>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</si>
  <si>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</si>
  <si>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</si>
  <si>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</si>
  <si>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</si>
  <si>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</si>
  <si>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</si>
  <si>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</si>
  <si>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</si>
  <si>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</si>
  <si>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</si>
  <si>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</si>
  <si>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</si>
  <si>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</si>
  <si>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</si>
  <si>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</si>
  <si>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</si>
  <si>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</si>
  <si>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</si>
  <si>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</si>
  <si>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</si>
  <si>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</si>
  <si>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</si>
  <si>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</si>
  <si>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</si>
  <si>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</si>
  <si>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</si>
  <si>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</si>
  <si>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</si>
  <si>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</si>
  <si>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</si>
  <si>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</si>
  <si>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</si>
  <si>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</si>
  <si>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</si>
  <si>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</si>
  <si>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</si>
  <si>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</si>
  <si>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</si>
  <si>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</si>
  <si>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</si>
  <si>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</si>
  <si>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</si>
  <si>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</si>
  <si>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</si>
  <si>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</si>
  <si>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</si>
  <si>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</si>
  <si>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</si>
  <si>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</si>
  <si>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</si>
  <si>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</si>
  <si>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</si>
  <si>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</si>
  <si>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</si>
  <si>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</si>
  <si>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</si>
  <si>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</si>
  <si>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</si>
  <si>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</si>
  <si>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</si>
  <si>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</si>
  <si>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</si>
  <si>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</si>
  <si>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</si>
  <si>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</si>
  <si>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</si>
  <si>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</si>
  <si>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</si>
  <si>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</si>
  <si>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</si>
  <si>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</si>
  <si>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</si>
  <si>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</si>
  <si>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</si>
  <si>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</si>
  <si>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</si>
  <si>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</si>
  <si>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</si>
  <si>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</si>
  <si>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</si>
  <si>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</si>
  <si>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</si>
  <si>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</si>
  <si>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</si>
  <si>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</si>
  <si>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</si>
  <si>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</si>
  <si>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</si>
  <si>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</si>
  <si>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</si>
  <si>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</si>
  <si>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</si>
  <si>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</si>
  <si>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</si>
  <si>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</si>
  <si>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</si>
  <si>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</si>
  <si>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</si>
  <si>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</si>
  <si>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</si>
  <si>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</si>
  <si>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</si>
  <si>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</si>
  <si>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</si>
  <si>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</si>
  <si>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</si>
  <si>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</si>
  <si>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</si>
  <si>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</si>
  <si>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</si>
  <si>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</si>
  <si>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</si>
  <si>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</si>
  <si>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</si>
  <si>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</si>
  <si>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</si>
  <si>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</si>
  <si>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</si>
  <si>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</si>
  <si>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</si>
  <si>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</si>
  <si>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</si>
  <si>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</si>
  <si>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</si>
  <si>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</si>
  <si>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</si>
  <si>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</si>
  <si>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</si>
  <si>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</si>
  <si>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</si>
  <si>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</si>
  <si>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</si>
  <si>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</si>
  <si>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</si>
  <si>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</si>
  <si>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</si>
  <si>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</si>
  <si>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</si>
  <si>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</si>
  <si>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</si>
  <si>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</si>
  <si>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</si>
  <si>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</si>
  <si>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</si>
  <si>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</si>
  <si>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</si>
  <si>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</si>
  <si>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</si>
  <si>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</si>
  <si>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</si>
  <si>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</si>
  <si>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</si>
  <si>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</si>
  <si>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</si>
  <si>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</si>
  <si>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</si>
  <si>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</si>
  <si>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</si>
  <si>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</si>
  <si>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</si>
  <si>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</si>
  <si>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</si>
  <si>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</si>
  <si>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</si>
  <si>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</si>
  <si>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</si>
  <si>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</si>
  <si>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</si>
  <si>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</si>
  <si>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</si>
  <si>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</si>
  <si>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</si>
  <si>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</si>
  <si>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</si>
  <si>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</si>
  <si>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</si>
  <si>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</si>
  <si>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</si>
  <si>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</si>
  <si>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</si>
  <si>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</si>
  <si>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</si>
  <si>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</si>
  <si>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</si>
  <si>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</si>
  <si>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</si>
  <si>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</si>
  <si>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</si>
  <si>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</si>
  <si>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</si>
  <si>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</si>
  <si>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</si>
  <si>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</si>
  <si>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</si>
  <si>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</si>
  <si>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</si>
  <si>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</si>
  <si>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</si>
  <si>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</si>
  <si>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</si>
  <si>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</si>
  <si>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</si>
  <si>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</si>
  <si>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</si>
  <si>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</si>
  <si>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</si>
  <si>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</si>
  <si>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</si>
  <si>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</si>
  <si>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</si>
  <si>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</si>
  <si>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</si>
  <si>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</si>
  <si>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</si>
  <si>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</si>
  <si>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</si>
  <si>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</si>
  <si>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</si>
  <si>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</si>
  <si>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</si>
  <si>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</si>
  <si>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</si>
  <si>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</si>
  <si>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</si>
  <si>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</si>
  <si>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</si>
  <si>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</si>
  <si>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</si>
  <si>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</si>
  <si>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</si>
  <si>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</si>
  <si>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</si>
  <si>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</si>
  <si>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</si>
  <si>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</si>
  <si>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</si>
  <si>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</si>
  <si>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</si>
  <si>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</si>
  <si>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</si>
  <si>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</si>
  <si>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</si>
  <si>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</si>
  <si>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</si>
  <si>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</si>
  <si>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</si>
  <si>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</si>
  <si>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</si>
  <si>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</si>
  <si>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</si>
  <si>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</si>
  <si>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</si>
  <si>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</si>
  <si>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</si>
  <si>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</si>
  <si>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</si>
  <si>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</si>
  <si>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</si>
  <si>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</si>
  <si>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</si>
  <si>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</si>
  <si>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</si>
  <si>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</si>
  <si>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</si>
  <si>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</si>
  <si>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</si>
  <si>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</si>
  <si>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</si>
  <si>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</si>
  <si>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</si>
  <si>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</si>
  <si>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</si>
  <si>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</si>
  <si>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</si>
  <si>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</si>
  <si>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</si>
  <si>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</si>
  <si>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</si>
  <si>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</si>
  <si>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</si>
  <si>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</si>
  <si>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</si>
  <si>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</si>
  <si>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</si>
  <si>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</si>
  <si>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</si>
  <si>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</si>
  <si>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</si>
  <si>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</si>
  <si>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</si>
  <si>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</si>
  <si>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</si>
  <si>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</si>
  <si>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</si>
  <si>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</si>
  <si>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</si>
  <si>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</si>
  <si>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</si>
  <si>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</si>
  <si>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</si>
  <si>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</si>
  <si>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</si>
  <si>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</si>
  <si>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</si>
  <si>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</si>
  <si>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</si>
  <si>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</si>
  <si>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</si>
  <si>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</si>
  <si>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</si>
  <si>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</si>
  <si>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</si>
  <si>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</si>
  <si>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</si>
  <si>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</si>
  <si>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</si>
  <si>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</si>
  <si>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</si>
  <si>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</si>
  <si>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</si>
  <si>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</si>
  <si>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</si>
  <si>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</si>
  <si>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</si>
  <si>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</si>
  <si>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</si>
  <si>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</si>
  <si>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</si>
  <si>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</si>
  <si>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</si>
  <si>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</si>
  <si>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</si>
  <si>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</si>
  <si>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</si>
  <si>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</si>
  <si>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</si>
  <si>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</si>
  <si>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</si>
  <si>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</si>
  <si>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</si>
  <si>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</si>
  <si>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</si>
  <si>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</si>
  <si>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</si>
  <si>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</si>
  <si>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</si>
  <si>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</si>
  <si>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</si>
  <si>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</si>
  <si>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</si>
  <si>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</si>
  <si>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</si>
  <si>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</si>
  <si>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</si>
  <si>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</si>
  <si>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</si>
  <si>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</si>
  <si>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</si>
  <si>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</si>
  <si>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</si>
  <si>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</si>
  <si>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</si>
  <si>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</si>
  <si>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</si>
  <si>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</si>
  <si>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</si>
  <si>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</si>
  <si>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</si>
  <si>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</si>
  <si>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</si>
  <si>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</si>
  <si>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</si>
  <si>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</si>
  <si>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</si>
  <si>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</si>
  <si>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</si>
  <si>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</si>
  <si>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</si>
  <si>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</si>
  <si>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</si>
  <si>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</si>
  <si>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</si>
  <si>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</si>
  <si>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</si>
  <si>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</si>
  <si>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</si>
  <si>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</si>
  <si>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</si>
  <si>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</si>
  <si>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</si>
  <si>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</si>
  <si>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</si>
  <si>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</si>
  <si>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</si>
  <si>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</si>
  <si>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</si>
  <si>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</si>
  <si>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</si>
  <si>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</si>
  <si>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</si>
  <si>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</si>
  <si>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</si>
  <si>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</si>
  <si>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</si>
  <si>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</si>
  <si>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</si>
  <si>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</si>
  <si>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</si>
  <si>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</si>
  <si>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</si>
  <si>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</si>
  <si>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</si>
  <si>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</si>
  <si>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</si>
  <si>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</si>
  <si>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</si>
  <si>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</si>
  <si>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</si>
  <si>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</si>
  <si>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</si>
  <si>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</si>
  <si>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</si>
  <si>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</si>
  <si>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</si>
  <si>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</si>
  <si>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</si>
  <si>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</si>
  <si>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</si>
  <si>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</si>
  <si>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</si>
  <si>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</si>
  <si>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</si>
  <si>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</si>
  <si>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</si>
  <si>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</si>
  <si>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</si>
  <si>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</si>
  <si>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</si>
  <si>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</si>
  <si>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</si>
  <si>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</si>
  <si>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</si>
  <si>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</si>
  <si>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</si>
  <si>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</si>
  <si>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</si>
  <si>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</si>
  <si>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</si>
  <si>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</si>
  <si>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</si>
  <si>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</si>
  <si>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</si>
  <si>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</si>
  <si>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</si>
  <si>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</si>
  <si>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</si>
  <si>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</si>
  <si>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</si>
  <si>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</si>
  <si>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</si>
  <si>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</si>
  <si>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</si>
  <si>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</si>
  <si>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</si>
  <si>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</si>
  <si>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</si>
  <si>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</si>
  <si>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</si>
  <si>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</si>
  <si>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</si>
  <si>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</si>
  <si>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</si>
  <si>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</si>
  <si>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</si>
  <si>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</si>
  <si>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</si>
  <si>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</si>
  <si>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</si>
  <si>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</si>
  <si>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</si>
  <si>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</si>
  <si>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</si>
  <si>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</si>
  <si>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</si>
  <si>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</si>
  <si>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</si>
  <si>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</si>
  <si>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</si>
  <si>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</si>
  <si>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</si>
  <si>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</si>
  <si>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</si>
  <si>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</si>
  <si>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</si>
  <si>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</si>
  <si>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</si>
  <si>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</si>
  <si>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</si>
  <si>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</si>
  <si>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</si>
  <si>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</si>
  <si>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</si>
  <si>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</si>
  <si>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</si>
  <si>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</si>
  <si>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</si>
  <si>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</si>
  <si>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</si>
  <si>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</si>
  <si>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</si>
  <si>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</si>
  <si>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</si>
  <si>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</si>
  <si>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</si>
  <si>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</si>
  <si>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</si>
  <si>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</si>
  <si>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</si>
  <si>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</si>
  <si>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</si>
  <si>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</si>
  <si>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</si>
  <si>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</si>
  <si>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</si>
  <si>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</si>
  <si>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</si>
  <si>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</si>
  <si>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</si>
  <si>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</si>
  <si>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</si>
  <si>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</si>
  <si>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</si>
  <si>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</si>
  <si>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</si>
  <si>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</si>
  <si>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</si>
  <si>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</si>
  <si>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</si>
  <si>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</si>
  <si>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</si>
  <si>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</si>
  <si>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</si>
  <si>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</si>
  <si>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</si>
  <si>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</si>
  <si>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</si>
  <si>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</si>
  <si>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</si>
  <si>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</si>
  <si>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</si>
  <si>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</si>
  <si>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</si>
  <si>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</si>
  <si>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</si>
  <si>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</si>
  <si>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</si>
  <si>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</si>
  <si>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</si>
  <si>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</si>
  <si>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</si>
  <si>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</si>
  <si>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</si>
  <si>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</si>
  <si>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</si>
  <si>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</si>
  <si>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</si>
  <si>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</si>
  <si>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</si>
  <si>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</si>
  <si>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</si>
  <si>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</si>
  <si>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</si>
  <si>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</si>
  <si>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</si>
  <si>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</si>
  <si>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</si>
  <si>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</si>
  <si>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</si>
  <si>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</si>
  <si>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</si>
  <si>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</si>
  <si>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</si>
  <si>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</si>
  <si>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</si>
  <si>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</si>
  <si>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</si>
  <si>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</si>
  <si>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</si>
  <si>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</si>
  <si>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</si>
  <si>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</si>
  <si>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</si>
  <si>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</si>
  <si>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</si>
  <si>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</si>
  <si>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</si>
  <si>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</si>
  <si>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</si>
  <si>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</si>
  <si>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</si>
  <si>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</si>
  <si>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</si>
  <si>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</si>
  <si>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</si>
  <si>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</si>
  <si>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</si>
  <si>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</si>
  <si>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</si>
  <si>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</si>
  <si>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</si>
  <si>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</si>
  <si>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</si>
  <si>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</si>
  <si>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</si>
  <si>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</si>
  <si>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</si>
  <si>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</si>
  <si>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</si>
  <si>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</si>
  <si>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</si>
  <si>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</si>
  <si>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</si>
  <si>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</si>
  <si>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</si>
  <si>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</si>
  <si>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</si>
  <si>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</si>
  <si>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</si>
  <si>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</si>
  <si>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</si>
  <si>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</si>
  <si>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</si>
  <si>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</si>
  <si>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</si>
  <si>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</si>
  <si>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</si>
  <si>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</si>
  <si>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</si>
  <si>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</si>
  <si>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</si>
  <si>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</si>
  <si>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</si>
  <si>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</si>
  <si>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</si>
  <si>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</si>
  <si>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</si>
  <si>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</si>
  <si>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</si>
  <si>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</si>
  <si>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</si>
  <si>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</si>
  <si>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</si>
  <si>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</si>
  <si>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</si>
  <si>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</si>
  <si>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</si>
  <si>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</si>
  <si>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</si>
  <si>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</si>
  <si>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</si>
  <si>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</si>
  <si>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</si>
  <si>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</si>
  <si>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</si>
  <si>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</si>
  <si>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</si>
  <si>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</si>
  <si>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</si>
  <si>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</si>
  <si>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</si>
  <si>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</si>
  <si>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</si>
  <si>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</si>
  <si>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</si>
  <si>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</si>
  <si>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</si>
  <si>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</si>
  <si>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</si>
  <si>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</si>
  <si>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</si>
  <si>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</si>
  <si>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</si>
  <si>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</si>
  <si>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</si>
  <si>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</si>
  <si>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</si>
  <si>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</si>
  <si>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</si>
  <si>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</si>
  <si>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</si>
  <si>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</si>
  <si>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</si>
  <si>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</si>
  <si>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</si>
  <si>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</si>
  <si>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</si>
  <si>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</si>
  <si>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</si>
  <si>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</si>
  <si>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</si>
  <si>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</si>
  <si>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</si>
  <si>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</si>
  <si>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</si>
  <si>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</si>
  <si>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</si>
  <si>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</si>
  <si>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</si>
  <si>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</si>
  <si>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</si>
  <si>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</si>
  <si>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</si>
  <si>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</si>
  <si>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</si>
  <si>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</si>
  <si>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</si>
  <si>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</si>
  <si>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</si>
  <si>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</si>
  <si>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</si>
  <si>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</si>
  <si>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</si>
  <si>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</si>
  <si>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</si>
  <si>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</si>
  <si>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</si>
  <si>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</si>
  <si>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</si>
  <si>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</si>
  <si>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</si>
  <si>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</si>
  <si>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</si>
  <si>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</si>
  <si>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</si>
  <si>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</si>
  <si>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</si>
  <si>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</si>
  <si>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</si>
  <si>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</si>
  <si>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</si>
  <si>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</si>
  <si>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</si>
  <si>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</si>
  <si>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</si>
  <si>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</si>
  <si>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</si>
  <si>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</si>
  <si>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</si>
  <si>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</si>
  <si>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</si>
  <si>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</si>
  <si>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</si>
  <si>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</si>
  <si>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</si>
  <si>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</si>
  <si>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</si>
  <si>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</si>
  <si>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</si>
  <si>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</si>
  <si>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</si>
  <si>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</si>
  <si>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</si>
  <si>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</si>
  <si>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</si>
  <si>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</si>
  <si>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</si>
  <si>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</si>
  <si>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</si>
  <si>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</si>
  <si>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</si>
  <si>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</si>
  <si>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</si>
  <si>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</si>
  <si>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</si>
  <si>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</si>
  <si>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</si>
  <si>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</si>
  <si>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</si>
  <si>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</si>
  <si>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</si>
  <si>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</si>
  <si>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</si>
  <si>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</si>
  <si>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</si>
  <si>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</si>
  <si>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</si>
  <si>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</si>
  <si>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</si>
  <si>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</si>
  <si>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</si>
  <si>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</si>
  <si>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</si>
  <si>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</si>
  <si>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</si>
  <si>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</si>
  <si>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</si>
  <si>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</si>
  <si>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</si>
  <si>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</si>
  <si>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</si>
  <si>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</si>
  <si>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</si>
  <si>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</si>
  <si>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</si>
  <si>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</si>
  <si>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</si>
  <si>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</si>
  <si>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</si>
  <si>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</si>
  <si>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</si>
  <si>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</si>
  <si>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</si>
  <si>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</si>
  <si>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</si>
  <si>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</si>
  <si>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</si>
  <si>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</si>
  <si>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</si>
  <si>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</si>
  <si>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</si>
  <si>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</si>
  <si>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</si>
  <si>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</si>
  <si>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</si>
  <si>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</si>
  <si>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</si>
  <si>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</si>
  <si>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</si>
  <si>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</si>
  <si>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</si>
  <si>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</si>
  <si>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</si>
  <si>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</si>
  <si>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</si>
  <si>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</si>
  <si>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</si>
  <si>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</si>
  <si>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</si>
  <si>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</si>
  <si>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</si>
  <si>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</si>
  <si>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</si>
  <si>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</si>
  <si>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</si>
  <si>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</si>
  <si>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</si>
  <si>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</si>
  <si>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</si>
  <si>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</si>
  <si>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</si>
  <si>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</si>
  <si>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</si>
  <si>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</si>
  <si>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</si>
  <si>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</si>
  <si>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</si>
  <si>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</si>
  <si>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</si>
  <si>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</si>
  <si>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</si>
  <si>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</si>
  <si>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</si>
  <si>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</si>
  <si>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</si>
  <si>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</si>
  <si>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</si>
  <si>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</si>
  <si>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</si>
  <si>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</si>
  <si>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</si>
  <si>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</si>
  <si>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</si>
  <si>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</si>
  <si>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</si>
  <si>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</si>
  <si>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</si>
  <si>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</si>
  <si>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</si>
  <si>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</si>
  <si>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</si>
  <si>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</si>
  <si>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</si>
  <si>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</si>
  <si>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</si>
  <si>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</si>
  <si>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</si>
  <si>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</si>
  <si>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</si>
  <si>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</si>
  <si>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</si>
  <si>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</si>
  <si>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</si>
  <si>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</si>
  <si>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</si>
  <si>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</si>
  <si>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</si>
  <si>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</si>
  <si>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</si>
  <si>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</si>
  <si>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</si>
  <si>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</si>
  <si>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</si>
  <si>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</si>
  <si>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</si>
  <si>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</si>
  <si>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</si>
  <si>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</si>
  <si>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</si>
  <si>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</si>
  <si>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</si>
  <si>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</si>
  <si>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</si>
  <si>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</si>
  <si>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</si>
  <si>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</si>
  <si>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</si>
  <si>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</si>
  <si>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</si>
  <si>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</si>
  <si>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</si>
  <si>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</si>
  <si>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</si>
  <si>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</si>
  <si>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</si>
  <si>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</si>
  <si>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</si>
  <si>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</si>
  <si>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</si>
  <si>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</si>
  <si>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</si>
  <si>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</si>
  <si>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</si>
  <si>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</si>
  <si>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</si>
  <si>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</si>
  <si>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</si>
  <si>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</si>
  <si>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</si>
  <si>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</si>
  <si>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</si>
  <si>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</si>
  <si>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</si>
  <si>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</si>
  <si>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</si>
  <si>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</si>
  <si>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</si>
  <si>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</si>
  <si>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</si>
  <si>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</si>
  <si>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</si>
  <si>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</si>
  <si>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</si>
  <si>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</si>
  <si>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</si>
  <si>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</si>
  <si>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</si>
  <si>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</si>
  <si>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</si>
  <si>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</si>
  <si>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</si>
  <si>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</si>
  <si>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</si>
  <si>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</si>
  <si>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</si>
  <si>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</si>
  <si>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</si>
  <si>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</si>
  <si>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</si>
  <si>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</si>
  <si>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</si>
  <si>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</si>
  <si>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</si>
  <si>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</si>
  <si>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</si>
  <si>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</si>
  <si>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</si>
  <si>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</si>
  <si>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</si>
  <si>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</si>
  <si>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</si>
  <si>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</si>
  <si>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</si>
  <si>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</si>
  <si>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</si>
  <si>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</si>
  <si>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</si>
  <si>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</si>
  <si>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</si>
  <si>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</si>
  <si>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</si>
  <si>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</si>
  <si>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</si>
  <si>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</si>
  <si>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</si>
  <si>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</si>
  <si>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</si>
  <si>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</si>
  <si>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</si>
  <si>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</si>
  <si>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</si>
  <si>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</si>
  <si>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</si>
  <si>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</si>
  <si>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</si>
  <si>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</si>
  <si>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</si>
  <si>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</si>
  <si>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</si>
  <si>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</si>
  <si>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</si>
  <si>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</si>
  <si>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</si>
  <si>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</si>
  <si>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</si>
  <si>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</si>
  <si>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</si>
  <si>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</si>
  <si>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</si>
  <si>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</si>
  <si>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</si>
  <si>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</si>
  <si>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</si>
  <si>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</si>
  <si>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</si>
  <si>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</si>
  <si>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</si>
  <si>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</si>
  <si>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</si>
  <si>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</si>
  <si>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</si>
  <si>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</si>
  <si>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</si>
  <si>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</si>
  <si>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</si>
  <si>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</si>
  <si>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</si>
  <si>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</si>
  <si>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</si>
  <si>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</si>
  <si>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</si>
  <si>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</si>
  <si>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</si>
  <si>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</si>
  <si>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</si>
  <si>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</si>
  <si>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</si>
  <si>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</si>
  <si>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</si>
  <si>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</si>
  <si>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</si>
  <si>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</si>
  <si>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</si>
  <si>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</si>
  <si>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</si>
  <si>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</si>
  <si>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</si>
  <si>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</si>
  <si>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</si>
  <si>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</si>
  <si>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</si>
  <si>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</si>
  <si>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</si>
  <si>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</si>
  <si>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</si>
  <si>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</si>
  <si>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</si>
  <si>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</si>
  <si>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</si>
  <si>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</si>
  <si>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</si>
  <si>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</si>
  <si>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</si>
  <si>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</si>
  <si>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</si>
  <si>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</si>
  <si>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</si>
  <si>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</si>
  <si>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</si>
  <si>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</si>
  <si>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</si>
  <si>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</si>
  <si>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</si>
  <si>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</si>
  <si>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</si>
  <si>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</si>
  <si>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</si>
  <si>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</si>
  <si>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</si>
  <si>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</si>
  <si>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</si>
  <si>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</si>
  <si>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</si>
  <si>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</si>
  <si>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</si>
  <si>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</si>
  <si>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</si>
  <si>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</si>
  <si>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</si>
  <si>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</si>
  <si>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</si>
  <si>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</si>
  <si>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</si>
  <si>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</si>
  <si>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</si>
  <si>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</si>
  <si>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</si>
  <si>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</si>
  <si>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</si>
  <si>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</si>
  <si>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</si>
  <si>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</si>
  <si>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</si>
  <si>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</si>
  <si>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</si>
  <si>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</si>
  <si>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</si>
  <si>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</si>
  <si>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</si>
  <si>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</si>
  <si>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</si>
  <si>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</si>
  <si>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</si>
  <si>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</si>
  <si>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</si>
  <si>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</si>
  <si>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</si>
  <si>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</si>
  <si>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</si>
  <si>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</si>
  <si>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</si>
  <si>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</si>
  <si>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</si>
  <si>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</si>
  <si>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</si>
  <si>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</si>
  <si>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</si>
  <si>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</si>
  <si>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</si>
  <si>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</si>
  <si>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</si>
  <si>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</si>
  <si>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</si>
  <si>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</si>
  <si>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</si>
  <si>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</si>
  <si>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</si>
  <si>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</si>
  <si>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</si>
  <si>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</si>
  <si>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</si>
  <si>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</si>
  <si>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</si>
  <si>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</si>
  <si>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</si>
  <si>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</si>
  <si>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</si>
  <si>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</si>
  <si>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</si>
  <si>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</si>
  <si>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</si>
  <si>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</si>
  <si>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</si>
  <si>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</si>
  <si>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</si>
  <si>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</si>
  <si>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</si>
  <si>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</si>
  <si>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</si>
  <si>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</si>
  <si>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</si>
  <si>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</si>
  <si>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</si>
  <si>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</si>
  <si>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</si>
  <si>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</si>
  <si>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</si>
  <si>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</si>
  <si>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</si>
  <si>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</si>
  <si>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</si>
  <si>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</si>
  <si>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</si>
  <si>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</si>
  <si>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</si>
  <si>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</si>
  <si>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</si>
  <si>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</si>
  <si>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</si>
  <si>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</si>
  <si>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</si>
  <si>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</si>
  <si>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</si>
  <si>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</si>
  <si>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</si>
  <si>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</si>
  <si>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</si>
  <si>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</si>
  <si>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</si>
  <si>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</si>
  <si>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</si>
  <si>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</si>
  <si>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</si>
  <si>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</si>
  <si>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</si>
  <si>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</si>
  <si>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</si>
  <si>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</si>
  <si>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</si>
  <si>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</si>
  <si>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</si>
  <si>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</si>
  <si>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</si>
  <si>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</si>
  <si>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</si>
  <si>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</si>
  <si>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</si>
  <si>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</si>
  <si>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</si>
  <si>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</si>
  <si>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</si>
  <si>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</si>
  <si>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</si>
  <si>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</si>
  <si>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</si>
  <si>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</si>
  <si>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</si>
  <si>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</si>
  <si>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</si>
  <si>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</si>
  <si>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</si>
  <si>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</si>
  <si>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</si>
  <si>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</si>
  <si>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</si>
  <si>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</si>
  <si>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</si>
  <si>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</si>
  <si>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</si>
  <si>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</si>
  <si>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</si>
  <si>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</si>
  <si>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</si>
  <si>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</si>
  <si>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</si>
  <si>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</si>
  <si>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</si>
  <si>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</si>
  <si>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</si>
  <si>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</si>
  <si>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</si>
  <si>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</si>
  <si>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</si>
  <si>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</si>
  <si>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</si>
  <si>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</si>
  <si>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</si>
  <si>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</si>
  <si>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</si>
  <si>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</si>
  <si>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</si>
  <si>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</si>
  <si>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</si>
  <si>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</si>
  <si>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</si>
  <si>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</si>
  <si>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</si>
  <si>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</si>
  <si>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</si>
  <si>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</si>
  <si>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</si>
  <si>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</si>
  <si>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</si>
  <si>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</si>
  <si>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</si>
  <si>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</si>
  <si>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</si>
  <si>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</si>
  <si>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</si>
  <si>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</si>
  <si>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</si>
  <si>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</si>
  <si>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</si>
  <si>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</si>
  <si>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</si>
  <si>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</si>
  <si>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</si>
  <si>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</si>
  <si>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</si>
  <si>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</si>
  <si>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</si>
  <si>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</si>
  <si>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</si>
  <si>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</si>
  <si>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</si>
  <si>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</si>
  <si>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</si>
  <si>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</si>
  <si>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</si>
  <si>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</si>
  <si>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</si>
  <si>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</si>
  <si>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</si>
  <si>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</si>
  <si>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</si>
  <si>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</si>
  <si>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</si>
  <si>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</si>
  <si>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</si>
  <si>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</si>
  <si>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</si>
  <si>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</si>
  <si>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</si>
  <si>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</si>
  <si>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</si>
  <si>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</si>
  <si>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</si>
  <si>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</si>
  <si>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</si>
  <si>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</si>
  <si>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</si>
  <si>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</si>
  <si>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</si>
  <si>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</si>
  <si>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</si>
  <si>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</si>
  <si>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</si>
  <si>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</si>
  <si>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</si>
  <si>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</si>
  <si>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</si>
  <si>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</si>
  <si>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</si>
  <si>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</si>
  <si>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</si>
  <si>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</si>
  <si>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</si>
  <si>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</si>
  <si>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</si>
  <si>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</si>
  <si>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</si>
  <si>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</si>
  <si>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</si>
  <si>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</si>
  <si>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</si>
  <si>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</si>
  <si>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</si>
  <si>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</si>
  <si>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</si>
  <si>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</si>
  <si>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</si>
  <si>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</si>
  <si>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</si>
  <si>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</si>
  <si>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</si>
  <si>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</si>
  <si>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</si>
  <si>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</si>
  <si>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</si>
  <si>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</si>
  <si>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</si>
  <si>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</si>
  <si>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</si>
  <si>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</si>
  <si>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</si>
  <si>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</si>
  <si>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</si>
  <si>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</si>
  <si>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</si>
  <si>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</si>
  <si>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</si>
  <si>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</si>
  <si>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</si>
  <si>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</si>
  <si>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</si>
  <si>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</si>
  <si>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</si>
  <si>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</si>
  <si>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</si>
  <si>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</si>
  <si>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</si>
  <si>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</si>
  <si>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</si>
  <si>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</si>
  <si>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</si>
  <si>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</si>
  <si>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</si>
  <si>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</si>
  <si>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</si>
  <si>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</si>
  <si>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</si>
  <si>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</si>
  <si>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</si>
  <si>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</si>
  <si>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</si>
  <si>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</si>
  <si>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</si>
  <si>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</si>
  <si>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</si>
  <si>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</si>
  <si>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</si>
  <si>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</si>
  <si>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</si>
  <si>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</si>
  <si>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</si>
  <si>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</si>
  <si>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</si>
  <si>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</si>
  <si>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</si>
  <si>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</si>
  <si>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</si>
  <si>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</si>
  <si>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</si>
  <si>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</si>
  <si>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</si>
  <si>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</si>
  <si>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</si>
  <si>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</si>
  <si>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</si>
  <si>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</si>
  <si>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</si>
  <si>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</si>
  <si>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</si>
  <si>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</si>
  <si>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</si>
  <si>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</si>
  <si>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</si>
  <si>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</si>
  <si>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</si>
  <si>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</si>
  <si>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</si>
  <si>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</si>
  <si>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</si>
  <si>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</si>
  <si>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</si>
  <si>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</si>
  <si>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</si>
  <si>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</si>
  <si>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</si>
  <si>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</si>
  <si>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</si>
  <si>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</si>
  <si>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</si>
  <si>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</si>
  <si>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</si>
  <si>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</si>
  <si>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</si>
  <si>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</si>
  <si>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</si>
  <si>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</si>
  <si>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</si>
  <si>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</si>
  <si>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</si>
  <si>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</si>
  <si>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</si>
  <si>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</si>
  <si>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</si>
  <si>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</si>
  <si>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</si>
  <si>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</si>
  <si>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</si>
  <si>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</si>
  <si>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</si>
  <si>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</si>
  <si>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</si>
  <si>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</si>
  <si>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</si>
  <si>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</si>
  <si>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</si>
  <si>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</si>
  <si>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</si>
  <si>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</si>
  <si>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</si>
  <si>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</si>
  <si>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</si>
  <si>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</si>
  <si>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</si>
  <si>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</si>
  <si>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</si>
  <si>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</si>
  <si>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</si>
  <si>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</si>
  <si>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</si>
  <si>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</si>
  <si>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</si>
  <si>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</si>
  <si>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</si>
  <si>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</si>
  <si>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</si>
  <si>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</si>
  <si>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</si>
  <si>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</si>
  <si>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</si>
  <si>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</si>
  <si>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</si>
  <si>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</si>
  <si>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</si>
  <si>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</si>
  <si>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</si>
  <si>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</si>
  <si>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</si>
  <si>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</si>
  <si>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</si>
  <si>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</si>
  <si>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</si>
  <si>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</si>
  <si>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</si>
  <si>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</si>
  <si>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</si>
  <si>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</si>
  <si>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</si>
  <si>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</si>
  <si>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</si>
  <si>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</si>
  <si>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</si>
  <si>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</si>
  <si>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</si>
  <si>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</si>
  <si>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</si>
  <si>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</si>
  <si>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</si>
  <si>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</si>
  <si>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</si>
  <si>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</si>
  <si>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</si>
  <si>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</si>
  <si>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</si>
  <si>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</si>
  <si>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</si>
  <si>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</si>
  <si>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</si>
  <si>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</si>
  <si>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</si>
  <si>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</si>
  <si>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</si>
  <si>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</si>
  <si>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</si>
  <si>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</si>
  <si>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</si>
  <si>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</si>
  <si>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</si>
  <si>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</si>
  <si>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</si>
  <si>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</si>
  <si>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</si>
  <si>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</si>
  <si>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</si>
  <si>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</si>
  <si>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</si>
  <si>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</si>
  <si>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</si>
  <si>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</si>
  <si>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</si>
  <si>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</si>
  <si>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</si>
  <si>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</si>
  <si>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</si>
  <si>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</si>
  <si>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</si>
  <si>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</si>
  <si>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</si>
  <si>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</si>
  <si>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</si>
  <si>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</si>
  <si>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</si>
  <si>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</si>
  <si>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</si>
  <si>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</si>
  <si>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</si>
  <si>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</si>
  <si>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</si>
  <si>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</si>
  <si>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</si>
  <si>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</si>
  <si>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</si>
  <si>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</si>
  <si>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</si>
  <si>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</si>
  <si>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</si>
  <si>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</si>
  <si>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</si>
  <si>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</si>
  <si>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</si>
  <si>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</si>
  <si>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</si>
  <si>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</si>
  <si>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</si>
  <si>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</si>
  <si>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</si>
  <si>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</si>
  <si>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</si>
  <si>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</si>
  <si>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</si>
  <si>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</si>
  <si>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</si>
  <si>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</si>
  <si>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</si>
  <si>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</si>
  <si>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</si>
  <si>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</si>
  <si>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</si>
  <si>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</si>
  <si>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</si>
  <si>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</si>
  <si>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</si>
  <si>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</si>
  <si>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</si>
  <si>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</si>
  <si>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</si>
  <si>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</si>
  <si>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</si>
  <si>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</si>
  <si>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</si>
  <si>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</si>
  <si>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</si>
  <si>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</si>
  <si>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</si>
  <si>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</si>
  <si>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</si>
  <si>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</si>
  <si>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</si>
  <si>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</si>
  <si>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</si>
  <si>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</si>
  <si>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</si>
  <si>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</si>
  <si>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</si>
  <si>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</si>
  <si>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</si>
  <si>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</si>
  <si>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</si>
  <si>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</si>
  <si>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</si>
  <si>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</si>
  <si>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</si>
  <si>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</si>
  <si>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</si>
  <si>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</si>
  <si>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</si>
  <si>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</si>
  <si>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</si>
  <si>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</si>
  <si>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</si>
  <si>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</si>
  <si>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</si>
  <si>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</si>
  <si>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</si>
  <si>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</si>
  <si>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</si>
  <si>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</si>
  <si>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</si>
  <si>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</si>
  <si>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</si>
  <si>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</si>
  <si>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</si>
  <si>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</si>
  <si>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</si>
  <si>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</si>
  <si>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</si>
  <si>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</si>
  <si>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</si>
  <si>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</si>
  <si>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</si>
  <si>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</si>
  <si>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</si>
  <si>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</si>
  <si>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</si>
  <si>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</si>
  <si>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</si>
  <si>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</si>
  <si>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</si>
  <si>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</si>
  <si>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</si>
  <si>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</si>
  <si>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</si>
  <si>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</si>
  <si>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</si>
  <si>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</si>
  <si>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</si>
  <si>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</si>
  <si>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</si>
  <si>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</si>
  <si>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</si>
  <si>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</si>
  <si>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</si>
  <si>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</si>
  <si>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</si>
  <si>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</si>
  <si>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</si>
  <si>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</si>
  <si>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</si>
  <si>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</si>
  <si>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</si>
  <si>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</si>
  <si>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</si>
  <si>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</si>
  <si>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</si>
  <si>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</si>
  <si>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</si>
  <si>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</si>
  <si>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</si>
  <si>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</si>
  <si>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</si>
  <si>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</si>
  <si>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</si>
  <si>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</si>
  <si>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</si>
  <si>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</si>
  <si>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</si>
  <si>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</si>
  <si>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</si>
  <si>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</si>
  <si>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</si>
  <si>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</si>
  <si>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</si>
  <si>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</si>
  <si>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</si>
  <si>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</si>
  <si>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</si>
  <si>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</si>
  <si>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</si>
  <si>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</si>
  <si>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</si>
  <si>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</si>
  <si>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</si>
  <si>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</si>
  <si>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</si>
  <si>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</si>
  <si>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</si>
  <si>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</si>
  <si>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</si>
  <si>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</si>
  <si>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</si>
  <si>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</si>
  <si>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</si>
  <si>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</si>
  <si>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</si>
  <si>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</si>
  <si>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</si>
  <si>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</si>
  <si>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</si>
  <si>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</si>
  <si>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</si>
  <si>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</si>
  <si>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</si>
  <si>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</si>
  <si>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</si>
  <si>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</si>
  <si>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</si>
  <si>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</si>
  <si>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</si>
  <si>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</si>
  <si>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</si>
  <si>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</si>
  <si>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</si>
  <si>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</si>
  <si>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</si>
  <si>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</si>
  <si>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</si>
  <si>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</si>
  <si>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</si>
  <si>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</si>
  <si>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</si>
  <si>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</si>
  <si>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</si>
  <si>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</si>
  <si>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</si>
  <si>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</si>
  <si>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</si>
  <si>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</si>
  <si>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</si>
  <si>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</si>
  <si>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</si>
  <si>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</si>
  <si>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</si>
  <si>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</si>
  <si>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</si>
  <si>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</si>
  <si>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</si>
  <si>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</si>
  <si>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</si>
  <si>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</si>
  <si>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</si>
  <si>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</si>
  <si>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</si>
  <si>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</si>
  <si>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</si>
  <si>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</si>
  <si>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</si>
  <si>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</si>
  <si>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</si>
  <si>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</si>
  <si>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</si>
  <si>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</si>
  <si>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</si>
  <si>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</si>
  <si>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</si>
  <si>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</si>
  <si>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</si>
  <si>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</si>
  <si>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</si>
  <si>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</si>
  <si>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</si>
  <si>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</si>
  <si>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</si>
  <si>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</si>
  <si>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</si>
  <si>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</si>
  <si>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</si>
  <si>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</si>
  <si>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</si>
  <si>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</si>
  <si>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</si>
  <si>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</si>
  <si>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</si>
  <si>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</si>
  <si>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</si>
  <si>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</si>
  <si>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</si>
  <si>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</si>
  <si>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</si>
  <si>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</si>
  <si>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</si>
  <si>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</si>
  <si>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</si>
  <si>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</si>
  <si>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</si>
  <si>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</si>
  <si>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</si>
  <si>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</si>
  <si>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</si>
  <si>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</si>
  <si>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</si>
  <si>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</si>
  <si>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</si>
  <si>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</si>
  <si>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</si>
  <si>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</si>
  <si>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</si>
  <si>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</si>
  <si>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</si>
  <si>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</si>
  <si>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</si>
  <si>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</si>
  <si>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</si>
  <si>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</si>
  <si>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</si>
  <si>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</si>
  <si>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</si>
  <si>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</si>
  <si>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</si>
  <si>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</si>
  <si>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</si>
  <si>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</si>
  <si>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</si>
  <si>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</si>
  <si>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</si>
  <si>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</si>
  <si>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</si>
  <si>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</si>
  <si>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</si>
  <si>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</si>
  <si>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</si>
  <si>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</si>
  <si>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</si>
  <si>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</si>
  <si>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</si>
  <si>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</si>
  <si>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</si>
  <si>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</si>
  <si>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</si>
  <si>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</si>
  <si>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</si>
  <si>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</si>
  <si>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</si>
  <si>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</si>
  <si>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</si>
  <si>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</si>
  <si>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</si>
  <si>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</si>
  <si>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</si>
  <si>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</si>
  <si>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</si>
  <si>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</si>
  <si>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</si>
  <si>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</si>
  <si>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</si>
  <si>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</si>
  <si>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</si>
  <si>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</si>
  <si>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</si>
  <si>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</si>
  <si>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</si>
  <si>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</si>
  <si>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</si>
  <si>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</si>
  <si>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</si>
  <si>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</si>
  <si>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</si>
  <si>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</si>
  <si>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</si>
  <si>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</si>
  <si>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</si>
  <si>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</si>
  <si>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</si>
  <si>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</si>
  <si>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</si>
  <si>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</si>
  <si>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</si>
  <si>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</si>
  <si>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</si>
  <si>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</si>
  <si>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</si>
  <si>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</si>
  <si>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</si>
  <si>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</si>
  <si>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</si>
  <si>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</si>
  <si>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</si>
  <si>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</si>
  <si>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</si>
  <si>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</si>
  <si>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</si>
  <si>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</si>
  <si>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</si>
  <si>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</si>
  <si>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</si>
  <si>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</si>
  <si>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</si>
  <si>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</si>
  <si>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</si>
  <si>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</si>
  <si>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</si>
  <si>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</si>
  <si>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</si>
  <si>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</si>
  <si>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</si>
  <si>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</si>
  <si>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</si>
  <si>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</si>
  <si>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</si>
  <si>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</si>
  <si>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</si>
  <si>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</si>
  <si>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</si>
  <si>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</si>
  <si>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</si>
  <si>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</si>
  <si>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</si>
  <si>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</si>
  <si>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</si>
  <si>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</si>
  <si>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</si>
  <si>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</si>
  <si>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</si>
  <si>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</si>
  <si>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</si>
  <si>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</si>
  <si>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</si>
  <si>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</si>
  <si>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</si>
  <si>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</si>
  <si>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</si>
  <si>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</si>
  <si>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</si>
  <si>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</si>
  <si>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</si>
  <si>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</si>
  <si>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</si>
  <si>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</si>
  <si>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</si>
  <si>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</si>
  <si>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</si>
  <si>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</si>
  <si>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</si>
  <si>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</si>
  <si>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</si>
  <si>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</si>
  <si>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</si>
  <si>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</si>
  <si>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</si>
  <si>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</si>
  <si>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</si>
  <si>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</si>
  <si>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</si>
  <si>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</si>
  <si>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</si>
  <si>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</si>
  <si>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</si>
  <si>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</si>
  <si>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</si>
  <si>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</si>
  <si>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</si>
  <si>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</si>
  <si>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</si>
  <si>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</si>
  <si>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</si>
  <si>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</si>
  <si>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</si>
  <si>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</si>
  <si>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</si>
  <si>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</si>
  <si>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</si>
  <si>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</si>
  <si>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</si>
  <si>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</si>
  <si>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</si>
  <si>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</si>
  <si>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</si>
  <si>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</si>
  <si>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</si>
  <si>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</si>
  <si>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</si>
  <si>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</si>
  <si>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</si>
  <si>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</si>
  <si>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</si>
  <si>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</si>
  <si>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</si>
  <si>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</si>
  <si>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</si>
  <si>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</si>
  <si>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</si>
  <si>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</si>
  <si>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</si>
  <si>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</si>
  <si>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</si>
  <si>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</si>
  <si>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</si>
  <si>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</si>
  <si>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</si>
  <si>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</si>
  <si>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</si>
  <si>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</si>
  <si>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</si>
  <si>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</si>
  <si>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</si>
  <si>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</si>
  <si>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</si>
  <si>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</si>
  <si>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</si>
  <si>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</si>
  <si>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</si>
  <si>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</si>
  <si>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</si>
  <si>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</si>
  <si>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</si>
  <si>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</si>
  <si>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</si>
  <si>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</si>
  <si>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</si>
  <si>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</si>
  <si>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</si>
  <si>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</si>
  <si>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</si>
  <si>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</si>
  <si>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</si>
  <si>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</si>
  <si>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</si>
  <si>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</si>
  <si>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</si>
  <si>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</si>
  <si>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</si>
  <si>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</si>
  <si>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</si>
  <si>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</si>
  <si>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</si>
  <si>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</si>
  <si>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</si>
  <si>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</si>
  <si>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</si>
  <si>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</si>
  <si>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</si>
  <si>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</si>
  <si>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</si>
  <si>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</si>
  <si>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</si>
  <si>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</si>
  <si>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</si>
  <si>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</si>
  <si>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</si>
  <si>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</si>
  <si>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</si>
  <si>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</si>
  <si>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</si>
  <si>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</si>
  <si>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</si>
  <si>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</si>
  <si>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</si>
  <si>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</si>
  <si>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</si>
  <si>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</si>
  <si>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</si>
  <si>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</si>
  <si>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</si>
  <si>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</si>
  <si>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</si>
  <si>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</si>
  <si>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</si>
  <si>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</si>
  <si>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</si>
  <si>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</si>
  <si>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</si>
  <si>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</si>
  <si>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</si>
  <si>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</si>
  <si>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</si>
  <si>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</si>
  <si>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</si>
  <si>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</si>
  <si>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</si>
  <si>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</si>
  <si>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</si>
  <si>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</si>
  <si>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</si>
  <si>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</si>
  <si>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</si>
  <si>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</si>
  <si>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</si>
  <si>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</si>
  <si>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</si>
  <si>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</si>
  <si>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</si>
  <si>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</si>
  <si>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</si>
  <si>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</si>
  <si>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</si>
  <si>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</si>
  <si>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</si>
  <si>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</si>
  <si>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</si>
  <si>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</si>
  <si>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</si>
  <si>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</si>
  <si>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</si>
  <si>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</si>
  <si>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</si>
  <si>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</si>
  <si>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</si>
  <si>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</si>
  <si>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</si>
  <si>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</si>
  <si>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</si>
  <si>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</si>
  <si>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</si>
  <si>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</si>
  <si>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</si>
  <si>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</si>
  <si>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</si>
  <si>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</si>
  <si>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</si>
  <si>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</si>
  <si>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</si>
  <si>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</si>
  <si>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</si>
  <si>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</si>
  <si>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</si>
  <si>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</si>
  <si>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</si>
  <si>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</si>
  <si>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</si>
  <si>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</si>
  <si>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</si>
  <si>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</si>
  <si>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</si>
  <si>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</si>
  <si>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</si>
  <si>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</si>
  <si>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</si>
  <si>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</si>
  <si>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</si>
  <si>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</si>
  <si>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</si>
  <si>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</si>
  <si>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</si>
  <si>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</si>
  <si>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</si>
  <si>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</si>
  <si>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</si>
  <si>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</si>
  <si>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</si>
  <si>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</si>
  <si>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</si>
  <si>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</si>
  <si>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</si>
  <si>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</si>
  <si>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</si>
  <si>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</si>
  <si>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</si>
  <si>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</si>
  <si>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</si>
  <si>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</si>
  <si>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</si>
  <si>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</si>
  <si>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</si>
  <si>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</si>
  <si>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</si>
  <si>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</si>
  <si>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</si>
  <si>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</si>
  <si>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</si>
  <si>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</si>
  <si>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</si>
  <si>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</si>
  <si>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</si>
  <si>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</si>
  <si>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</si>
  <si>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</si>
  <si>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</si>
  <si>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</si>
  <si>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</si>
  <si>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</si>
  <si>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</si>
  <si>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</si>
  <si>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</si>
  <si>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</si>
  <si>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</si>
  <si>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</si>
  <si>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</si>
  <si>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</si>
  <si>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</si>
  <si>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</si>
  <si>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</si>
  <si>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</si>
  <si>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</si>
  <si>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</si>
  <si>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</si>
  <si>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</si>
  <si>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</si>
  <si>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</si>
  <si>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</si>
  <si>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</si>
  <si>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</si>
  <si>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</si>
  <si>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</si>
  <si>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</si>
  <si>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</si>
  <si>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</si>
  <si>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</si>
  <si>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</si>
  <si>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</si>
  <si>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</si>
  <si>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</si>
  <si>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</si>
  <si>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</si>
  <si>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</si>
  <si>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</si>
  <si>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</si>
  <si>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</si>
  <si>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</si>
  <si>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</si>
  <si>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</si>
  <si>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</si>
  <si>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</si>
  <si>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</si>
  <si>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</si>
  <si>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</si>
  <si>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</si>
  <si>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</si>
  <si>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</si>
  <si>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</si>
  <si>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</si>
  <si>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</si>
  <si>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</si>
  <si>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</si>
  <si>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</si>
  <si>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</si>
  <si>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</si>
  <si>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</si>
  <si>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</si>
  <si>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</si>
  <si>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</si>
  <si>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</si>
  <si>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</si>
  <si>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</si>
  <si>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</si>
  <si>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</si>
  <si>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</si>
  <si>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</si>
  <si>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</si>
  <si>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</si>
  <si>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</si>
  <si>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</si>
  <si>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</si>
  <si>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</si>
  <si>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</si>
  <si>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</si>
  <si>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</si>
  <si>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</si>
  <si>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</si>
  <si>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</si>
  <si>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</si>
  <si>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</si>
  <si>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</si>
  <si>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</si>
  <si>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</si>
  <si>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</si>
  <si>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</si>
  <si>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</si>
  <si>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</si>
  <si>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</si>
  <si>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</si>
  <si>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</si>
  <si>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</si>
  <si>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</si>
  <si>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</si>
  <si>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</si>
  <si>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</si>
  <si>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</si>
  <si>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</si>
  <si>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</si>
  <si>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</si>
  <si>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</si>
  <si>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</si>
  <si>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</si>
  <si>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</si>
  <si>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</si>
  <si>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</si>
  <si>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</si>
  <si>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</si>
  <si>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</si>
  <si>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</si>
  <si>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</si>
  <si>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</si>
  <si>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</si>
  <si>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</si>
  <si>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</si>
  <si>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</si>
  <si>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</si>
  <si>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</si>
  <si>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</si>
  <si>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</si>
  <si>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</si>
  <si>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</si>
  <si>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</si>
  <si>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</si>
  <si>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</si>
  <si>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</si>
  <si>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</si>
  <si>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</si>
  <si>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</si>
  <si>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</si>
  <si>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</si>
  <si>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</si>
  <si>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</si>
  <si>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</si>
  <si>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</si>
  <si>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</si>
  <si>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</si>
  <si>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</si>
  <si>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</si>
  <si>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</si>
  <si>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</si>
  <si>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</si>
  <si>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</si>
  <si>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</si>
  <si>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</si>
  <si>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</si>
  <si>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</si>
  <si>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</si>
  <si>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</si>
  <si>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</si>
  <si>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</si>
  <si>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</si>
  <si>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</si>
  <si>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</si>
  <si>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</si>
  <si>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</si>
  <si>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</si>
  <si>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</si>
  <si>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</si>
  <si>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</si>
  <si>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</si>
  <si>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</si>
  <si>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</si>
  <si>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</si>
  <si>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</si>
  <si>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</si>
  <si>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</si>
  <si>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</si>
  <si>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</si>
  <si>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</si>
  <si>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</si>
  <si>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</si>
  <si>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</si>
  <si>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</si>
  <si>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</si>
  <si>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</si>
  <si>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</si>
  <si>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</si>
  <si>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</si>
  <si>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</si>
  <si>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</si>
  <si>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</si>
  <si>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</si>
  <si>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</si>
  <si>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</si>
  <si>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</si>
  <si>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</si>
  <si>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</si>
  <si>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</si>
  <si>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</si>
  <si>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</si>
  <si>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</si>
  <si>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</si>
  <si>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</si>
  <si>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</si>
  <si>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</si>
  <si>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</si>
  <si>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</si>
  <si>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</si>
  <si>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</si>
  <si>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</si>
  <si>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</si>
  <si>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</si>
  <si>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</si>
  <si>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</si>
  <si>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</si>
  <si>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</si>
  <si>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</si>
  <si>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</si>
  <si>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</si>
  <si>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</si>
  <si>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</si>
  <si>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</si>
  <si>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</si>
  <si>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</si>
  <si>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</si>
  <si>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</si>
  <si>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</si>
  <si>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</si>
  <si>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</si>
  <si>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</si>
  <si>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</si>
  <si>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</si>
  <si>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</si>
  <si>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</si>
  <si>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</si>
  <si>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</si>
  <si>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</si>
  <si>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</si>
  <si>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</si>
  <si>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</si>
  <si>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</si>
  <si>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</si>
  <si>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</si>
  <si>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</si>
  <si>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</si>
  <si>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</si>
  <si>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</si>
  <si>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</si>
  <si>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</si>
  <si>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</si>
  <si>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</si>
  <si>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</si>
  <si>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</si>
  <si>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</si>
  <si>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</si>
  <si>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</si>
  <si>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</si>
  <si>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</si>
  <si>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</si>
  <si>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</si>
  <si>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</si>
  <si>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</si>
  <si>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</si>
  <si>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</si>
  <si>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</si>
  <si>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</si>
  <si>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</si>
  <si>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</si>
  <si>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</si>
  <si>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</si>
  <si>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</si>
  <si>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</si>
  <si>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</si>
  <si>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</si>
  <si>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</si>
  <si>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</si>
  <si>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</si>
  <si>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</si>
  <si>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</si>
  <si>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</si>
  <si>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</si>
  <si>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</si>
  <si>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</si>
  <si>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</si>
  <si>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</si>
  <si>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</si>
  <si>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</si>
  <si>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</si>
  <si>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</si>
  <si>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</si>
  <si>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</si>
  <si>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</si>
  <si>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</si>
  <si>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</si>
  <si>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</si>
  <si>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</si>
  <si>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</si>
  <si>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</si>
  <si>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</si>
  <si>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</si>
  <si>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</si>
  <si>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</si>
  <si>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</si>
  <si>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</si>
  <si>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</si>
  <si>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</si>
  <si>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</si>
  <si>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</si>
  <si>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</si>
  <si>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</si>
  <si>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</si>
  <si>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</si>
  <si>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</si>
  <si>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</si>
  <si>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</si>
  <si>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</si>
  <si>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</si>
  <si>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</si>
  <si>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</si>
  <si>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</si>
  <si>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</si>
  <si>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</si>
  <si>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</si>
  <si>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</si>
  <si>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</si>
  <si>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</si>
  <si>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</si>
  <si>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</si>
  <si>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</si>
  <si>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</si>
  <si>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</si>
  <si>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</si>
  <si>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</si>
  <si>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</si>
  <si>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</si>
  <si>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</si>
  <si>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</si>
  <si>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</si>
  <si>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</si>
  <si>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</si>
  <si>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</si>
  <si>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</si>
  <si>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</si>
  <si>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</si>
  <si>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</si>
  <si>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</si>
  <si>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</si>
  <si>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</si>
  <si>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</si>
  <si>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</si>
  <si>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</si>
  <si>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</si>
  <si>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</si>
  <si>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</si>
  <si>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</si>
  <si>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</si>
  <si>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</si>
  <si>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</si>
  <si>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</si>
  <si>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</si>
  <si>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</si>
  <si>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</si>
  <si>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</si>
  <si>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</si>
  <si>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</si>
  <si>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</si>
  <si>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</si>
  <si>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</si>
  <si>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</si>
  <si>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</si>
  <si>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</si>
  <si>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</si>
  <si>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</si>
  <si>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</si>
  <si>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</si>
  <si>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</si>
  <si>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</si>
  <si>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</si>
  <si>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</si>
  <si>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</si>
  <si>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</si>
  <si>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</si>
  <si>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</si>
  <si>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</si>
  <si>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</si>
  <si>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</si>
  <si>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</si>
  <si>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</si>
  <si>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</si>
  <si>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</si>
  <si>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</si>
  <si>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</si>
  <si>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</si>
  <si>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</si>
  <si>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</si>
  <si>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</si>
  <si>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</si>
  <si>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</si>
  <si>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</si>
  <si>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</si>
  <si>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</si>
  <si>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</si>
  <si>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</si>
  <si>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</si>
  <si>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</si>
  <si>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</si>
  <si>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</si>
  <si>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</si>
  <si>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</si>
  <si>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</si>
  <si>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</si>
  <si>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</si>
  <si>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</si>
  <si>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</si>
  <si>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</si>
  <si>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</si>
  <si>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</si>
  <si>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</si>
  <si>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</si>
  <si>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</si>
  <si>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</si>
  <si>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</si>
  <si>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</si>
  <si>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</si>
  <si>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</si>
  <si>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</si>
  <si>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</si>
  <si>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</si>
  <si>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</si>
  <si>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</si>
  <si>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</si>
  <si>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</si>
  <si>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</si>
  <si>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</si>
  <si>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</si>
  <si>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</si>
  <si>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</si>
  <si>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</si>
  <si>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</si>
  <si>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</si>
  <si>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</si>
  <si>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</si>
  <si>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</si>
  <si>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</si>
  <si>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</si>
  <si>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</si>
  <si>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</si>
  <si>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</si>
  <si>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</si>
  <si>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</si>
  <si>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</si>
  <si>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</si>
  <si>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</si>
  <si>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</si>
  <si>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</si>
  <si>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</si>
  <si>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</si>
  <si>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</si>
  <si>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</si>
  <si>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</si>
  <si>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</si>
  <si>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</si>
  <si>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</si>
  <si>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</si>
  <si>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</si>
  <si>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</si>
  <si>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</si>
  <si>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</si>
  <si>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</si>
  <si>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</si>
  <si>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</si>
  <si>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</si>
  <si>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</si>
  <si>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</si>
  <si>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</si>
  <si>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</si>
  <si>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</si>
  <si>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</si>
  <si>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</si>
  <si>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</si>
  <si>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</si>
  <si>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</si>
  <si>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</si>
  <si>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</si>
  <si>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</si>
  <si>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</si>
  <si>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</si>
  <si>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</si>
  <si>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</si>
  <si>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</si>
  <si>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</si>
  <si>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</si>
  <si>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</si>
  <si>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</si>
  <si>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</si>
  <si>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</si>
  <si>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</si>
  <si>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</si>
  <si>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</si>
  <si>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</si>
  <si>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</si>
  <si>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</si>
  <si>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</si>
  <si>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</si>
  <si>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</si>
  <si>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</si>
  <si>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</si>
  <si>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</si>
  <si>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</si>
  <si>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</si>
  <si>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</si>
  <si>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</si>
  <si>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</si>
  <si>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</si>
  <si>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</si>
  <si>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</si>
  <si>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</si>
  <si>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</si>
  <si>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</si>
  <si>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</si>
  <si>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</si>
  <si>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</si>
  <si>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</si>
  <si>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</si>
  <si>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</si>
  <si>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</si>
  <si>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</si>
  <si>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</si>
  <si>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</si>
  <si>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</si>
  <si>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</si>
  <si>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</si>
  <si>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</si>
  <si>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</si>
  <si>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</si>
  <si>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</si>
  <si>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</si>
  <si>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</si>
  <si>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</si>
  <si>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</si>
  <si>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</si>
  <si>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</si>
  <si>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</si>
  <si>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</si>
  <si>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</si>
  <si>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</si>
  <si>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</si>
  <si>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</si>
  <si>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</si>
  <si>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</si>
  <si>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</si>
  <si>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</si>
  <si>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</si>
  <si>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</si>
  <si>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</si>
  <si>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</si>
  <si>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</si>
  <si>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</si>
  <si>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</si>
  <si>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</si>
  <si>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</si>
  <si>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</si>
  <si>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</si>
  <si>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</si>
  <si>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</si>
  <si>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</si>
  <si>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</si>
  <si>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</si>
  <si>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</si>
  <si>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</si>
  <si>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</si>
  <si>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</si>
  <si>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</si>
  <si>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</si>
  <si>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</si>
  <si>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</si>
  <si>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</si>
  <si>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</si>
  <si>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</si>
  <si>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</si>
  <si>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</si>
  <si>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</si>
  <si>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</si>
  <si>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</si>
  <si>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</si>
  <si>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</si>
  <si>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</si>
  <si>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</si>
  <si>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</si>
  <si>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</si>
  <si>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</si>
  <si>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</si>
  <si>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</si>
  <si>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</si>
  <si>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</si>
  <si>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</si>
  <si>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</si>
  <si>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</si>
  <si>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</si>
  <si>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</si>
  <si>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</si>
  <si>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</si>
  <si>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</si>
  <si>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</si>
  <si>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</si>
  <si>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</si>
  <si>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</si>
  <si>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</si>
  <si>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</si>
  <si>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</si>
  <si>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</si>
  <si>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</si>
  <si>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</si>
  <si>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</si>
  <si>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</si>
  <si>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</si>
  <si>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</si>
  <si>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</si>
  <si>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</si>
  <si>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</si>
  <si>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</si>
  <si>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</si>
  <si>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</si>
  <si>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</si>
  <si>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</si>
  <si>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</si>
  <si>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</si>
  <si>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</si>
  <si>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</si>
  <si>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</si>
  <si>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</si>
  <si>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</si>
  <si>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</si>
  <si>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</si>
  <si>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</si>
  <si>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</si>
  <si>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</si>
  <si>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</si>
  <si>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</si>
  <si>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</si>
  <si>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</si>
  <si>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</si>
  <si>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</si>
  <si>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</si>
  <si>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</si>
  <si>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</si>
  <si>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</si>
  <si>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</si>
  <si>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</si>
  <si>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</si>
  <si>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</si>
  <si>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</si>
  <si>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</si>
  <si>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</si>
  <si>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</si>
  <si>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</si>
  <si>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</si>
  <si>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</si>
  <si>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</si>
  <si>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</si>
  <si>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</si>
  <si>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</si>
  <si>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</si>
  <si>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</si>
  <si>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</si>
  <si>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</si>
  <si>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</si>
  <si>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</si>
  <si>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</si>
  <si>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</si>
  <si>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</si>
  <si>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</si>
  <si>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</si>
  <si>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</si>
  <si>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</si>
  <si>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</si>
  <si>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</si>
  <si>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</si>
  <si>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</si>
  <si>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</si>
  <si>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</si>
  <si>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</si>
  <si>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</si>
  <si>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</si>
  <si>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</si>
  <si>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</si>
  <si>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</si>
  <si>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</si>
  <si>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</si>
  <si>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</si>
  <si>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</si>
  <si>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</si>
  <si>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</si>
  <si>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</si>
  <si>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</si>
  <si>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</si>
  <si>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</si>
  <si>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</si>
  <si>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</si>
  <si>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</si>
  <si>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</si>
  <si>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</si>
  <si>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</si>
  <si>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</si>
  <si>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</si>
  <si>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</si>
  <si>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</si>
  <si>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</si>
  <si>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</si>
  <si>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</si>
  <si>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</si>
  <si>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</si>
  <si>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</si>
  <si>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</si>
  <si>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</si>
  <si>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</si>
  <si>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</si>
  <si>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</si>
  <si>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</si>
  <si>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</si>
  <si>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</si>
  <si>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</si>
  <si>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</si>
  <si>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</si>
  <si>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</si>
  <si>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</si>
  <si>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</si>
  <si>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</si>
  <si>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</si>
  <si>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</si>
  <si>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</si>
  <si>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</si>
  <si>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</si>
  <si>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</si>
  <si>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</si>
  <si>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</si>
  <si>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</si>
  <si>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</si>
  <si>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</si>
  <si>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</si>
  <si>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</si>
  <si>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</si>
  <si>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</si>
  <si>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</si>
  <si>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</si>
  <si>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</si>
  <si>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</si>
  <si>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</si>
  <si>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</si>
  <si>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</si>
  <si>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</si>
  <si>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</si>
  <si>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</si>
  <si>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</si>
  <si>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</si>
  <si>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</si>
  <si>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</si>
  <si>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</si>
  <si>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</si>
  <si>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</si>
  <si>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</si>
  <si>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</si>
  <si>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</si>
  <si>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</si>
  <si>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</si>
  <si>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</si>
  <si>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</si>
  <si>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</si>
  <si>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</si>
  <si>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</si>
  <si>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</si>
  <si>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</si>
  <si>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</si>
  <si>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</si>
  <si>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</si>
  <si>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</si>
  <si>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</si>
  <si>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</si>
  <si>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</si>
  <si>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</si>
  <si>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</si>
  <si>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</si>
  <si>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</si>
  <si>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</si>
  <si>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</si>
  <si>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</si>
  <si>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</si>
  <si>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</si>
  <si>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</si>
  <si>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</si>
  <si>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</si>
  <si>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</si>
  <si>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</si>
  <si>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</si>
  <si>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</si>
  <si>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</si>
  <si>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</si>
  <si>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</si>
  <si>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</si>
  <si>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</si>
  <si>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</si>
  <si>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</si>
  <si>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</si>
  <si>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</si>
  <si>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</si>
  <si>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</si>
  <si>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</si>
  <si>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</si>
  <si>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</si>
  <si>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</si>
  <si>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</si>
  <si>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</si>
  <si>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</si>
  <si>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</si>
  <si>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</si>
  <si>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</si>
  <si>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</si>
  <si>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</si>
  <si>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</si>
  <si>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</si>
  <si>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</si>
  <si>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</si>
  <si>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</si>
  <si>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2138612936123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</si>
  <si>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</si>
  <si>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</si>
  <si>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</si>
  <si>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</si>
  <si>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</si>
  <si>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</si>
  <si>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</si>
  <si>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</si>
  <si>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</si>
  <si>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</si>
  <si>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JL ASTRA 12 </t>
  </si>
  <si>
    <t>Commercial</t>
  </si>
  <si>
    <t>RED</t>
  </si>
  <si>
    <t>BANDUNG, KOTA.</t>
  </si>
  <si>
    <t>1000;1000;1000;1000;1000;1000</t>
  </si>
  <si>
    <t>Select SimilarData</t>
  </si>
  <si>
    <t>New</t>
  </si>
  <si>
    <t>TDP Paid at MF</t>
  </si>
  <si>
    <t>MRA SUPPLIER COMPANY</t>
  </si>
  <si>
    <t xml:space="preserve">Sheet ini digunakan untuk mengecek status save dari tiap anggota family data </t>
  </si>
  <si>
    <t xml:space="preserve">Sheet ini digunakan untuk mengecek status save dari tab family data </t>
  </si>
  <si>
    <t>BLI GUNG</t>
  </si>
  <si>
    <t>3281920184881111</t>
  </si>
  <si>
    <t>NANI</t>
  </si>
  <si>
    <t>BLIG718@GMAIL.COM</t>
  </si>
  <si>
    <t>08642389191</t>
  </si>
  <si>
    <t>IBU RIA</t>
  </si>
  <si>
    <t>MARID1N1@GMAIL.COM</t>
  </si>
  <si>
    <t>FT JOYO</t>
  </si>
  <si>
    <t>IBU FT JOYO</t>
  </si>
  <si>
    <t>FTJOY0@GMAIL.COM</t>
  </si>
  <si>
    <t>DILA NOVITASARINA</t>
  </si>
  <si>
    <t>9876545678875253</t>
  </si>
  <si>
    <t>Select Similardata</t>
  </si>
  <si>
    <t>Select ApplicationInProccess</t>
  </si>
  <si>
    <t>5;4;1.3</t>
  </si>
  <si>
    <t>6;3;0.85</t>
  </si>
  <si>
    <t>3;2;1</t>
  </si>
  <si>
    <t>1;1;0.5</t>
  </si>
  <si>
    <t>1;1;1</t>
  </si>
  <si>
    <t>DILA NOVITASARI</t>
  </si>
  <si>
    <t>FT JOY;</t>
  </si>
  <si>
    <t>1;1;1;1;1;1</t>
  </si>
  <si>
    <t>0.8;1.3;2;2;2;2</t>
  </si>
  <si>
    <t>1.2;2;1;2;1;2</t>
  </si>
  <si>
    <t>1;1;3;1.5;4;6</t>
  </si>
  <si>
    <t>1;1;2;3;4;5</t>
  </si>
  <si>
    <t>2;1;3;1;2;3</t>
  </si>
  <si>
    <t>1;2;3;4;1;2</t>
  </si>
  <si>
    <t>0002APP20211202999</t>
  </si>
  <si>
    <t>Capitalized</t>
  </si>
  <si>
    <t>Paid By</t>
  </si>
  <si>
    <t>Sum Insured (%)</t>
  </si>
  <si>
    <t>Sum Insured Amount</t>
  </si>
  <si>
    <t>Sum Insured Amount Flood</t>
  </si>
  <si>
    <t>Sum Insured Amount TPL</t>
  </si>
  <si>
    <t>Sum Insured Amount Act of God</t>
  </si>
  <si>
    <t>Sum Insured Amount Tanggung Jawab Hukum Terhadap Penumpang</t>
  </si>
  <si>
    <t>Sum Insured Amount SRCC</t>
  </si>
  <si>
    <t>Sum Insured Amount Kecelakaan Diri Untuk Penumpang</t>
  </si>
  <si>
    <t>Sum Insured Amount Terrorist</t>
  </si>
  <si>
    <t>Section atau arraynya dapat dikosongkan jika tidak ada yang diubah dari default Insurance Coverage yang tampil pada CONFINS</t>
  </si>
  <si>
    <t>Catatan dalam mengisi Section Generated Insurance Table</t>
  </si>
  <si>
    <t>yes;no;yes</t>
  </si>
  <si>
    <t>customer;multifinance;customer</t>
  </si>
  <si>
    <t>100;90;70</t>
  </si>
  <si>
    <t>all risk;comprehensive;total loss only</t>
  </si>
  <si>
    <t>yes;no;no</t>
  </si>
  <si>
    <t>no;yes;no</t>
  </si>
  <si>
    <t>yes;yes;no</t>
  </si>
  <si>
    <t>no;yes;yes</t>
  </si>
  <si>
    <t>no;no;no</t>
  </si>
  <si>
    <t>1;0;2</t>
  </si>
  <si>
    <t>0;1;3</t>
  </si>
  <si>
    <t>3;4;5</t>
  </si>
  <si>
    <t>1;2;0</t>
  </si>
  <si>
    <t>0;0;1</t>
  </si>
  <si>
    <t>0;0;0</t>
  </si>
  <si>
    <t>no;no;yes</t>
  </si>
  <si>
    <t>Discount Amount (Paid By MF)</t>
  </si>
  <si>
    <t>Override Subsidy Discount Insurance Amount?</t>
  </si>
  <si>
    <t>Supplier;Supplier</t>
  </si>
  <si>
    <t>MRA SUPPLIER COMPANY;MRA SUPPLIER COMPANY</t>
  </si>
  <si>
    <t>Subsidy DP;Discount Insurance</t>
  </si>
  <si>
    <t>AP Deduction;AP Deduction</t>
  </si>
  <si>
    <t>Amount;Amount</t>
  </si>
  <si>
    <t>200000;5343500</t>
  </si>
  <si>
    <t>3544500</t>
  </si>
  <si>
    <t>Existing Excel sheet ini hanya dapat menambahkan field baru pada subsection additional coverage (section Insurance Coverage)</t>
  </si>
  <si>
    <t xml:space="preserve">Jika ingin mengisi Section Generated Insurance Table, wajib menggunakan delimiter atau pemisah ; sebanyak </t>
  </si>
  <si>
    <t>Year num yang terbentuk sebanyak</t>
  </si>
  <si>
    <t>Edit Generated Insurance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</si>
</sst>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  <font>
      <sz val="11"/>
      <color rgb="FF21252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3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6" fillId="0" borderId="0" xfId="0" applyFont="1" applyFill="1" applyBorder="1"/>
    <xf numFmtId="0" fontId="0" fillId="0" borderId="6" xfId="0" quotePrefix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1" xfId="2" quotePrefix="1" applyNumberFormat="1" applyFont="1" applyBorder="1"/>
    <xf numFmtId="0" fontId="0" fillId="0" borderId="0" xfId="0" applyNumberFormat="1"/>
    <xf numFmtId="0" fontId="0" fillId="0" borderId="10" xfId="0" applyBorder="1"/>
    <xf numFmtId="0" fontId="0" fillId="0" borderId="9" xfId="0" applyBorder="1"/>
    <xf numFmtId="0" fontId="9" fillId="2" borderId="0" xfId="0" applyFont="1" applyFill="1"/>
    <xf numFmtId="0" fontId="6" fillId="0" borderId="1" xfId="0" applyFont="1" applyBorder="1"/>
    <xf numFmtId="14" fontId="0" fillId="0" borderId="1" xfId="0" quotePrefix="1" applyNumberFormat="1" applyBorder="1"/>
    <xf numFmtId="0" fontId="7" fillId="0" borderId="1" xfId="0" applyFont="1" applyBorder="1"/>
    <xf numFmtId="3" fontId="7" fillId="0" borderId="1" xfId="0" applyNumberFormat="1" applyFont="1" applyBorder="1"/>
    <xf numFmtId="9" fontId="0" fillId="0" borderId="1" xfId="0" quotePrefix="1" applyNumberFormat="1" applyBorder="1"/>
    <xf numFmtId="0" fontId="0" fillId="0" borderId="0" xfId="0" applyFill="1" applyBorder="1"/>
    <xf numFmtId="3" fontId="0" fillId="0" borderId="0" xfId="0" applyNumberFormat="1" applyBorder="1"/>
    <xf numFmtId="0" fontId="6" fillId="0" borderId="11" xfId="0" applyFont="1" applyFill="1" applyBorder="1"/>
    <xf numFmtId="3" fontId="0" fillId="0" borderId="13" xfId="3" applyNumberFormat="1" applyFont="1" applyBorder="1"/>
    <xf numFmtId="0" fontId="0" fillId="0" borderId="13" xfId="0" applyBorder="1"/>
    <xf numFmtId="3" fontId="0" fillId="0" borderId="14" xfId="3" applyNumberFormat="1" applyFont="1" applyBorder="1"/>
    <xf numFmtId="0" fontId="0" fillId="0" borderId="14" xfId="0" applyBorder="1"/>
    <xf numFmtId="0" fontId="11" fillId="4" borderId="9" xfId="0" applyFont="1" applyFill="1" applyBorder="1"/>
    <xf numFmtId="0" fontId="0" fillId="5" borderId="9" xfId="0" applyFill="1" applyBorder="1"/>
    <xf numFmtId="0" fontId="0" fillId="0" borderId="16" xfId="0" applyBorder="1"/>
    <xf numFmtId="0" fontId="0" fillId="0" borderId="17" xfId="0" applyBorder="1"/>
    <xf numFmtId="0" fontId="9" fillId="5" borderId="17" xfId="0" applyFont="1" applyFill="1" applyBorder="1"/>
    <xf numFmtId="0" fontId="0" fillId="0" borderId="17" xfId="0" applyFill="1" applyBorder="1"/>
    <xf numFmtId="0" fontId="0" fillId="0" borderId="17" xfId="0" quotePrefix="1" applyBorder="1"/>
    <xf numFmtId="0" fontId="0" fillId="0" borderId="15" xfId="0" applyBorder="1"/>
    <xf numFmtId="0" fontId="0" fillId="0" borderId="0" xfId="0" applyFont="1"/>
    <xf numFmtId="0" fontId="9" fillId="5" borderId="1" xfId="0" applyFont="1" applyFill="1" applyBorder="1"/>
    <xf numFmtId="3" fontId="0" fillId="0" borderId="1" xfId="2" applyNumberFormat="1" applyFont="1" applyBorder="1" applyAlignment="1">
      <alignment horizontal="right"/>
    </xf>
    <xf numFmtId="0" fontId="9" fillId="6" borderId="9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7" xfId="0" applyFill="1" applyBorder="1"/>
    <xf numFmtId="0" fontId="0" fillId="9" borderId="17" xfId="0" applyFill="1" applyBorder="1"/>
    <xf numFmtId="0" fontId="7" fillId="12" borderId="1" xfId="0" applyFont="1" applyFill="1" applyBorder="1"/>
    <xf numFmtId="0" fontId="7" fillId="11" borderId="1" xfId="0" applyFont="1" applyFill="1" applyBorder="1" applyAlignment="1"/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0" fontId="0" fillId="8" borderId="13" xfId="0" applyFill="1" applyBorder="1"/>
    <xf numFmtId="0" fontId="0" fillId="8" borderId="14" xfId="0" applyFill="1" applyBorder="1"/>
    <xf numFmtId="0" fontId="12" fillId="1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1" xfId="0" quotePrefix="1" applyNumberFormat="1" applyBorder="1" applyAlignment="1">
      <alignment horizontal="right"/>
    </xf>
    <xf numFmtId="0" fontId="0" fillId="14" borderId="15" xfId="0" applyFill="1" applyBorder="1"/>
    <xf numFmtId="0" fontId="0" fillId="14" borderId="1" xfId="0" applyFill="1" applyBorder="1"/>
    <xf numFmtId="0" fontId="9" fillId="3" borderId="3" xfId="0" applyFont="1" applyFill="1" applyBorder="1" applyAlignment="1"/>
    <xf numFmtId="0" fontId="0" fillId="8" borderId="16" xfId="0" applyFill="1" applyBorder="1"/>
    <xf numFmtId="0" fontId="0" fillId="0" borderId="1" xfId="0" applyBorder="1" applyAlignment="1">
      <alignment vertical="center"/>
    </xf>
    <xf numFmtId="165" fontId="0" fillId="0" borderId="1" xfId="2" applyNumberFormat="1" applyFont="1" applyBorder="1"/>
    <xf numFmtId="0" fontId="4" fillId="0" borderId="1" xfId="0" applyFont="1" applyBorder="1" applyAlignment="1">
      <alignment wrapText="1"/>
    </xf>
    <xf numFmtId="0" fontId="0" fillId="9" borderId="0" xfId="0" applyFill="1" applyBorder="1"/>
    <xf numFmtId="0" fontId="13" fillId="0" borderId="1" xfId="0" applyFont="1" applyBorder="1"/>
    <xf numFmtId="14" fontId="0" fillId="0" borderId="1" xfId="0" applyNumberFormat="1" applyBorder="1" applyAlignment="1">
      <alignment wrapText="1"/>
    </xf>
    <xf numFmtId="0" fontId="1" fillId="0" borderId="0" xfId="1"/>
    <xf numFmtId="14" fontId="13" fillId="0" borderId="0" xfId="0" applyNumberFormat="1" applyFont="1"/>
    <xf numFmtId="0" fontId="0" fillId="8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4" xfId="0" applyFill="1" applyBorder="1"/>
    <xf numFmtId="0" fontId="0" fillId="0" borderId="12" xfId="0" applyFill="1" applyBorder="1"/>
    <xf numFmtId="0" fontId="0" fillId="0" borderId="12" xfId="0" applyNumberFormat="1" applyFill="1" applyBorder="1"/>
    <xf numFmtId="0" fontId="0" fillId="15" borderId="1" xfId="0" applyFill="1" applyBorder="1"/>
    <xf numFmtId="3" fontId="0" fillId="0" borderId="15" xfId="0" applyNumberFormat="1" applyBorder="1"/>
    <xf numFmtId="0" fontId="0" fillId="0" borderId="20" xfId="0" applyBorder="1"/>
    <xf numFmtId="0" fontId="9" fillId="3" borderId="1" xfId="0" applyFont="1" applyFill="1" applyBorder="1"/>
    <xf numFmtId="0" fontId="9" fillId="3" borderId="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3" borderId="11" xfId="0" applyFont="1" applyFill="1" applyBorder="1"/>
    <xf numFmtId="0" fontId="9" fillId="3" borderId="0" xfId="0" applyFont="1" applyFill="1" applyBorder="1"/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9" fillId="3" borderId="4" xfId="0" applyFont="1" applyFill="1" applyBorder="1" applyAlignment="1"/>
    <xf numFmtId="0" fontId="9" fillId="3" borderId="12" xfId="0" applyFont="1" applyFill="1" applyBorder="1" applyAlignment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2" xfId="0" applyFont="1" applyFill="1" applyBorder="1"/>
    <xf numFmtId="0" fontId="5" fillId="0" borderId="4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" xfId="0" applyFont="1" applyBorder="1"/>
    <xf numFmtId="0" fontId="10" fillId="3" borderId="4" xfId="0" applyFont="1" applyFill="1" applyBorder="1"/>
    <xf numFmtId="0" fontId="10" fillId="3" borderId="12" xfId="0" applyFont="1" applyFill="1" applyBorder="1"/>
    <xf numFmtId="0" fontId="10" fillId="3" borderId="2" xfId="0" applyFont="1" applyFill="1" applyBorder="1"/>
    <xf numFmtId="0" fontId="10" fillId="3" borderId="1" xfId="0" applyFont="1" applyFill="1" applyBorder="1"/>
    <xf numFmtId="0" fontId="9" fillId="3" borderId="4" xfId="0" applyFont="1" applyFill="1" applyBorder="1" applyAlignment="1">
      <alignment horizontal="left" vertical="center"/>
    </xf>
    <xf numFmtId="0" fontId="9" fillId="3" borderId="1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 vertical="top" wrapText="1"/>
    </xf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horizontal="center" vertical="center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1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ont>
        <color auto="1"/>
      </font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table1.xml><?xml version="1.0" encoding="utf-8"?>
<table xmlns="http://schemas.openxmlformats.org/spreadsheetml/2006/main" id="1" name="QueryJobProfessionEmployee" displayName="QueryJobProfessionEmployee" ref="A1:B43" tableType="queryTable" totalsRowShown="0">
  <autoFilter ref="A1:B43"/>
  <tableColumns count="2">
    <tableColumn id="9" uniqueName="9" name="JOB PROFESSION EMP" queryTableFieldId="1" dataDxfId="59"/>
    <tableColumn id="10" uniqueName="10" name="JOB POSITION CODE" queryTableFieldId="2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Country" displayName="QueryCountry" ref="E1:F242" tableType="queryTable" totalsRowShown="0">
  <autoFilter ref="E1:F242"/>
  <tableColumns count="2">
    <tableColumn id="3" uniqueName="3" name="COUNTRY NAME" queryTableFieldId="1" dataDxfId="57"/>
    <tableColumn id="4" uniqueName="4" name="COUNTRY CODE" queryTableFieldId="2" dataDxfId="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JobPosition" displayName="QueryJobPosition" ref="I1:J30" tableType="queryTable" totalsRowShown="0">
  <autoFilter ref="I1:J30"/>
  <tableColumns count="2">
    <tableColumn id="5" uniqueName="5" name="JOB POSITION NAME" queryTableFieldId="1" dataDxfId="55"/>
    <tableColumn id="6" uniqueName="6" name="JOB POSITION CODE" queryTableFieldId="2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ueryDepartmentAML" displayName="QueryDepartmentAML" ref="M1:N492" tableType="queryTable" totalsRowShown="0">
  <autoFilter ref="M1:N492"/>
  <tableColumns count="2">
    <tableColumn id="3" uniqueName="3" name="DEPARTMENT AML" queryTableFieldId="1" dataDxfId="53"/>
    <tableColumn id="4" uniqueName="4" name="DEPARTMENT AML CODE" queryTableFieldId="2" dataDxf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ueryAuthorityAML" displayName="QueryAuthorityAML" ref="Q1:R9" tableType="queryTable" totalsRowShown="0">
  <autoFilter ref="Q1:R9"/>
  <tableColumns count="2">
    <tableColumn id="3" uniqueName="3" name="AUTHORITY AML" queryTableFieldId="1" dataDxfId="51"/>
    <tableColumn id="4" uniqueName="4" name="AUTHORITY AML2" queryTableFieldId="2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QueryIdType" displayName="QueryIdType" ref="T1:T15" tableType="queryTable" totalsRowShown="0">
  <autoFilter ref="T1:T15"/>
  <tableColumns count="1">
    <tableColumn id="2" uniqueName="2" name="ID TYPE" queryTableFieldId="1" dataDxfId="4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QueryMaritalStatus" displayName="QueryMaritalStatus" ref="V1:V4" tableType="queryTable" totalsRowShown="0">
  <autoFilter ref="V1:V4"/>
  <tableColumns count="1">
    <tableColumn id="2" uniqueName="2" name="MARITAL STATUS" queryTableFieldId="1" dataDxf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QueryNationality" displayName="QueryNationality" ref="X1:X4" tableType="queryTable" totalsRowShown="0">
  <autoFilter ref="X1:X4"/>
  <tableColumns count="1">
    <tableColumn id="2" uniqueName="2" name="NATIONALITY" queryTableFieldId="1" dataDxfId="4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QueryOwnership" displayName="QueryOwnership" ref="Z1:Z8" tableType="queryTable" totalsRowShown="0">
  <autoFilter ref="Z1:Z8"/>
  <tableColumns count="1">
    <tableColumn id="2" uniqueName="2" name="OWNERSHIP" queryTableFieldId="1" dataDxfId="4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QueryGuarantorRelationshipPersonal" displayName="QueryGuarantorRelationshipPersonal" ref="AB1:AB14" tableType="queryTable" totalsRowShown="0">
  <autoFilter ref="AB1:AB14"/>
  <tableColumns count="1">
    <tableColumn id="2" uniqueName="2" name="GUARANTOR_RELATIONSHIP_PERSONAL" queryTableFieldId="1" dataDxfId="4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QueryGender" displayName="QueryGender" ref="AD1:AD3" tableType="queryTable" totalsRowShown="0">
  <autoFilter ref="AD1:AD3"/>
  <tableColumns count="1">
    <tableColumn id="2" uniqueName="2" name="GENDER" queryTableFieldId="1" dataDxfId="4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QueryCustomerModelPersonal" displayName="QueryCustomerModelPersonal" ref="AF1:AF5" tableType="queryTable" totalsRowShown="0">
  <autoFilter ref="AF1:AF5"/>
  <tableColumns count="1">
    <tableColumn id="2" uniqueName="2" name="CUSTOMER MODEL PERSONAL" queryTableFieldId="1" dataDxfId="4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QueryGuarantorRelationshipCompany" displayName="QueryGuarantorRelationshipCompany" ref="AH1:AH7" tableType="queryTable" totalsRowShown="0">
  <autoFilter ref="AH1:AH7"/>
  <tableColumns count="1">
    <tableColumn id="2" uniqueName="2" name="GUARANTOR_RELATIONSHIP_COMPANY" queryTableFieldId="1" dataDxfId="4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QueryCustomerModelCompany" displayName="QueryCustomerModelCompany" ref="AJ1:AJ3" tableType="queryTable" totalsRowShown="0">
  <autoFilter ref="AJ1:AJ3"/>
  <tableColumns count="1">
    <tableColumn id="2" uniqueName="2" name="CUSTOMER MODEL COMPANY" queryTableFieldId="1" dataDxfId="4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QueryCompanyType" displayName="QueryCompanyType" ref="AL1:AL6" tableType="queryTable" totalsRowShown="0">
  <autoFilter ref="AL1:AL6"/>
  <tableColumns count="1">
    <tableColumn id="2" uniqueName="2" name="COMPANY TYPE" queryTableFieldId="1" dataDxfId="4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QueryLifeInscoBranchName" displayName="QueryLifeInscoBranchName" ref="AN1:AN29" tableType="queryTable" totalsRowShown="0">
  <autoFilter ref="AN1:AN29"/>
  <tableColumns count="1">
    <tableColumn id="2" uniqueName="2" name="LIFE INSCO BRANCH NAME" queryTableFieldId="1" dataDxfId="3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QueryPremiumPaymentMethod" displayName="QueryPremiumPaymentMethod" ref="AP1:AP4" tableType="queryTable" totalsRowShown="0">
  <autoFilter ref="AP1:AP4"/>
  <tableColumns count="1">
    <tableColumn id="2" uniqueName="2" name="Premium Payment Method" queryTableFieldId="1" dataDxfId="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QueryEconomicSectorSLIK" displayName="QueryEconomicSectorSLIK" ref="AR1:AS476" tableType="queryTable" totalsRowShown="0">
  <autoFilter ref="AR1:AS476"/>
  <tableColumns count="2">
    <tableColumn id="3" uniqueName="3" name="ECONOMIC SECTOR NAME" queryTableFieldId="1" dataDxfId="37"/>
    <tableColumn id="4" uniqueName="4" name="ECONOMIC SECTOR CODE" queryTableFieldId="2" dataDxfId="3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Query_Ref_Master_App_Data" displayName="Query_Ref_Master_App_Data" ref="AU1:AV5" tableType="queryTable" totalsRowShown="0">
  <autoFilter ref="AU1:AV5"/>
  <tableColumns count="2">
    <tableColumn id="3" uniqueName="3" name="REF MASTER APPDATA DESCRIPTION" queryTableFieldId="1" dataDxfId="35"/>
    <tableColumn id="4" uniqueName="4" name="REF MASTER APPDATA CODE" queryTableFieldId="2" dataDxfId="3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Query_Application_Source" displayName="Query_Application_Source" ref="AX1:AX12" tableType="queryTable" totalsRowShown="0">
  <autoFilter ref="AX1:AX12"/>
  <tableColumns count="1">
    <tableColumn id="2" uniqueName="2" name="APPLICATION SOURCE" queryTableFieldId="1" dataDxfId="3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Query_First_Installment_Type" displayName="Query_First_Installment_Type" ref="AZ1:AZ3" tableType="queryTable" totalsRowShown="0">
  <autoFilter ref="AZ1:AZ3"/>
  <tableColumns count="1">
    <tableColumn id="2" uniqueName="2" name="FIRST INSTALLMENT TYPE" queryTableFieldId="1" dataDxfId="3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Query_Payment_Frequency" displayName="Query_Payment_Frequency" ref="BB1:BB17" tableType="queryTable" totalsRowShown="0">
  <autoFilter ref="BB1:BB17"/>
  <tableColumns count="1">
    <tableColumn id="2" uniqueName="2" name="PAYMENT FREQUENCY" queryTableFieldId="1" dataDxfId="3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Query_DP_Source_Payment_Type" displayName="Query_DP_Source_Payment_Type" ref="BD1:BD10" tableType="queryTable" totalsRowShown="0">
  <autoFilter ref="BD1:BD10"/>
  <tableColumns count="1">
    <tableColumn id="2" uniqueName="2" name="DP SOURCE PAYMENT TYPE" queryTableFieldId="1" dataDxfId="3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Query_Interest_Type" displayName="Query_Interest_Type" ref="BF1:BF3" tableType="queryTable" totalsRowShown="0">
  <autoFilter ref="BF1:BF3"/>
  <tableColumns count="1">
    <tableColumn id="2" uniqueName="2" name="Interest Type" queryTableFieldId="1" dataDxfId="2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Query_Installment_Scheme" displayName="Query_Installment_Scheme" ref="BH1:BH8" tableType="queryTable" totalsRowShown="0">
  <autoFilter ref="BH1:BH8"/>
  <tableColumns count="1">
    <tableColumn id="2" uniqueName="2" name="INSTALLMENT SCHEME" queryTableFieldId="1" dataDxfId="2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Query_Floating_Period" displayName="Query_Floating_Period" ref="BJ1:BJ17" tableType="queryTable" totalsRowShown="0">
  <autoFilter ref="BJ1:BJ17"/>
  <tableColumns count="1">
    <tableColumn id="2" uniqueName="2" name="FLOATING PERIOD" queryTableFieldId="1" dataDxfId="2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Query_WOP" displayName="Query_WOP" ref="BL1:BL6" tableType="queryTable" totalsRowShown="0">
  <autoFilter ref="BL1:BL6"/>
  <tableColumns count="1">
    <tableColumn id="2" uniqueName="2" name="WOP" queryTableFieldId="1" dataDxfId="2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Query_Customer_Notification" displayName="Query_Customer_Notification" ref="BN1:BN4" tableType="queryTable" totalsRowShown="0">
  <autoFilter ref="BN1:BN4"/>
  <tableColumns count="1">
    <tableColumn id="2" uniqueName="2" name="CUSTOMER NOTIFICATION BY" queryTableFieldId="1" dataDxfId="2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Query_Installment_Source_Payment_Type" displayName="Query_Installment_Source_Payment_Type" ref="BP1:BP10" tableType="queryTable" totalsRowShown="0">
  <autoFilter ref="BP1:BP10"/>
  <tableColumns count="1">
    <tableColumn id="2" uniqueName="2" name="INSTALLMENT SOURCE PAYMENT TYPE" queryTableFieldId="1" dataDxfId="2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1" name="Query_Copy_Address_From_App_Data_Personal" displayName="Query_Copy_Address_From_App_Data_Personal" ref="BR3:BR11" tableType="queryTable" headerRowCount="0" totalsRowShown="0">
  <tableColumns count="1">
    <tableColumn id="2" uniqueName="2" name="descr" queryTableFieldId="1" dataDxfId="2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2" name="Query_Characteristic_Of_Credit" displayName="Query_Characteristic_Of_Credit" ref="BT1:BT3" tableType="queryTable" totalsRowShown="0">
  <autoFilter ref="BT1:BT3"/>
  <tableColumns count="1">
    <tableColumn id="2" uniqueName="2" name="CHARACTERISTIC OF CREDIT" queryTableFieldId="1" dataDxfId="2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3" name="Query_Way_Of_Restructure" displayName="Query_Way_Of_Restructure" ref="BV1:BV4" tableType="queryTable" totalsRowShown="0">
  <autoFilter ref="BV1:BV4"/>
  <tableColumns count="1">
    <tableColumn id="2" uniqueName="2" name="WAY OF RESTRUCTURE" queryTableFieldId="1" dataDxfId="2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4" name="Query_Copy_Address_From_Asset_Data_Personal" displayName="Query_Copy_Address_From_Asset_Data_Personal" ref="BX2:BX10" tableType="queryTable" headerRowCount="0" totalsRowShown="0">
  <tableColumns count="1">
    <tableColumn id="2" uniqueName="2" name="master_code" queryTableFieldId="1" dataDxfId="20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5" name="Query_Insured_By" displayName="Query_Insured_By" ref="BZ1:BZ5" tableType="queryTable" totalsRowShown="0">
  <autoFilter ref="BZ1:BZ5"/>
  <tableColumns count="1">
    <tableColumn id="2" uniqueName="2" name="INSURED BY" queryTableFieldId="1" dataDxfId="1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6" name="Query_Asset_Region" displayName="Query_Asset_Region" ref="CB1:CB5" tableType="queryTable" totalsRowShown="0">
  <autoFilter ref="CB1:CB5"/>
  <tableColumns count="1">
    <tableColumn id="2" uniqueName="2" name="ASSET REGION" queryTableFieldId="1" dataDxfId="1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7" name="Query_Cover_Period" displayName="Query_Cover_Period" ref="CD1:CD5" tableType="queryTable" totalsRowShown="0">
  <autoFilter ref="CD1:CD5"/>
  <tableColumns count="1">
    <tableColumn id="2" uniqueName="2" name="COVER PERIOD" queryTableFieldId="1" dataDxfId="17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8" name="Query_Payment_Type" displayName="Query_Payment_Type" ref="CF1:CF3" tableType="queryTable" totalsRowShown="0">
  <autoFilter ref="CF1:CF3"/>
  <tableColumns count="1">
    <tableColumn id="2" uniqueName="2" name="PAYMENT TYPE" queryTableFieldId="1" dataDxfId="16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9" name="Query_Asset_Insco_Branch_Name" displayName="Query_Asset_Insco_Branch_Name" ref="CH1:CH29" tableType="queryTable" totalsRowShown="0">
  <autoFilter ref="CH1:CH29"/>
  <tableColumns count="1">
    <tableColumn id="2" uniqueName="2" name="INSCO BRANCH NAME" queryTableFieldId="1" dataDxfId="15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0" name="Query_Insurance_Main_Coverage" displayName="Query_Insurance_Main_Coverage" ref="CJ1:CJ4" tableType="queryTable" totalsRowShown="0">
  <autoFilter ref="CJ1:CJ4"/>
  <tableColumns count="1">
    <tableColumn id="2" uniqueName="2" name="INSURANCE MAIN COVERAGE" queryTableFieldId="1" dataDxfId="1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1" name="Query_Asset_User_Relationship_Personal" displayName="Query_Asset_User_Relationship_Personal" ref="CO1:CO14" tableType="queryTable" totalsRowShown="0">
  <autoFilter ref="CO1:CO14"/>
  <tableColumns count="1">
    <tableColumn id="2" uniqueName="2" name="Customer Relationship" queryTableFieldId="1" dataDxfId="13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30" name="Query_Ownership_Code" displayName="Query_Ownership_Code" ref="CQ1:CQ8" tableType="queryTable" totalsRowShown="0">
  <autoFilter ref="CQ1:CQ8"/>
  <tableColumns count="1">
    <tableColumn id="2" uniqueName="2" name="OWNERSHIP CODE" queryTableFieldId="1" dataDxfId="12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Query_Owner_Type" displayName="Query_Owner_Type" ref="CS1:CS3" tableType="queryTable" totalsRowShown="0">
  <autoFilter ref="CS1:CS3"/>
  <tableColumns count="1">
    <tableColumn id="2" uniqueName="2" name="Owner Type" queryTableFieldId="1" dataDxfId="11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Query_Subsidy_From_Type" displayName="Query_Subsidy_From_Type" ref="CU1:CU6" tableType="queryTable" totalsRowShown="0">
  <autoFilter ref="CU1:CU6"/>
  <tableColumns count="1">
    <tableColumn id="2" uniqueName="2" name="Subsidy From Type" queryTableFieldId="1" dataDxfId="10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Query_Subsidy_Allocation" displayName="Query_Subsidy_Allocation" ref="CW1:CW6" tableType="queryTable" totalsRowShown="0">
  <autoFilter ref="CW1:CW6"/>
  <tableColumns count="1">
    <tableColumn id="2" uniqueName="2" name="Subsidy Allocation" queryTableFieldId="1" dataDxfId="9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Query_Subsidy_Source" displayName="Query_Subsidy_Source" ref="CY1:CY8" tableType="queryTable" totalsRowShown="0">
  <autoFilter ref="CY1:CY8"/>
  <tableColumns count="1">
    <tableColumn id="2" uniqueName="2" name="Subsidy Source" queryTableFieldId="1" dataDxfId="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Query_Provision_Calculation_Base" displayName="Query_Provision_Calculation_Base" ref="DA1:DA3" tableType="queryTable" totalsRowShown="0">
  <autoFilter ref="DA1:DA3"/>
  <tableColumns count="1">
    <tableColumn id="2" uniqueName="2" name="Provision Calculation Base" queryTableFieldId="1" dataDxfId="7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Query_Grace_Period_Type" displayName="Query_Grace_Period_Type" ref="DC1:DC3" tableType="queryTable" totalsRowShown="0">
  <autoFilter ref="DC1:DC3"/>
  <tableColumns count="1">
    <tableColumn id="2" uniqueName="2" name="Grace Period Type" queryTableFieldId="1" dataDxfId="6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56" name="Query_JobProfessionProfessional" displayName="Query_JobProfessionProfessional" ref="DG1:DH30" tableType="queryTable" totalsRowShown="0">
  <autoFilter ref="DG1:DH30"/>
  <tableColumns count="2">
    <tableColumn id="5" uniqueName="5" name="JOB PROFESSION PROF" queryTableFieldId="1" dataDxfId="5"/>
    <tableColumn id="6" uniqueName="6" name="JOB POSITION CODE" queryTableFieldId="2" dataDxfId="4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57" name="Query_JobProfessionNonProfessional" displayName="Query_JobProfessionNonProfessional" ref="DJ1:DK6" tableType="queryTable" totalsRowShown="0">
  <autoFilter ref="DJ1:DK6"/>
  <tableColumns count="2">
    <tableColumn id="5" uniqueName="5" name="JOB PROFESSION NONPROF" queryTableFieldId="1" dataDxfId="3"/>
    <tableColumn id="6" uniqueName="6" name="JOB POSITION CODE" queryTableFieldId="2" dataDxfId="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8" name="Query_JobProfessionSME" displayName="Query_JobProfessionSME" ref="DM1:DN15" tableType="queryTable" totalsRowShown="0">
  <autoFilter ref="DM1:DN15"/>
  <tableColumns count="2">
    <tableColumn id="5" uniqueName="5" name="JOB PROFESSION SME" queryTableFieldId="1" dataDxfId="1"/>
    <tableColumn id="6" uniqueName="6" name="JOB POSITION 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LIG718@GMAIL.COM" TargetMode="External"/><Relationship Id="rId1" Type="http://schemas.openxmlformats.org/officeDocument/2006/relationships/hyperlink" Target="mailto:FTTESSTT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oge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MARID1N1@GMAIL.COM" TargetMode="External"/><Relationship Id="rId6" Type="http://schemas.openxmlformats.org/officeDocument/2006/relationships/hyperlink" Target="mailto:FTJANU@GMAIL.COM" TargetMode="External"/><Relationship Id="rId5" Type="http://schemas.openxmlformats.org/officeDocument/2006/relationships/hyperlink" Target="mailto:FTHANDY@GMAIL.COM" TargetMode="External"/><Relationship Id="rId4" Type="http://schemas.openxmlformats.org/officeDocument/2006/relationships/hyperlink" Target="mailto:doge@gmail.com" TargetMode="External"/><Relationship Id="rId9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oge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FTJOY0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6.bin"/><Relationship Id="rId6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H2" sqref="H2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7" width="18" bestFit="1" customWidth="1" collapsed="1"/>
    <col min="8" max="8" width="22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4</v>
      </c>
      <c r="E2" s="1" t="s">
        <v>8</v>
      </c>
      <c r="F2" s="1">
        <f>COUNTA('5.TabReferantorData'!B2:XFD2)</f>
        <v>0</v>
      </c>
      <c r="G2" s="1">
        <f>COUNTA('7a.Accessories'!B2:XFD2)</f>
        <v>0</v>
      </c>
      <c r="H2" s="1">
        <f>COUNTA('12.TabUploadDocument'!B2:XFD2)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0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21.85546875" bestFit="1" customWidth="1" collapsed="1"/>
    <col min="2" max="6" width="27.140625" bestFit="1" customWidth="1" collapsed="1"/>
  </cols>
  <sheetData>
    <row r="1" spans="1:6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r="2" spans="1:6" s="19" customFormat="1" x14ac:dyDescent="0.25">
      <c r="A2" s="59" t="s">
        <v>11</v>
      </c>
      <c r="B2" s="19" t="s">
        <v>3294</v>
      </c>
    </row>
    <row r="3" spans="1:6" s="19" customFormat="1" x14ac:dyDescent="0.25">
      <c r="A3" s="19" t="s">
        <v>23</v>
      </c>
      <c r="B3" t="s">
        <v>3425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r="4" spans="1:6" s="19" customFormat="1" ht="15" customHeight="1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r="5" spans="1:6" s="98" customFormat="1" x14ac:dyDescent="0.25">
      <c r="A5" s="98" t="s">
        <v>3194</v>
      </c>
    </row>
    <row r="6" spans="1:6" s="19" customFormat="1" x14ac:dyDescent="0.25">
      <c r="A6" s="60" t="s">
        <v>12</v>
      </c>
      <c r="B6" s="2" t="s">
        <v>3191</v>
      </c>
      <c r="C6" s="2" t="s">
        <v>13</v>
      </c>
      <c r="D6" s="2" t="s">
        <v>15</v>
      </c>
      <c r="E6" s="2" t="s">
        <v>14</v>
      </c>
    </row>
    <row r="7" spans="1:6" s="19" customFormat="1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r="8" spans="1:6" s="19" customFormat="1" x14ac:dyDescent="0.25">
      <c r="A8" s="60" t="s">
        <v>3255</v>
      </c>
      <c r="B8" s="2" t="s">
        <v>3191</v>
      </c>
      <c r="C8" s="2" t="s">
        <v>20</v>
      </c>
      <c r="D8" s="2" t="s">
        <v>22</v>
      </c>
      <c r="E8" s="2" t="s">
        <v>21</v>
      </c>
    </row>
    <row r="9" spans="1:6" s="19" customFormat="1" x14ac:dyDescent="0.25">
      <c r="A9" s="60" t="s">
        <v>2549</v>
      </c>
      <c r="B9" s="19" t="s">
        <v>3397</v>
      </c>
      <c r="F9" s="19" t="s">
        <v>2550</v>
      </c>
    </row>
    <row r="10" spans="1:6" s="19" customFormat="1" x14ac:dyDescent="0.25">
      <c r="A10" s="60" t="s">
        <v>33</v>
      </c>
      <c r="B10" s="2" t="s">
        <v>3378</v>
      </c>
      <c r="F10" s="2" t="s">
        <v>90</v>
      </c>
    </row>
    <row r="11" spans="1:6" s="19" customFormat="1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2641</v>
      </c>
      <c r="F11" s="19" t="s">
        <v>36</v>
      </c>
    </row>
    <row r="12" spans="1:6" s="19" customFormat="1" x14ac:dyDescent="0.25">
      <c r="A12" s="19" t="s">
        <v>2551</v>
      </c>
      <c r="B12" s="73">
        <v>45923</v>
      </c>
    </row>
    <row r="13" spans="1:6" s="19" customFormat="1" x14ac:dyDescent="0.25">
      <c r="A13" s="60" t="s">
        <v>38</v>
      </c>
      <c r="B13" s="19" t="s">
        <v>344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r="14" spans="1:6" s="19" customFormat="1" x14ac:dyDescent="0.25">
      <c r="A14" s="60" t="s">
        <v>40</v>
      </c>
      <c r="B14" s="2">
        <v>89129393991</v>
      </c>
      <c r="F14" s="2" t="s">
        <v>2552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r="17" spans="1:6" s="19" customFormat="1" x14ac:dyDescent="0.25">
      <c r="A17" s="60" t="s">
        <v>2553</v>
      </c>
      <c r="B17" s="73">
        <v>36526</v>
      </c>
      <c r="F17" s="2" t="s">
        <v>2621</v>
      </c>
    </row>
    <row r="18" spans="1:6" s="19" customFormat="1" x14ac:dyDescent="0.25">
      <c r="A18" s="60" t="s">
        <v>3256</v>
      </c>
      <c r="B18" s="2" t="s">
        <v>3398</v>
      </c>
      <c r="F18" s="2" t="s">
        <v>2554</v>
      </c>
    </row>
    <row r="19" spans="1:6" s="19" customFormat="1" x14ac:dyDescent="0.25">
      <c r="A19" s="19" t="s">
        <v>50</v>
      </c>
    </row>
    <row r="20" spans="1:6" s="19" customFormat="1" x14ac:dyDescent="0.25">
      <c r="A20" s="60" t="s">
        <v>51</v>
      </c>
      <c r="B20" s="19" t="s">
        <v>3399</v>
      </c>
      <c r="F20" s="19" t="s">
        <v>2555</v>
      </c>
    </row>
    <row r="21" spans="1:6" s="19" customFormat="1" x14ac:dyDescent="0.25">
      <c r="A21" s="60" t="s">
        <v>53</v>
      </c>
      <c r="B21" s="85" t="s">
        <v>3400</v>
      </c>
      <c r="F21" s="3" t="s">
        <v>2556</v>
      </c>
    </row>
    <row r="22" spans="1:6" s="98" customFormat="1" x14ac:dyDescent="0.25">
      <c r="A22" s="98" t="s">
        <v>3195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r="24" spans="1:6" s="19" customFormat="1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r="25" spans="1:6" s="19" customFormat="1" x14ac:dyDescent="0.25">
      <c r="A25" s="62" t="s">
        <v>70</v>
      </c>
      <c r="B25" s="19" t="e">
        <f>VLOOKUP(B26,Master!Q:R,2,FALSE)</f>
        <v>#N/A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r="26" spans="1:6" s="19" customFormat="1" x14ac:dyDescent="0.25">
      <c r="A26" s="13" t="s">
        <v>315</v>
      </c>
      <c r="C26" s="19" t="s">
        <v>69</v>
      </c>
      <c r="D26" s="19" t="s">
        <v>69</v>
      </c>
      <c r="F26" s="19" t="s">
        <v>69</v>
      </c>
    </row>
    <row r="27" spans="1:6" s="98" customFormat="1" x14ac:dyDescent="0.25">
      <c r="A27" s="98" t="s">
        <v>3196</v>
      </c>
    </row>
    <row r="28" spans="1:6" s="19" customFormat="1" x14ac:dyDescent="0.25">
      <c r="A28" s="60" t="s">
        <v>74</v>
      </c>
      <c r="B28" s="19" t="s">
        <v>3386</v>
      </c>
      <c r="F28" s="19" t="s">
        <v>2557</v>
      </c>
    </row>
    <row r="29" spans="1:6" s="19" customFormat="1" x14ac:dyDescent="0.25">
      <c r="A29" s="60" t="s">
        <v>76</v>
      </c>
      <c r="B29" s="2" t="s">
        <v>3284</v>
      </c>
      <c r="F29" s="2" t="s">
        <v>78</v>
      </c>
    </row>
    <row r="30" spans="1:6" s="19" customFormat="1" x14ac:dyDescent="0.25">
      <c r="A30" s="60" t="s">
        <v>82</v>
      </c>
      <c r="B30" s="2" t="s">
        <v>3284</v>
      </c>
      <c r="F30" s="2" t="s">
        <v>78</v>
      </c>
    </row>
    <row r="31" spans="1:6" s="19" customFormat="1" x14ac:dyDescent="0.25">
      <c r="A31" s="60" t="s">
        <v>107</v>
      </c>
      <c r="B31" s="2" t="s">
        <v>3285</v>
      </c>
      <c r="F31" s="2" t="s">
        <v>85</v>
      </c>
    </row>
    <row r="32" spans="1:6" s="19" customFormat="1" x14ac:dyDescent="0.25">
      <c r="A32" s="60" t="s">
        <v>88</v>
      </c>
      <c r="B32" s="19" t="s">
        <v>3287</v>
      </c>
      <c r="F32" s="19" t="s">
        <v>215</v>
      </c>
    </row>
    <row r="33" spans="1:6" s="19" customFormat="1" x14ac:dyDescent="0.25">
      <c r="A33" s="60" t="s">
        <v>86</v>
      </c>
      <c r="B33" s="19" t="s">
        <v>3286</v>
      </c>
      <c r="F33" s="19" t="s">
        <v>215</v>
      </c>
    </row>
    <row r="34" spans="1:6" s="19" customFormat="1" x14ac:dyDescent="0.25">
      <c r="A34" s="60" t="s">
        <v>89</v>
      </c>
      <c r="B34" s="19" t="s">
        <v>3288</v>
      </c>
      <c r="F34" s="19" t="s">
        <v>2562</v>
      </c>
    </row>
    <row r="35" spans="1:6" s="19" customFormat="1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type="expression" dxfId="126" priority="3">
      <formula>A$4="Input Data"</formula>
    </cfRule>
  </conditionalFormatting>
  <conditionalFormatting sqref="A9:XFD14 A16:XFD20 A28:XFD35 A21 C21:XFD21">
    <cfRule type="expression" dxfId="125" priority="2">
      <formula>A$4="LookUp"</formula>
    </cfRule>
  </conditionalFormatting>
  <conditionalFormatting sqref="A12:XFD12">
    <cfRule type="expression" dxfId="124" priority="1">
      <formula>OR(A$11="E-KTP",A$11="AKTA",A$11="NPWP")</formula>
    </cfRule>
  </conditionalFormatting>
  <dataValidations count="31">
    <dataValidation type="list" allowBlank="1" showInputMessage="1" showErrorMessage="1" sqref="B54:C54">
      <formula1>"DINAS, FAMILY, KPR, RENTED, OWNED"</formula1>
    </dataValidation>
    <dataValidation type="list" allowBlank="1" showInputMessage="1" showErrorMessage="1" sqref="B46:C46">
      <formula1>"Master!$Q$2:$Q$9"</formula1>
    </dataValidation>
    <dataValidation type="list" allowBlank="1" showInputMessage="1" showErrorMessage="1" sqref="B4:F4">
      <formula1>"Input Data, LookUp"</formula1>
    </dataValidation>
    <dataValidation type="list" allowBlank="1" showInputMessage="1" showErrorMessage="1" sqref="B44:C44">
      <formula1>#REF!</formula1>
    </dataValidation>
    <dataValidation type="custom" allowBlank="1" showInputMessage="1" showErrorMessage="1" sqref="B6">
      <formula1>B4="LookUp"</formula1>
    </dataValidation>
    <dataValidation type="custom" allowBlank="1" showInputMessage="1" showErrorMessage="1" sqref="B7">
      <formula1>B4="LookUp"</formula1>
    </dataValidation>
    <dataValidation type="custom" allowBlank="1" showInputMessage="1" showErrorMessage="1" sqref="B9">
      <formula1>B4="Input Data"</formula1>
    </dataValidation>
    <dataValidation type="custom" allowBlank="1" showInputMessage="1" showErrorMessage="1" sqref="B10">
      <formula1>B4="Input Data"</formula1>
    </dataValidation>
    <dataValidation type="custom" allowBlank="1" showInputMessage="1" showErrorMessage="1" sqref="C12:F12">
      <formula1>AND(C4="Input Data",C11 &lt;&gt; "E-KTP",C11 &lt;&gt; "AKTA",C11&lt;&gt;"NPWP")</formula1>
    </dataValidation>
    <dataValidation type="custom" allowBlank="1" showInputMessage="1" showErrorMessage="1" sqref="B14">
      <formula1>B4="Input Data"</formula1>
    </dataValidation>
    <dataValidation type="custom" allowBlank="1" showInputMessage="1" showErrorMessage="1" sqref="B17">
      <formula1>B4="Input Data"</formula1>
    </dataValidation>
    <dataValidation type="custom" allowBlank="1" showInputMessage="1" showErrorMessage="1" sqref="B18">
      <formula1>AND(B4="Input Data",IF(B11="E-KTP",LEN(B18)=16,IF(B11="NPWP",LEN(B18)=15,LEN(B18)&gt;0)))</formula1>
    </dataValidation>
    <dataValidation type="custom" allowBlank="1" showInputMessage="1" showErrorMessage="1" sqref="B19">
      <formula1>AND(B4="Input Data",OR(LEN(B19)=15,LEN(B19)=0))</formula1>
    </dataValidation>
    <dataValidation type="custom" allowBlank="1" showInputMessage="1" showErrorMessage="1" sqref="B20">
      <formula1>B4="Input Data"</formula1>
    </dataValidation>
    <dataValidation type="custom" allowBlank="1" showInputMessage="1" showErrorMessage="1" sqref="B23:F23">
      <formula1>B4="Input Data"</formula1>
    </dataValidation>
    <dataValidation type="custom" allowBlank="1" showInputMessage="1" showErrorMessage="1" sqref="B25">
      <formula1>B4="Input Data"</formula1>
    </dataValidation>
    <dataValidation type="custom" allowBlank="1" showInputMessage="1" showErrorMessage="1" sqref="B28">
      <formula1>B4="Input Data"</formula1>
    </dataValidation>
    <dataValidation type="custom" allowBlank="1" showInputMessage="1" showErrorMessage="1" sqref="B29">
      <formula1>B4="Input Data"</formula1>
    </dataValidation>
    <dataValidation type="custom" allowBlank="1" showInputMessage="1" showErrorMessage="1" sqref="B30">
      <formula1>B4="Input Data"</formula1>
    </dataValidation>
    <dataValidation type="custom" allowBlank="1" showInputMessage="1" showErrorMessage="1" sqref="B31">
      <formula1>B4="Input Data"</formula1>
    </dataValidation>
    <dataValidation type="custom" allowBlank="1" showInputMessage="1" showErrorMessage="1" sqref="B32">
      <formula1>B4="Input Data"</formula1>
    </dataValidation>
    <dataValidation type="custom" allowBlank="1" showInputMessage="1" showErrorMessage="1" sqref="B33">
      <formula1>B4="Input Data"</formula1>
    </dataValidation>
    <dataValidation type="custom" allowBlank="1" showInputMessage="1" showErrorMessage="1" sqref="B34">
      <formula1>B4="Input Data"</formula1>
    </dataValidation>
    <dataValidation type="custom" allowBlank="1" showInputMessage="1" showErrorMessage="1" sqref="B12">
      <formula1>AND(B4="Input Data",B11 &lt;&gt; "E-KTP",B11 &lt;&gt; "AKTA",B11&lt;&gt;"NPWP")</formula1>
    </dataValidation>
    <dataValidation type="list" allowBlank="1" showInputMessage="1" showErrorMessage="1" sqref="B13">
      <formula1>IF(B4="Input Data",ListMaritalStatus)</formula1>
    </dataValidation>
    <dataValidation type="list" allowBlank="1" showInputMessage="1" showErrorMessage="1" sqref="B15">
      <formula1>ListCustomerModelPersonal</formula1>
    </dataValidation>
    <dataValidation type="list" allowBlank="1" showInputMessage="1" showErrorMessage="1" sqref="B16">
      <formula1>IF(B4="Input Data",ListGender)</formula1>
    </dataValidation>
    <dataValidation type="list" allowBlank="1" showInputMessage="1" showErrorMessage="1" sqref="B24">
      <formula1>ListDepartmentAML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11">
      <formula1>IF(B4="Input Data",ListIdType)</formula1>
    </dataValidation>
    <dataValidation type="list" allowBlank="1" showInputMessage="1" showErrorMessage="1" sqref="B35:F35">
      <formula1>IF(B4="Input Data",ListOwnership)</formula1>
    </dataValidation>
  </dataValidations>
  <hyperlinks>
    <hyperlink ref="F21" r:id="rId1"/>
    <hyperlink ref="B21" r:id="rId2"/>
  </hyperlinks>
  <pageMargins left="0.7" right="0.7" top="0.75" bottom="0.75" header="0.3" footer="0.3"/>
  <pageSetup paperSize="9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Master!$V$2:$V$104</xm:f>
          </x14:formula1>
          <xm:sqref>C13:F13</xm:sqref>
        </x14:dataValidation>
        <x14:dataValidation type="list" allowBlank="1" showInputMessage="1" showErrorMessage="1">
          <x14:formula1>
            <xm:f>Master!$AD$2:$AD$103</xm:f>
          </x14:formula1>
          <xm:sqref>C16:F16</xm:sqref>
        </x14:dataValidation>
        <x14:dataValidation type="list" allowBlank="1" showInputMessage="1" showErrorMessage="1">
          <x14:formula1>
            <xm:f>Master!$M$2:$M$600</xm:f>
          </x14:formula1>
          <xm:sqref>C24:F24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allowBlank="1" showInputMessage="1" showErrorMessage="1">
          <x14:formula1>
            <xm:f>Master!$AF$2:$AF$105</xm:f>
          </x14:formula1>
          <xm:sqref>C15:F15</xm:sqref>
        </x14:dataValidation>
        <x14:dataValidation type="list" allowBlank="1" showInputMessage="1" showErrorMessage="1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W51"/>
  <sheetViews>
    <sheetView workbookViewId="0">
      <pane xSplit="1" topLeftCell="B1" activePane="topRight" state="frozen"/>
      <selection pane="topRight" activeCell="B10" sqref="B10"/>
    </sheetView>
  </sheetViews>
  <sheetFormatPr defaultRowHeight="15" x14ac:dyDescent="0.25"/>
  <cols>
    <col min="1" max="1" width="28" bestFit="1" customWidth="1" collapsed="1"/>
    <col min="2" max="2" width="42.140625" bestFit="1" customWidth="1" collapsed="1"/>
    <col min="3" max="26" width="42.140625" style="18" bestFit="1" customWidth="1" collapsed="1"/>
    <col min="27" max="101" width="17.28515625" bestFit="1" customWidth="1" collapsed="1"/>
  </cols>
  <sheetData>
    <row r="1" spans="1:101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r="2" spans="1:101" s="53" customFormat="1" x14ac:dyDescent="0.25">
      <c r="A2" s="75" t="s">
        <v>23</v>
      </c>
      <c r="B2" s="53" t="str">
        <f>'1.TabCustomerMainData'!$B$3</f>
        <v>0002APP20211202999</v>
      </c>
      <c r="C2" s="53" t="str">
        <f>'1.TabCustomerMainData'!$C$3</f>
        <v>0002APP20211201264</v>
      </c>
      <c r="D2" s="53" t="str">
        <f>'1.TabCustomerMainData'!$C$3</f>
        <v>0002APP20211201264</v>
      </c>
      <c r="E2" s="53" t="str">
        <f>'1.TabCustomerMainData'!$E$3</f>
        <v>0002APP20211201271</v>
      </c>
      <c r="F2" s="53" t="str">
        <f>'1.TabCustomerMainData'!$F$3</f>
        <v>0002APP20211201272</v>
      </c>
    </row>
    <row r="3" spans="1:101" s="49" customFormat="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r="4" spans="1:101" s="77" customFormat="1" x14ac:dyDescent="0.25">
      <c r="A4" s="77" t="s">
        <v>3198</v>
      </c>
    </row>
    <row r="5" spans="1:101" s="50" customFormat="1" x14ac:dyDescent="0.25">
      <c r="A5" s="64" t="s">
        <v>12</v>
      </c>
      <c r="B5" s="49"/>
      <c r="C5" s="49" t="s">
        <v>3227</v>
      </c>
      <c r="D5" s="49" t="s">
        <v>3227</v>
      </c>
      <c r="E5" s="49" t="s">
        <v>3227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01" s="50" customFormat="1" x14ac:dyDescent="0.25">
      <c r="A6" s="64" t="s">
        <v>16</v>
      </c>
      <c r="B6" s="51" t="s">
        <v>3385</v>
      </c>
      <c r="C6" s="51" t="s">
        <v>3228</v>
      </c>
      <c r="D6" s="51" t="s">
        <v>3228</v>
      </c>
      <c r="E6" s="51" t="s">
        <v>3228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101" s="50" customFormat="1" x14ac:dyDescent="0.25">
      <c r="A7" s="64" t="s">
        <v>3255</v>
      </c>
      <c r="B7" s="52"/>
      <c r="C7" s="52" t="s">
        <v>3229</v>
      </c>
      <c r="D7" s="52" t="s">
        <v>3229</v>
      </c>
      <c r="E7" s="52" t="s">
        <v>3229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101" s="48" customFormat="1" x14ac:dyDescent="0.25">
      <c r="A8" s="78" t="s">
        <v>25</v>
      </c>
      <c r="B8" s="48" t="s">
        <v>514</v>
      </c>
      <c r="C8" s="48" t="s">
        <v>26</v>
      </c>
      <c r="D8" s="48" t="s">
        <v>26</v>
      </c>
      <c r="E8" s="48" t="s">
        <v>26</v>
      </c>
      <c r="F8" s="48" t="s">
        <v>26</v>
      </c>
    </row>
    <row r="9" spans="1:101" s="19" customFormat="1" x14ac:dyDescent="0.25">
      <c r="A9" s="60" t="s">
        <v>31</v>
      </c>
      <c r="B9" s="19" t="s">
        <v>3407</v>
      </c>
      <c r="C9" s="19" t="s">
        <v>3298</v>
      </c>
      <c r="D9" s="19" t="s">
        <v>3299</v>
      </c>
      <c r="E9" s="19" t="s">
        <v>32</v>
      </c>
      <c r="F9" s="19" t="s">
        <v>32</v>
      </c>
    </row>
    <row r="10" spans="1:101" s="19" customFormat="1" x14ac:dyDescent="0.25">
      <c r="A10" s="60" t="s">
        <v>33</v>
      </c>
      <c r="B10" s="2" t="s">
        <v>3378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s="19" customFormat="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r="12" spans="1:101" s="19" customFormat="1" x14ac:dyDescent="0.25">
      <c r="A12" s="19" t="s">
        <v>2624</v>
      </c>
      <c r="B12" s="72">
        <v>45746</v>
      </c>
      <c r="C12" s="72"/>
      <c r="D12" s="73" t="s">
        <v>3300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101" s="19" customFormat="1" x14ac:dyDescent="0.25">
      <c r="A13" s="60" t="s">
        <v>38</v>
      </c>
      <c r="B13" s="19" t="s">
        <v>344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101" s="19" customFormat="1" x14ac:dyDescent="0.25">
      <c r="A14" s="60" t="s">
        <v>40</v>
      </c>
      <c r="B14" s="2" t="s">
        <v>3401</v>
      </c>
      <c r="C14" s="2" t="s">
        <v>3301</v>
      </c>
      <c r="D14" s="2" t="s">
        <v>3302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101" s="19" customFormat="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r="17" spans="1:101" s="19" customFormat="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r="18" spans="1:101" s="19" customFormat="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101" s="19" customFormat="1" x14ac:dyDescent="0.25">
      <c r="A19" s="60" t="s">
        <v>47</v>
      </c>
      <c r="B19" s="19" t="s">
        <v>345</v>
      </c>
      <c r="C19" s="19" t="s">
        <v>48</v>
      </c>
      <c r="D19" s="19" t="s">
        <v>48</v>
      </c>
      <c r="E19" s="19" t="s">
        <v>48</v>
      </c>
      <c r="F19" s="19" t="s">
        <v>48</v>
      </c>
    </row>
    <row r="20" spans="1:101" s="19" customFormat="1" x14ac:dyDescent="0.25">
      <c r="A20" s="60" t="s">
        <v>2623</v>
      </c>
      <c r="B20" s="73">
        <v>36526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s="19" customFormat="1" x14ac:dyDescent="0.25">
      <c r="A21" s="60" t="s">
        <v>3256</v>
      </c>
      <c r="B21" s="2" t="s">
        <v>3408</v>
      </c>
      <c r="C21" s="2" t="s">
        <v>3323</v>
      </c>
      <c r="D21" s="2" t="s">
        <v>3304</v>
      </c>
      <c r="E21" s="2" t="s">
        <v>3303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s="19" customFormat="1" x14ac:dyDescent="0.25">
      <c r="A22" s="19" t="s">
        <v>50</v>
      </c>
      <c r="B22" s="2"/>
      <c r="C22" s="2"/>
      <c r="D22" s="2"/>
      <c r="E22" s="2"/>
    </row>
    <row r="23" spans="1:101" s="19" customFormat="1" x14ac:dyDescent="0.25">
      <c r="A23" s="60" t="s">
        <v>51</v>
      </c>
      <c r="B23" s="19" t="s">
        <v>3402</v>
      </c>
      <c r="C23" s="19" t="s">
        <v>3305</v>
      </c>
      <c r="D23" s="19" t="s">
        <v>3306</v>
      </c>
      <c r="E23" s="19" t="s">
        <v>52</v>
      </c>
      <c r="F23" s="19" t="s">
        <v>52</v>
      </c>
    </row>
    <row r="24" spans="1:101" s="19" customFormat="1" x14ac:dyDescent="0.25">
      <c r="A24" s="60" t="s">
        <v>53</v>
      </c>
      <c r="B24" s="3" t="s">
        <v>3403</v>
      </c>
      <c r="C24" s="3" t="s">
        <v>3307</v>
      </c>
      <c r="D24" s="3" t="s">
        <v>3308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s="19" customFormat="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r="26" spans="1:101" s="19" customFormat="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r="27" spans="1:101" s="19" customFormat="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r="28" spans="1:101" s="19" customFormat="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r="29" spans="1:101" s="19" customFormat="1" x14ac:dyDescent="0.25">
      <c r="A29" s="19" t="s">
        <v>65</v>
      </c>
      <c r="C29" s="19" t="s">
        <v>3326</v>
      </c>
      <c r="D29" s="19" t="s">
        <v>66</v>
      </c>
      <c r="E29" s="19" t="s">
        <v>66</v>
      </c>
      <c r="F29" s="19" t="s">
        <v>66</v>
      </c>
    </row>
    <row r="30" spans="1:101" s="102" customFormat="1" x14ac:dyDescent="0.25">
      <c r="A30" s="99" t="s">
        <v>3195</v>
      </c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1"/>
    </row>
    <row r="31" spans="1:101" s="19" customFormat="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r="32" spans="1:101" s="19" customFormat="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r="33" spans="1:101" s="19" customFormat="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r="34" spans="1:101" s="19" customFormat="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r="35" spans="1:101" s="99" customFormat="1" x14ac:dyDescent="0.25">
      <c r="A35" s="99" t="s">
        <v>3196</v>
      </c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/>
      <c r="CW35" s="100"/>
    </row>
    <row r="36" spans="1:101" s="19" customFormat="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r="37" spans="1:101" s="19" customFormat="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r="38" spans="1:101" s="19" customFormat="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19" customFormat="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19" customFormat="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s="19" customFormat="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r="42" spans="1:101" s="19" customFormat="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r="43" spans="1:101" s="19" customFormat="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r="44" spans="1:101" s="19" customFormat="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  <row r="50" spans="1:2" ht="15" customHeight="1" x14ac:dyDescent="0.25">
      <c r="A50" s="103" t="s">
        <v>190</v>
      </c>
      <c r="B50" s="103" t="s">
        <v>3395</v>
      </c>
    </row>
    <row r="51" spans="1:2" x14ac:dyDescent="0.25">
      <c r="A51" s="104"/>
      <c r="B51" s="104"/>
    </row>
  </sheetData>
  <mergeCells count="4">
    <mergeCell ref="A30:XFD30"/>
    <mergeCell ref="A35:XFD35"/>
    <mergeCell ref="B50:B51"/>
    <mergeCell ref="A50:A51"/>
  </mergeCells>
  <conditionalFormatting sqref="A5:XFD7">
    <cfRule type="expression" dxfId="123" priority="8">
      <formula>A$3="Input Data"</formula>
    </cfRule>
  </conditionalFormatting>
  <conditionalFormatting sqref="A9:XFD14 A36:XFD44 A19:XFD20 A23:XFD24 A21:A22 F21:XFD22">
    <cfRule type="expression" dxfId="122" priority="7">
      <formula>A$3="LookUp"</formula>
    </cfRule>
  </conditionalFormatting>
  <conditionalFormatting sqref="A12:XFD12">
    <cfRule type="expression" dxfId="121" priority="4">
      <formula>OR(A$11="E-KTP",A$11="AKTA",A$11="NPWP")</formula>
    </cfRule>
  </conditionalFormatting>
  <conditionalFormatting sqref="A26:XFD27">
    <cfRule type="expression" dxfId="120" priority="3">
      <formula>AND(A$25&lt;&gt;"Foreigner",A$25&lt;&gt;"Nationality",A$25&lt;&gt;"")</formula>
    </cfRule>
  </conditionalFormatting>
  <conditionalFormatting sqref="A37:XFD44">
    <cfRule type="expression" dxfId="119" priority="2">
      <formula>A$36="Yes"</formula>
    </cfRule>
  </conditionalFormatting>
  <conditionalFormatting sqref="B21:E22">
    <cfRule type="expression" dxfId="118" priority="1">
      <formula>B$3="LookUp"</formula>
    </cfRule>
  </conditionalFormatting>
  <dataValidations count="37">
    <dataValidation type="list" showInputMessage="1" showErrorMessage="1" sqref="C36:CW36">
      <formula1>"Yes, No"</formula1>
    </dataValidation>
    <dataValidation type="list" allowBlank="1" showInputMessage="1" showErrorMessage="1" sqref="C27:F27">
      <formula1>ListCountry</formula1>
    </dataValidation>
    <dataValidation type="list" allowBlank="1" showInputMessage="1" showErrorMessage="1" sqref="G44:CW44 G32:CW32 G25:CW25 G17:CW17 G27:CW27 G29:CW29 G34:CW34">
      <formula1>#REF!</formula1>
    </dataValidation>
    <dataValidation type="list" showInputMessage="1" showErrorMessage="1" sqref="G13:CW13 G11:CW11 G19:CW19 G8:CW8 G15:CW15">
      <formula1>#REF!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2:F12">
      <formula1>AND(B3="Input Data", B11&lt;&gt;"E-KTP", B11&lt;&gt;"AKTA", B11&lt;&gt;"NPWP")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3">
      <formula1>B3="Input Data"</formula1>
    </dataValidation>
    <dataValidation type="custom" allowBlank="1" showInputMessage="1" showErrorMessage="1" sqref="B24">
      <formula1>B3="Input Data"</formula1>
    </dataValidation>
    <dataValidation type="list" allowBlank="1" showInputMessage="1" showErrorMessage="1" sqref="B27">
      <formula1>IF(B25="Foreigner",ListCountry)</formula1>
    </dataValidation>
    <dataValidation type="custom" allowBlank="1" showInputMessage="1" showErrorMessage="1" sqref="B37">
      <formula1>B3="Input Data"</formula1>
    </dataValidation>
    <dataValidation type="custom" allowBlank="1" showInputMessage="1" showErrorMessage="1" sqref="B38">
      <formula1>B3="Input Data"</formula1>
    </dataValidation>
    <dataValidation type="custom" allowBlank="1" showInputMessage="1" showErrorMessage="1" sqref="B39">
      <formula1>B3="Input Data"</formula1>
    </dataValidation>
    <dataValidation type="custom" allowBlank="1" showInputMessage="1" showErrorMessage="1" sqref="B40">
      <formula1>B3="Input Data"</formula1>
    </dataValidation>
    <dataValidation type="custom" allowBlank="1" showInputMessage="1" showErrorMessage="1" sqref="B41">
      <formula1>B3="Input Data"</formula1>
    </dataValidation>
    <dataValidation type="custom" allowBlank="1" showInputMessage="1" showErrorMessage="1" sqref="B42">
      <formula1>B3="Input Data"</formula1>
    </dataValidation>
    <dataValidation type="custom" allowBlank="1" showInputMessage="1" showErrorMessage="1" sqref="B43">
      <formula1>B3="Input Data"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:D15">
      <formula1>ListCustomerModelPersonal</formula1>
    </dataValidation>
    <dataValidation type="list" showInputMessage="1" showErrorMessage="1" sqref="B19">
      <formula1>IF(B3="Input Data",ListGender)</formula1>
    </dataValidation>
    <dataValidation type="list" allowBlank="1" showInputMessage="1" showErrorMessage="1" sqref="B25">
      <formula1>IF(B3="Input Data",ListNationality)</formula1>
    </dataValidation>
    <dataValidation type="list" allowBlank="1" showInputMessage="1" showErrorMessage="1" sqref="B34">
      <formula1>ListAuthorityAML</formula1>
    </dataValidation>
    <dataValidation type="list" allowBlank="1" showInputMessage="1" showErrorMessage="1" sqref="B44">
      <formula1>IF(B3="Input Data",ListOwnership)</formula1>
    </dataValidation>
    <dataValidation type="list" allowBlank="1" showInputMessage="1" showErrorMessage="1" sqref="B17:D17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type="list" allowBlank="1" showInputMessage="1" showErrorMessage="1" sqref="B29">
      <formula1>ListJobPosition</formula1>
    </dataValidation>
    <dataValidation type="list" allowBlank="1" showInputMessage="1" showErrorMessage="1" sqref="B32">
      <formula1>ListDepartmentAML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8">
      <formula1>ListCustomerRelationship</formula1>
    </dataValidation>
    <dataValidation type="custom" allowBlank="1" showInputMessage="1" showErrorMessage="1" sqref="B22:E22">
      <formula1>AND(B3="Input Data",LEN(B22)=15)</formula1>
    </dataValidation>
    <dataValidation type="custom" allowBlank="1" showInputMessage="1" showErrorMessage="1" sqref="C21:E21">
      <formula1>AND(C3="Input Data",IF(C11="E-KTP",LEN(C21)=16,LEN(C21)&gt;0),IF(C11="NPWP",LEN(C21)=15,LEN(C21)&gt;0))</formula1>
    </dataValidation>
    <dataValidation type="custom" allowBlank="1" showInputMessage="1" showErrorMessage="1" sqref="B21">
      <formula1>AND(B3="Input Data",IF(B11="E-KTP",LEN(B21)=16,LEN(B21)&gt;0),IF(B11="NPWP",LEN(B21)=15,LEN(B21)&gt;0))</formula1>
    </dataValidation>
  </dataValidations>
  <hyperlinks>
    <hyperlink ref="B24" r:id="rId1"/>
    <hyperlink ref="A1" r:id="rId2" display="doge@gmail.com"/>
    <hyperlink ref="F24" r:id="rId3"/>
    <hyperlink ref="E24" r:id="rId4"/>
    <hyperlink ref="D24" r:id="rId5"/>
    <hyperlink ref="C24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Master!$Q$2:$Q$109</xm:f>
          </x14:formula1>
          <xm:sqref>C34:F34</xm:sqref>
        </x14:dataValidation>
        <x14:dataValidation type="list" allowBlank="1" showInputMessage="1" showErrorMessage="1">
          <x14:formula1>
            <xm:f>Master!$Z$2:$Z$107</xm:f>
          </x14:formula1>
          <xm:sqref>C44:F44</xm:sqref>
        </x14:dataValidation>
        <x14:dataValidation type="list" allowBlank="1" showInputMessage="1" showErrorMessage="1">
          <x14:formula1>
            <xm:f>Master!$X$2:$X$103</xm:f>
          </x14:formula1>
          <xm:sqref>C25:F25</xm:sqref>
        </x14:dataValidation>
        <x14:dataValidation type="list" showInputMessage="1" showErrorMessage="1">
          <x14:formula1>
            <xm:f>Master!$AD$2:$AD$103</xm:f>
          </x14:formula1>
          <xm:sqref>C19:F19</xm:sqref>
        </x14:dataValidation>
        <x14:dataValidation type="list" showInputMessage="1" showErrorMessage="1">
          <x14:formula1>
            <xm:f>Master!$AF$2:$AF$105</xm:f>
          </x14:formula1>
          <xm:sqref>E15:F15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Master!$AB$2:$AB$114</xm:f>
          </x14:formula1>
          <xm:sqref>C8:F8</xm:sqref>
        </x14:dataValidation>
        <x14:dataValidation type="list" showInputMessage="1" showErrorMessage="1">
          <x14:formula1>
            <xm:f>IF(C3="Input Data",Master!$T$2:$T$120)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B36</xm:sqref>
        </x14:dataValidation>
        <x14:dataValidation type="list" allowBlank="1" showInputMessage="1" showErrorMessage="1">
          <x14:formula1>
            <xm:f>Master!$M2:$M592</xm:f>
          </x14:formula1>
          <xm:sqref>C32:F32</xm:sqref>
        </x14:dataValidation>
        <x14:dataValidation type="list" allowBlank="1" showInputMessage="1" showErrorMessage="1">
          <x14:formula1>
            <xm:f>Master!$I2:$I999</xm:f>
          </x14:formula1>
          <xm:sqref>C29:F29</xm:sqref>
        </x14:dataValidation>
        <x14:dataValidation type="list" allowBlank="1" showInputMessage="1" showErrorMessage="1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F8" sqref="F8"/>
    </sheetView>
  </sheetViews>
  <sheetFormatPr defaultRowHeight="15" x14ac:dyDescent="0.25"/>
  <cols>
    <col min="1" max="1" width="17.140625" customWidth="1" collapsed="1"/>
    <col min="2" max="2" width="19.85546875" bestFit="1" customWidth="1" collapsed="1"/>
  </cols>
  <sheetData>
    <row r="1" spans="1:26" s="19" customFormat="1" x14ac:dyDescent="0.25">
      <c r="A1" s="90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24</v>
      </c>
    </row>
    <row r="2" spans="1:26" s="19" customFormat="1" x14ac:dyDescent="0.25">
      <c r="A2" s="19" t="s">
        <v>23</v>
      </c>
      <c r="B2" s="19" t="str">
        <f>'1.TabCustomerMainData'!B$3</f>
        <v>0002APP20211202999</v>
      </c>
      <c r="C2" s="19" t="str">
        <f>'1.TabCustomerMainData'!C$3</f>
        <v>0002APP20211201264</v>
      </c>
      <c r="D2" s="19" t="str">
        <f>'1.TabCustomerMainData'!D$3</f>
        <v>0002APP20211201270</v>
      </c>
      <c r="E2" s="19" t="str">
        <f>'1.TabCustomerMainData'!E$3</f>
        <v>0002APP20211201271</v>
      </c>
      <c r="F2" s="19" t="str">
        <f>'1.TabCustomerMainData'!F$3</f>
        <v>0002APP20211201272</v>
      </c>
      <c r="G2" s="19">
        <f>'1.TabCustomerMainData'!G$3</f>
        <v>0</v>
      </c>
      <c r="H2" s="19">
        <f>'1.TabCustomerMainData'!H$3</f>
        <v>0</v>
      </c>
      <c r="I2" s="19">
        <f>'1.TabCustomerMainData'!I$3</f>
        <v>0</v>
      </c>
      <c r="J2" s="19">
        <f>'1.TabCustomerMainData'!J$3</f>
        <v>0</v>
      </c>
      <c r="K2" s="19">
        <f>'1.TabCustomerMainData'!K$3</f>
        <v>0</v>
      </c>
      <c r="L2" s="19">
        <f>'1.TabCustomerMainData'!L$3</f>
        <v>0</v>
      </c>
      <c r="M2" s="19">
        <f>'1.TabCustomerMainData'!M$3</f>
        <v>0</v>
      </c>
      <c r="N2" s="19">
        <f>'1.TabCustomerMainData'!N$3</f>
        <v>0</v>
      </c>
      <c r="O2" s="19">
        <f>'1.TabCustomerMainData'!O$3</f>
        <v>0</v>
      </c>
      <c r="P2" s="19">
        <f>'1.TabCustomerMainData'!P$3</f>
        <v>0</v>
      </c>
      <c r="Q2" s="19">
        <f>'1.TabCustomerMainData'!Q$3</f>
        <v>0</v>
      </c>
      <c r="R2" s="19">
        <f>'1.TabCustomerMainData'!R$3</f>
        <v>0</v>
      </c>
      <c r="S2" s="19">
        <f>'1.TabCustomerMainData'!S$3</f>
        <v>0</v>
      </c>
      <c r="T2" s="19">
        <f>'1.TabCustomerMainData'!T$3</f>
        <v>0</v>
      </c>
      <c r="U2" s="19">
        <f>'1.TabCustomerMainData'!U$3</f>
        <v>0</v>
      </c>
      <c r="V2" s="19">
        <f>'1.TabCustomerMainData'!V$3</f>
        <v>0</v>
      </c>
      <c r="W2" s="19">
        <f>'1.TabCustomerMainData'!W$3</f>
        <v>0</v>
      </c>
      <c r="X2" s="19">
        <f>'1.TabCustomerMainData'!X$3</f>
        <v>0</v>
      </c>
      <c r="Y2" s="19">
        <f>'1.TabCustomerMainData'!Y$3</f>
        <v>0</v>
      </c>
      <c r="Z2" s="19">
        <f>'1.TabCustomerMainData'!Z$3</f>
        <v>0</v>
      </c>
    </row>
    <row r="8" spans="1:26" ht="60" customHeight="1" x14ac:dyDescent="0.25">
      <c r="A8" s="11" t="s">
        <v>190</v>
      </c>
      <c r="B8" s="105" t="s">
        <v>3396</v>
      </c>
      <c r="C8" s="105"/>
    </row>
  </sheetData>
  <mergeCells count="1">
    <mergeCell ref="B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36"/>
  <sheetViews>
    <sheetView workbookViewId="0">
      <pane xSplit="1" topLeftCell="B1" activePane="topRight" state="frozen"/>
      <selection pane="topRight" activeCell="B10" sqref="B10"/>
    </sheetView>
  </sheetViews>
  <sheetFormatPr defaultRowHeight="15" x14ac:dyDescent="0.25"/>
  <cols>
    <col min="1" max="1" width="28.7109375" bestFit="1" customWidth="1" collapsed="1"/>
    <col min="2" max="5" width="20.7109375" bestFit="1" customWidth="1" collapsed="1"/>
    <col min="6" max="6" width="19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'1.TabCustomerMainData'!$B$3</f>
        <v>0002APP20211202999</v>
      </c>
      <c r="C2" s="53" t="str">
        <f>'1.TabCustomerMainData'!$C$3</f>
        <v>0002APP20211201264</v>
      </c>
      <c r="D2" s="19" t="str">
        <f>'1.TabCustomerMainData'!$C$3</f>
        <v>0002APP20211201264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r="4" spans="1:6" s="98" customFormat="1" x14ac:dyDescent="0.25">
      <c r="A4" s="98" t="s">
        <v>3199</v>
      </c>
    </row>
    <row r="5" spans="1:6" s="55" customFormat="1" x14ac:dyDescent="0.25">
      <c r="A5" s="60" t="s">
        <v>12</v>
      </c>
      <c r="B5" s="19"/>
      <c r="C5" s="19" t="s">
        <v>3230</v>
      </c>
      <c r="D5" s="19"/>
      <c r="E5" s="19" t="s">
        <v>3231</v>
      </c>
      <c r="F5" s="19"/>
    </row>
    <row r="6" spans="1:6" s="55" customFormat="1" x14ac:dyDescent="0.25">
      <c r="A6" s="60" t="s">
        <v>16</v>
      </c>
      <c r="B6" s="19"/>
      <c r="C6" s="19" t="s">
        <v>3232</v>
      </c>
      <c r="D6" s="19"/>
      <c r="E6" s="19" t="s">
        <v>3233</v>
      </c>
      <c r="F6" s="19"/>
    </row>
    <row r="7" spans="1:6" s="55" customFormat="1" x14ac:dyDescent="0.25">
      <c r="A7" s="60" t="s">
        <v>3255</v>
      </c>
      <c r="B7" s="19"/>
      <c r="C7" s="2" t="s">
        <v>3234</v>
      </c>
      <c r="D7" s="19"/>
      <c r="E7" s="2" t="s">
        <v>3235</v>
      </c>
      <c r="F7" s="19"/>
    </row>
    <row r="8" spans="1:6" s="19" customFormat="1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r="9" spans="1:6" s="19" customFormat="1" x14ac:dyDescent="0.25">
      <c r="A9" s="60" t="s">
        <v>98</v>
      </c>
      <c r="B9" s="19" t="s">
        <v>3404</v>
      </c>
      <c r="C9" s="19" t="s">
        <v>99</v>
      </c>
      <c r="D9" s="19" t="s">
        <v>3309</v>
      </c>
      <c r="E9" s="19" t="s">
        <v>100</v>
      </c>
      <c r="F9" s="19" t="s">
        <v>2565</v>
      </c>
    </row>
    <row r="10" spans="1:6" s="19" customFormat="1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r="11" spans="1:6" s="19" customFormat="1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r="12" spans="1:6" s="19" customFormat="1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r="13" spans="1:6" s="19" customFormat="1" x14ac:dyDescent="0.25">
      <c r="A13" s="60" t="s">
        <v>38</v>
      </c>
      <c r="B13" s="19" t="s">
        <v>344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6" s="19" customFormat="1" x14ac:dyDescent="0.25">
      <c r="A14" s="60" t="s">
        <v>40</v>
      </c>
      <c r="B14" s="2" t="s">
        <v>3282</v>
      </c>
      <c r="C14" s="2" t="s">
        <v>101</v>
      </c>
      <c r="D14" s="2" t="s">
        <v>101</v>
      </c>
      <c r="E14" s="2" t="s">
        <v>101</v>
      </c>
      <c r="F14" s="2" t="s">
        <v>101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r="17" spans="1:6" s="19" customFormat="1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r="18" spans="1:6" s="19" customFormat="1" x14ac:dyDescent="0.25">
      <c r="A18" s="60" t="s">
        <v>3256</v>
      </c>
      <c r="B18" s="2" t="s">
        <v>3375</v>
      </c>
      <c r="C18" s="2" t="s">
        <v>102</v>
      </c>
      <c r="D18" s="2" t="s">
        <v>102</v>
      </c>
      <c r="E18" s="2" t="s">
        <v>102</v>
      </c>
      <c r="F18" s="2" t="s">
        <v>102</v>
      </c>
    </row>
    <row r="19" spans="1:6" s="19" customFormat="1" x14ac:dyDescent="0.25">
      <c r="A19" s="19" t="s">
        <v>50</v>
      </c>
      <c r="B19" s="2"/>
    </row>
    <row r="20" spans="1:6" s="19" customFormat="1" x14ac:dyDescent="0.25">
      <c r="A20" s="60" t="s">
        <v>51</v>
      </c>
      <c r="B20" s="19" t="s">
        <v>3405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r="21" spans="1:6" s="19" customFormat="1" x14ac:dyDescent="0.25">
      <c r="A21" s="60" t="s">
        <v>53</v>
      </c>
      <c r="B21" s="3" t="s">
        <v>3406</v>
      </c>
      <c r="C21" s="3" t="s">
        <v>54</v>
      </c>
      <c r="D21" s="3" t="s">
        <v>54</v>
      </c>
      <c r="E21" s="3" t="s">
        <v>54</v>
      </c>
      <c r="F21" s="3" t="s">
        <v>54</v>
      </c>
    </row>
    <row r="22" spans="1:6" s="98" customFormat="1" x14ac:dyDescent="0.25">
      <c r="A22" s="98" t="s">
        <v>3195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r="24" spans="1:6" s="19" customFormat="1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r="26" spans="1:6" s="19" customFormat="1" x14ac:dyDescent="0.25">
      <c r="A26" s="19" t="s">
        <v>105</v>
      </c>
      <c r="B26" s="19" t="s">
        <v>69</v>
      </c>
      <c r="C26" s="19" t="s">
        <v>342</v>
      </c>
    </row>
    <row r="27" spans="1:6" s="98" customFormat="1" x14ac:dyDescent="0.25">
      <c r="A27" s="98" t="s">
        <v>3196</v>
      </c>
    </row>
    <row r="28" spans="1:6" s="19" customFormat="1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r="29" spans="1:6" s="19" customFormat="1" x14ac:dyDescent="0.25">
      <c r="A29" s="60" t="s">
        <v>74</v>
      </c>
      <c r="B29" s="19" t="s">
        <v>3279</v>
      </c>
    </row>
    <row r="30" spans="1:6" s="19" customFormat="1" x14ac:dyDescent="0.25">
      <c r="A30" s="60" t="s">
        <v>76</v>
      </c>
      <c r="B30" s="2" t="s">
        <v>3278</v>
      </c>
    </row>
    <row r="31" spans="1:6" s="19" customFormat="1" x14ac:dyDescent="0.25">
      <c r="A31" s="60" t="s">
        <v>82</v>
      </c>
      <c r="B31" s="2" t="s">
        <v>214</v>
      </c>
    </row>
    <row r="32" spans="1:6" s="19" customFormat="1" x14ac:dyDescent="0.25">
      <c r="A32" s="60" t="s">
        <v>107</v>
      </c>
      <c r="B32" s="2" t="s">
        <v>85</v>
      </c>
    </row>
    <row r="33" spans="1:6" s="19" customFormat="1" x14ac:dyDescent="0.25">
      <c r="A33" s="60" t="s">
        <v>88</v>
      </c>
      <c r="B33" s="19" t="s">
        <v>87</v>
      </c>
    </row>
    <row r="34" spans="1:6" s="19" customFormat="1" x14ac:dyDescent="0.25">
      <c r="A34" s="60" t="s">
        <v>86</v>
      </c>
      <c r="B34" s="19" t="s">
        <v>87</v>
      </c>
    </row>
    <row r="35" spans="1:6" s="19" customFormat="1" x14ac:dyDescent="0.25">
      <c r="A35" s="60" t="s">
        <v>89</v>
      </c>
      <c r="B35" s="19" t="s">
        <v>2566</v>
      </c>
    </row>
    <row r="36" spans="1:6" s="19" customFormat="1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type="expression" dxfId="117" priority="4">
      <formula>A$3="Input Data"</formula>
    </cfRule>
  </conditionalFormatting>
  <conditionalFormatting sqref="A9:XFD14 A28:XFD36 A16:XFD21">
    <cfRule type="expression" dxfId="116" priority="3">
      <formula>A$3="LookUp"</formula>
    </cfRule>
  </conditionalFormatting>
  <conditionalFormatting sqref="A12:XFD12">
    <cfRule type="expression" dxfId="115" priority="2">
      <formula>OR(A$11="E-KTP",A$11="AKTA",A$11="NPWP")</formula>
    </cfRule>
  </conditionalFormatting>
  <conditionalFormatting sqref="A29:XFD36">
    <cfRule type="expression" dxfId="114" priority="1">
      <formula>A$28="Yes"</formula>
    </cfRule>
  </conditionalFormatting>
  <dataValidations count="29">
    <dataValidation type="list" showInputMessage="1" showErrorMessage="1" sqref="C28:F28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AND(B3="Input Data",OR(IF(B11="E-KTP",LEN(B18)=16),IF(B11="NPWP",LEN(B18)=15,LEN(B21)&gt;0)))</formula1>
    </dataValidation>
    <dataValidation type="custom" allowBlank="1" showInputMessage="1" showErrorMessage="1" sqref="B19">
      <formula1>AND(B3="Input Data",LEN(B19)=15)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list" showInputMessage="1" showErrorMessage="1" sqref="B8">
      <formula1>ListGuarantorRelationshipPersonal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6">
      <formula1>IF(B3="Input Data",ListGender)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36">
      <formula1>IF(B3="Input Data",ListOwnership)</formula1>
    </dataValidation>
    <dataValidation type="list" allowBlank="1" showInputMessage="1" showErrorMessage="1" sqref="B24">
      <formula1>ListDepartmentAML</formula1>
    </dataValidation>
  </dataValidations>
  <hyperlinks>
    <hyperlink ref="C21" r:id="rId1"/>
    <hyperlink ref="D21" r:id="rId2"/>
    <hyperlink ref="E21" r:id="rId3"/>
    <hyperlink ref="B21" r:id="rId4"/>
    <hyperlink ref="F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Master!$AB$2:$AB$113</xm:f>
          </x14:formula1>
          <xm:sqref>C8:F8</xm:sqref>
        </x14:dataValidation>
        <x14:dataValidation type="list" showInputMessage="1" showErrorMessage="1">
          <x14:formula1>
            <xm:f>Master!$Z$2:$Z$107</xm:f>
          </x14:formula1>
          <xm:sqref>C36:F36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showInputMessage="1" showErrorMessage="1">
          <x14:formula1>
            <xm:f>Master!$AD$2:$AD$103</xm:f>
          </x14:formula1>
          <xm:sqref>C16:F16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Master!$T$2:$T$115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B28</xm:sqref>
        </x14:dataValidation>
        <x14:dataValidation type="list" allowBlank="1" showInputMessage="1" showErrorMessage="1">
          <x14:formula1>
            <xm:f>Master!$M2:$M700</xm:f>
          </x14:formula1>
          <xm:sqref>C24:F24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pane xSplit="1" topLeftCell="B1" activePane="topRight" state="frozen"/>
      <selection pane="topRight" activeCell="H3" sqref="H3"/>
    </sheetView>
  </sheetViews>
  <sheetFormatPr defaultRowHeight="15" x14ac:dyDescent="0.25"/>
  <cols>
    <col min="1" max="1" width="21.5703125" bestFit="1" customWidth="1" collapsed="1"/>
    <col min="2" max="2" width="24.28515625" customWidth="1" collapsed="1"/>
    <col min="3" max="5" width="20.7109375" bestFit="1" customWidth="1" collapsed="1"/>
    <col min="6" max="6" width="22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D2" s="53" t="str">
        <f>'1.TabCustomerMainData'!$C$3</f>
        <v>0002APP20211201264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r="4" spans="1:6" s="98" customFormat="1" x14ac:dyDescent="0.25">
      <c r="A4" s="98" t="s">
        <v>3199</v>
      </c>
    </row>
    <row r="5" spans="1:6" s="55" customFormat="1" x14ac:dyDescent="0.25">
      <c r="A5" s="60" t="s">
        <v>12</v>
      </c>
      <c r="B5" s="19"/>
      <c r="C5" s="19"/>
      <c r="D5" s="19"/>
      <c r="E5" s="19"/>
      <c r="F5" s="19" t="s">
        <v>3236</v>
      </c>
    </row>
    <row r="6" spans="1:6" s="55" customFormat="1" x14ac:dyDescent="0.25">
      <c r="A6" s="60" t="s">
        <v>16</v>
      </c>
      <c r="B6" s="19"/>
      <c r="C6" s="19"/>
      <c r="D6" s="19"/>
      <c r="E6" s="19"/>
      <c r="F6" s="19" t="s">
        <v>3237</v>
      </c>
    </row>
    <row r="7" spans="1:6" s="19" customFormat="1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r="8" spans="1:6" s="19" customFormat="1" x14ac:dyDescent="0.25">
      <c r="A8" s="60" t="s">
        <v>98</v>
      </c>
      <c r="B8" s="19" t="s">
        <v>3376</v>
      </c>
      <c r="C8" s="19" t="s">
        <v>3310</v>
      </c>
      <c r="D8" s="19" t="s">
        <v>3312</v>
      </c>
      <c r="E8" s="19" t="s">
        <v>2564</v>
      </c>
      <c r="F8" s="19" t="s">
        <v>2563</v>
      </c>
    </row>
    <row r="9" spans="1:6" s="19" customFormat="1" x14ac:dyDescent="0.25">
      <c r="A9" s="60" t="s">
        <v>50</v>
      </c>
      <c r="B9" s="2" t="s">
        <v>3377</v>
      </c>
      <c r="C9" s="2" t="s">
        <v>3311</v>
      </c>
      <c r="D9" s="2" t="s">
        <v>3313</v>
      </c>
      <c r="E9" s="2" t="s">
        <v>3281</v>
      </c>
      <c r="F9" s="2" t="s">
        <v>112</v>
      </c>
    </row>
    <row r="10" spans="1:6" s="19" customFormat="1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r="11" spans="1:6" s="19" customFormat="1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r="12" spans="1:6" s="98" customFormat="1" x14ac:dyDescent="0.25">
      <c r="A12" s="98" t="s">
        <v>3196</v>
      </c>
    </row>
    <row r="13" spans="1:6" s="19" customFormat="1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r="14" spans="1:6" s="19" customFormat="1" x14ac:dyDescent="0.25">
      <c r="A14" s="60" t="s">
        <v>74</v>
      </c>
      <c r="B14" s="19" t="s">
        <v>3280</v>
      </c>
    </row>
    <row r="15" spans="1:6" s="19" customFormat="1" x14ac:dyDescent="0.25">
      <c r="A15" s="60" t="s">
        <v>76</v>
      </c>
      <c r="B15" s="2">
        <v>6</v>
      </c>
    </row>
    <row r="16" spans="1:6" s="19" customFormat="1" x14ac:dyDescent="0.25">
      <c r="A16" s="60" t="s">
        <v>82</v>
      </c>
      <c r="B16" s="2">
        <v>2</v>
      </c>
    </row>
    <row r="17" spans="1:6" s="19" customFormat="1" x14ac:dyDescent="0.25">
      <c r="A17" s="60" t="s">
        <v>107</v>
      </c>
      <c r="B17" s="2" t="s">
        <v>85</v>
      </c>
    </row>
    <row r="18" spans="1:6" s="19" customFormat="1" x14ac:dyDescent="0.25">
      <c r="A18" s="60" t="s">
        <v>88</v>
      </c>
      <c r="B18" s="19" t="s">
        <v>116</v>
      </c>
    </row>
    <row r="19" spans="1:6" s="19" customFormat="1" x14ac:dyDescent="0.25">
      <c r="A19" s="60" t="s">
        <v>86</v>
      </c>
      <c r="B19" s="19" t="s">
        <v>116</v>
      </c>
    </row>
    <row r="20" spans="1:6" s="19" customFormat="1" x14ac:dyDescent="0.25">
      <c r="A20" s="60" t="s">
        <v>89</v>
      </c>
      <c r="B20" s="19" t="s">
        <v>2566</v>
      </c>
    </row>
    <row r="21" spans="1:6" s="19" customFormat="1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type="expression" dxfId="113" priority="3">
      <formula>A$3="Input Data"</formula>
    </cfRule>
  </conditionalFormatting>
  <conditionalFormatting sqref="A13:XFD21 A11:XFD11 A8:XFD9">
    <cfRule type="expression" dxfId="112" priority="2">
      <formula>A$3="LookUp"</formula>
    </cfRule>
  </conditionalFormatting>
  <conditionalFormatting sqref="A14:XFD21">
    <cfRule type="expression" dxfId="111" priority="1">
      <formula>A$13="Yes"</formula>
    </cfRule>
  </conditionalFormatting>
  <dataValidations count="18">
    <dataValidation type="list" showInputMessage="1" showErrorMessage="1" sqref="C13:F13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9:E9">
      <formula1>AND(B3="Input Data",LEN(B9)=15)</formula1>
    </dataValidation>
    <dataValidation type="custom" allowBlank="1" showInputMessage="1" showErrorMessage="1" sqref="B8">
      <formula1>B3="Input Data"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20">
      <formula1>B3="Input Data"</formula1>
    </dataValidation>
    <dataValidation type="list" showInputMessage="1" showErrorMessage="1" sqref="B11">
      <formula1>IF(B3="Input Data",ListCustomerModelCompany)</formula1>
    </dataValidation>
    <dataValidation type="list" showInputMessage="1" showErrorMessage="1" sqref="B10">
      <formula1>ListCompanyType</formula1>
    </dataValidation>
    <dataValidation type="list" showInputMessage="1" showErrorMessage="1" sqref="B7">
      <formula1>ListGuarantorRelationshipCompany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C21">
      <formula1>ListOwnership</formula1>
    </dataValidation>
    <dataValidation type="custom" allowBlank="1" showInputMessage="1" showErrorMessage="1" sqref="B6:D6 C5:D5">
      <formula1>B$3="LookUp"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Master!$Z$2:$Z$107</xm:f>
          </x14:formula1>
          <xm:sqref>D21:F21</xm:sqref>
        </x14:dataValidation>
        <x14:dataValidation type="list" showInputMessage="1" showErrorMessage="1">
          <x14:formula1>
            <xm:f>Master!$AJ$2:$AJ$103</xm:f>
          </x14:formula1>
          <xm:sqref>C11:F11</xm:sqref>
        </x14:dataValidation>
        <x14:dataValidation type="list" showInputMessage="1" showErrorMessage="1">
          <x14:formula1>
            <xm:f>Master!$AL$2:$AL$104</xm:f>
          </x14:formula1>
          <xm:sqref>C10:F10</xm:sqref>
        </x14:dataValidation>
        <x14:dataValidation type="list" showInputMessage="1" showErrorMessage="1">
          <x14:formula1>
            <xm:f>Master!$AH$2:$AH$107</xm:f>
          </x14:formula1>
          <xm:sqref>C7:F7</xm:sqref>
        </x14:dataValidation>
        <x14:dataValidation type="list" showInputMessage="1" showErrorMessage="1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0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6.140625" bestFit="1" customWidth="1" collapsed="1"/>
    <col min="2" max="2" width="31.2851562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0002APP20211202999</v>
      </c>
    </row>
    <row r="3" spans="1:5" s="19" customFormat="1" x14ac:dyDescent="0.25">
      <c r="A3" s="87" t="s">
        <v>16</v>
      </c>
      <c r="B3" s="88" t="s">
        <v>3397</v>
      </c>
    </row>
    <row r="4" spans="1:5" s="19" customFormat="1" x14ac:dyDescent="0.25">
      <c r="A4" s="87" t="s">
        <v>2572</v>
      </c>
      <c r="B4" s="88" t="s">
        <v>3391</v>
      </c>
    </row>
    <row r="5" spans="1:5" s="19" customFormat="1" x14ac:dyDescent="0.25">
      <c r="A5" s="87" t="s">
        <v>2573</v>
      </c>
      <c r="B5" s="88" t="s">
        <v>3407</v>
      </c>
    </row>
    <row r="6" spans="1:5" s="19" customFormat="1" x14ac:dyDescent="0.25">
      <c r="A6" s="87" t="s">
        <v>2574</v>
      </c>
      <c r="B6" s="88" t="s">
        <v>3409</v>
      </c>
    </row>
    <row r="7" spans="1:5" s="19" customFormat="1" x14ac:dyDescent="0.25">
      <c r="A7" s="87" t="s">
        <v>2575</v>
      </c>
      <c r="B7" s="89" t="s">
        <v>3404</v>
      </c>
    </row>
    <row r="8" spans="1:5" s="19" customFormat="1" x14ac:dyDescent="0.25">
      <c r="A8" s="87" t="s">
        <v>2576</v>
      </c>
      <c r="B8" s="88" t="s">
        <v>3410</v>
      </c>
    </row>
    <row r="10" spans="1:5" ht="66" x14ac:dyDescent="0.25">
      <c r="A10" s="71" t="s">
        <v>190</v>
      </c>
      <c r="B10" s="71" t="s">
        <v>3257</v>
      </c>
    </row>
  </sheetData>
  <dataValidations count="2">
    <dataValidation type="list" showInputMessage="1" showErrorMessage="1" sqref="B4">
      <formula1>"New, Select SimilarData, Select ApplicationInProcess"</formula1>
    </dataValidation>
    <dataValidation showInputMessage="1" showErrorMessage="1" sqref="B8 B6"/>
  </dataValidation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2.140625" bestFit="1" customWidth="1" collapsed="1"/>
    <col min="2" max="3" width="19.85546875" bestFit="1" customWidth="1" collapsed="1"/>
    <col min="4" max="4" width="27" bestFit="1" customWidth="1" collapsed="1"/>
    <col min="5" max="5" width="22" bestFit="1" customWidth="1" collapsed="1"/>
    <col min="6" max="7" width="22" style="18" customWidth="1" collapsed="1"/>
    <col min="8" max="10" width="19.85546875" bestFit="1" customWidth="1" collapsed="1"/>
  </cols>
  <sheetData>
    <row r="1" spans="1:10" s="19" customFormat="1" x14ac:dyDescent="0.25">
      <c r="A1" s="19" t="s">
        <v>9</v>
      </c>
      <c r="B1" t="s">
        <v>10</v>
      </c>
      <c r="C1" s="19" t="s">
        <v>24</v>
      </c>
      <c r="D1" t="s">
        <v>3272</v>
      </c>
      <c r="E1" t="s">
        <v>3272</v>
      </c>
      <c r="F1" t="s">
        <v>3272</v>
      </c>
      <c r="G1" t="s">
        <v>3272</v>
      </c>
      <c r="H1" t="s">
        <v>3272</v>
      </c>
      <c r="I1" t="s">
        <v>3272</v>
      </c>
      <c r="J1" t="s">
        <v>10</v>
      </c>
    </row>
    <row r="2" spans="1:10" s="19" customFormat="1" x14ac:dyDescent="0.25">
      <c r="A2" s="76" t="s">
        <v>117</v>
      </c>
      <c r="B2" s="53"/>
    </row>
    <row r="3" spans="1:10" s="19" customFormat="1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r="4" spans="1:10" s="19" customFormat="1" x14ac:dyDescent="0.25">
      <c r="A4" s="59" t="s">
        <v>120</v>
      </c>
      <c r="B4" s="19" t="s">
        <v>3185</v>
      </c>
      <c r="C4" s="19" t="s">
        <v>17</v>
      </c>
      <c r="D4" s="19" t="s">
        <v>3267</v>
      </c>
      <c r="E4" s="19" t="s">
        <v>3266</v>
      </c>
      <c r="F4" s="19" t="s">
        <v>3270</v>
      </c>
      <c r="G4" s="19" t="s">
        <v>3271</v>
      </c>
      <c r="H4" s="19" t="s">
        <v>3268</v>
      </c>
      <c r="I4" s="19" t="s">
        <v>3269</v>
      </c>
      <c r="J4" s="19" t="s">
        <v>3269</v>
      </c>
    </row>
    <row r="5" spans="1:10" s="19" customFormat="1" x14ac:dyDescent="0.25">
      <c r="A5" s="59" t="s">
        <v>121</v>
      </c>
    </row>
    <row r="6" spans="1:10" s="19" customFormat="1" x14ac:dyDescent="0.25">
      <c r="A6" s="59" t="s">
        <v>2630</v>
      </c>
      <c r="B6" s="19">
        <v>1</v>
      </c>
      <c r="E6" s="19">
        <v>0</v>
      </c>
      <c r="H6" s="19">
        <v>1</v>
      </c>
      <c r="J6" s="19">
        <v>3</v>
      </c>
    </row>
    <row r="7" spans="1:10" s="19" customFormat="1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type="list" allowBlank="1" showInputMessage="1" showErrorMessage="1" sqref="B5:D5">
      <formula1>"Agency Personal, Agency Company"</formula1>
    </dataValidation>
    <dataValidation type="list" showInputMessage="1" showErrorMessage="1" sqref="B7:D7">
      <formula1>"Gross, Nett"</formula1>
    </dataValidation>
    <dataValidation type="list" allowBlank="1" showInputMessage="1" showErrorMessage="1" sqref="B3:D3">
      <formula1>"Agency, Customer, Multifinance Employee"</formula1>
    </dataValidation>
    <dataValidation type="custom" allowBlank="1" showInputMessage="1" showErrorMessage="1" sqref="B6">
      <formula1>ISNUMBER(B6)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52"/>
  <sheetViews>
    <sheetView topLeftCell="A7" workbookViewId="0">
      <pane xSplit="1" topLeftCell="B1" activePane="topRight" state="frozen"/>
      <selection activeCell="A34" sqref="A34"/>
      <selection pane="topRight" activeCell="B16" sqref="B16"/>
    </sheetView>
  </sheetViews>
  <sheetFormatPr defaultRowHeight="15" x14ac:dyDescent="0.25"/>
  <cols>
    <col min="1" max="1" width="36.28515625" customWidth="1" collapsed="1"/>
    <col min="2" max="2" width="57.85546875" customWidth="1" collapsed="1"/>
    <col min="3" max="3" width="19.14062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8" customFormat="1" x14ac:dyDescent="0.25">
      <c r="A2" s="98" t="s">
        <v>3200</v>
      </c>
    </row>
    <row r="3" spans="1:5" s="19" customFormat="1" x14ac:dyDescent="0.25">
      <c r="A3" s="60" t="s">
        <v>124</v>
      </c>
      <c r="B3" s="2" t="s">
        <v>125</v>
      </c>
    </row>
    <row r="4" spans="1:5" s="19" customFormat="1" x14ac:dyDescent="0.25">
      <c r="A4" s="13" t="s">
        <v>126</v>
      </c>
    </row>
    <row r="5" spans="1:5" s="19" customFormat="1" x14ac:dyDescent="0.25">
      <c r="A5" s="60" t="s">
        <v>127</v>
      </c>
      <c r="B5" s="19" t="s">
        <v>3289</v>
      </c>
    </row>
    <row r="6" spans="1:5" s="19" customFormat="1" x14ac:dyDescent="0.25">
      <c r="A6" s="19" t="s">
        <v>128</v>
      </c>
    </row>
    <row r="7" spans="1:5" s="98" customFormat="1" x14ac:dyDescent="0.25">
      <c r="A7" s="98" t="s">
        <v>3201</v>
      </c>
    </row>
    <row r="8" spans="1:5" s="19" customFormat="1" x14ac:dyDescent="0.25">
      <c r="A8" s="59" t="s">
        <v>129</v>
      </c>
      <c r="B8" s="19" t="s">
        <v>400</v>
      </c>
    </row>
    <row r="9" spans="1:5" s="19" customFormat="1" x14ac:dyDescent="0.25">
      <c r="A9" s="19" t="s">
        <v>131</v>
      </c>
      <c r="B9" s="19" t="s">
        <v>132</v>
      </c>
    </row>
    <row r="10" spans="1:5" s="19" customFormat="1" x14ac:dyDescent="0.25">
      <c r="A10" s="59" t="s">
        <v>133</v>
      </c>
      <c r="B10" s="19" t="s">
        <v>141</v>
      </c>
    </row>
    <row r="11" spans="1:5" s="19" customFormat="1" x14ac:dyDescent="0.25">
      <c r="A11" s="59" t="s">
        <v>135</v>
      </c>
      <c r="B11" s="19">
        <v>36</v>
      </c>
    </row>
    <row r="12" spans="1:5" s="19" customFormat="1" x14ac:dyDescent="0.25">
      <c r="A12" s="19" t="s">
        <v>136</v>
      </c>
    </row>
    <row r="13" spans="1:5" s="19" customFormat="1" x14ac:dyDescent="0.25">
      <c r="A13" s="59" t="s">
        <v>138</v>
      </c>
      <c r="B13" s="34" t="s">
        <v>329</v>
      </c>
    </row>
    <row r="14" spans="1:5" s="19" customFormat="1" x14ac:dyDescent="0.25">
      <c r="A14" s="60" t="s">
        <v>140</v>
      </c>
      <c r="B14" s="19" t="s">
        <v>356</v>
      </c>
    </row>
    <row r="15" spans="1:5" s="19" customFormat="1" x14ac:dyDescent="0.25">
      <c r="A15" s="59" t="s">
        <v>142</v>
      </c>
      <c r="B15" s="19" t="s">
        <v>330</v>
      </c>
    </row>
    <row r="16" spans="1:5" s="19" customFormat="1" x14ac:dyDescent="0.25">
      <c r="A16" s="59" t="s">
        <v>144</v>
      </c>
      <c r="B16" s="19" t="s">
        <v>358</v>
      </c>
    </row>
    <row r="17" spans="1:2" s="19" customFormat="1" x14ac:dyDescent="0.25">
      <c r="A17" s="60" t="s">
        <v>2629</v>
      </c>
      <c r="B17" s="19">
        <v>1</v>
      </c>
    </row>
    <row r="18" spans="1:2" s="19" customFormat="1" x14ac:dyDescent="0.25">
      <c r="A18" s="59" t="s">
        <v>146</v>
      </c>
      <c r="B18" s="19" t="s">
        <v>147</v>
      </c>
    </row>
    <row r="19" spans="1:2" s="19" customFormat="1" x14ac:dyDescent="0.25">
      <c r="A19" s="19" t="s">
        <v>148</v>
      </c>
    </row>
    <row r="20" spans="1:2" s="98" customFormat="1" x14ac:dyDescent="0.25">
      <c r="A20" s="98" t="s">
        <v>3202</v>
      </c>
    </row>
    <row r="21" spans="1:2" s="19" customFormat="1" x14ac:dyDescent="0.25">
      <c r="A21" s="19" t="s">
        <v>150</v>
      </c>
      <c r="B21" s="19" t="s">
        <v>151</v>
      </c>
    </row>
    <row r="22" spans="1:2" s="19" customFormat="1" x14ac:dyDescent="0.25">
      <c r="A22" s="60" t="s">
        <v>74</v>
      </c>
      <c r="B22" s="19" t="s">
        <v>3384</v>
      </c>
    </row>
    <row r="23" spans="1:2" s="19" customFormat="1" x14ac:dyDescent="0.25">
      <c r="A23" s="60" t="s">
        <v>76</v>
      </c>
      <c r="B23" s="2">
        <v>1</v>
      </c>
    </row>
    <row r="24" spans="1:2" s="19" customFormat="1" x14ac:dyDescent="0.25">
      <c r="A24" s="60" t="s">
        <v>82</v>
      </c>
      <c r="B24" s="2">
        <v>1</v>
      </c>
    </row>
    <row r="25" spans="1:2" s="19" customFormat="1" x14ac:dyDescent="0.25">
      <c r="A25" s="60" t="s">
        <v>107</v>
      </c>
      <c r="B25" s="19">
        <v>40242</v>
      </c>
    </row>
    <row r="26" spans="1:2" s="19" customFormat="1" x14ac:dyDescent="0.25">
      <c r="A26" s="60" t="s">
        <v>88</v>
      </c>
      <c r="B26" s="19" t="s">
        <v>3287</v>
      </c>
    </row>
    <row r="27" spans="1:2" s="19" customFormat="1" x14ac:dyDescent="0.25">
      <c r="A27" s="60" t="s">
        <v>86</v>
      </c>
      <c r="B27" s="19" t="s">
        <v>3286</v>
      </c>
    </row>
    <row r="28" spans="1:2" s="19" customFormat="1" x14ac:dyDescent="0.25">
      <c r="A28" s="60" t="s">
        <v>152</v>
      </c>
      <c r="B28" s="19" t="s">
        <v>3380</v>
      </c>
    </row>
    <row r="29" spans="1:2" s="19" customFormat="1" x14ac:dyDescent="0.25">
      <c r="A29" s="19" t="s">
        <v>153</v>
      </c>
      <c r="B29" s="2"/>
    </row>
    <row r="30" spans="1:2" s="19" customFormat="1" x14ac:dyDescent="0.25">
      <c r="A30" s="19" t="s">
        <v>154</v>
      </c>
    </row>
    <row r="31" spans="1:2" s="19" customFormat="1" x14ac:dyDescent="0.25">
      <c r="A31" s="19" t="s">
        <v>155</v>
      </c>
      <c r="B31" s="2"/>
    </row>
    <row r="32" spans="1:2" s="19" customFormat="1" x14ac:dyDescent="0.25">
      <c r="A32" s="19" t="s">
        <v>156</v>
      </c>
    </row>
    <row r="33" spans="1:2" s="19" customFormat="1" x14ac:dyDescent="0.25">
      <c r="A33" s="19" t="s">
        <v>157</v>
      </c>
    </row>
    <row r="34" spans="1:2" s="19" customFormat="1" x14ac:dyDescent="0.25">
      <c r="A34" s="19" t="s">
        <v>158</v>
      </c>
    </row>
    <row r="35" spans="1:2" s="19" customFormat="1" x14ac:dyDescent="0.25">
      <c r="A35" s="19" t="s">
        <v>159</v>
      </c>
    </row>
    <row r="36" spans="1:2" s="19" customFormat="1" x14ac:dyDescent="0.25">
      <c r="A36" s="19" t="s">
        <v>160</v>
      </c>
    </row>
    <row r="37" spans="1:2" s="19" customFormat="1" x14ac:dyDescent="0.25">
      <c r="A37" s="19" t="s">
        <v>161</v>
      </c>
    </row>
    <row r="38" spans="1:2" s="19" customFormat="1" x14ac:dyDescent="0.25">
      <c r="A38" s="19" t="s">
        <v>162</v>
      </c>
      <c r="B38" s="2"/>
    </row>
    <row r="39" spans="1:2" s="19" customFormat="1" x14ac:dyDescent="0.25">
      <c r="A39" s="19" t="s">
        <v>163</v>
      </c>
    </row>
    <row r="40" spans="1:2" s="98" customFormat="1" x14ac:dyDescent="0.25">
      <c r="A40" s="98" t="s">
        <v>3203</v>
      </c>
    </row>
    <row r="41" spans="1:2" s="19" customFormat="1" x14ac:dyDescent="0.25">
      <c r="A41" s="59" t="s">
        <v>164</v>
      </c>
      <c r="B41" s="19" t="s">
        <v>333</v>
      </c>
    </row>
    <row r="42" spans="1:2" s="19" customFormat="1" x14ac:dyDescent="0.25">
      <c r="A42" s="19" t="s">
        <v>166</v>
      </c>
    </row>
    <row r="43" spans="1:2" s="19" customFormat="1" x14ac:dyDescent="0.25">
      <c r="A43" s="60" t="s">
        <v>167</v>
      </c>
      <c r="B43" s="2" t="s">
        <v>361</v>
      </c>
    </row>
    <row r="44" spans="1:2" s="19" customFormat="1" x14ac:dyDescent="0.25">
      <c r="A44" s="62" t="s">
        <v>169</v>
      </c>
      <c r="B44" s="19" t="str">
        <f>VLOOKUP(B45,Master!AR:AS,2,1)</f>
        <v>930000</v>
      </c>
    </row>
    <row r="45" spans="1:2" s="19" customFormat="1" x14ac:dyDescent="0.25">
      <c r="A45" s="59" t="s">
        <v>170</v>
      </c>
      <c r="B45" s="19" t="s">
        <v>2427</v>
      </c>
    </row>
    <row r="46" spans="1:2" s="98" customFormat="1" x14ac:dyDescent="0.25">
      <c r="A46" s="98" t="s">
        <v>3204</v>
      </c>
    </row>
    <row r="47" spans="1:2" s="19" customFormat="1" x14ac:dyDescent="0.25">
      <c r="A47" s="59" t="s">
        <v>172</v>
      </c>
      <c r="B47" s="19" t="s">
        <v>237</v>
      </c>
    </row>
    <row r="48" spans="1:2" s="19" customFormat="1" x14ac:dyDescent="0.25">
      <c r="A48" s="19" t="s">
        <v>174</v>
      </c>
      <c r="B48" s="19">
        <v>1000</v>
      </c>
    </row>
    <row r="49" spans="1:2" s="19" customFormat="1" x14ac:dyDescent="0.25">
      <c r="A49" s="19" t="s">
        <v>175</v>
      </c>
      <c r="B49" s="35"/>
    </row>
    <row r="50" spans="1:2" s="19" customFormat="1" x14ac:dyDescent="0.25">
      <c r="A50" s="62" t="s">
        <v>176</v>
      </c>
      <c r="B50" s="19" t="str">
        <f>VLOOKUP(B51,Master!AU:AV,2,0)</f>
        <v>MASTER001</v>
      </c>
    </row>
    <row r="51" spans="1:2" s="19" customFormat="1" x14ac:dyDescent="0.25">
      <c r="A51" s="59" t="s">
        <v>177</v>
      </c>
      <c r="B51" s="19" t="s">
        <v>377</v>
      </c>
    </row>
    <row r="52" spans="1:2" s="19" customFormat="1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type="expression" dxfId="110" priority="5">
      <formula>A$13="Fixed Rate"</formula>
    </cfRule>
  </conditionalFormatting>
  <conditionalFormatting sqref="A17:XFD17">
    <cfRule type="expression" dxfId="109" priority="4">
      <formula>AND(A$16&lt;&gt;"Auto Debit",A$16&lt;&gt;"Way Of Payment",A$16&lt;&gt;"")</formula>
    </cfRule>
  </conditionalFormatting>
  <conditionalFormatting sqref="A22:XFD25 A28:XFD28 A26:A27 C26:XFD27">
    <cfRule type="expression" dxfId="108" priority="3">
      <formula>AND(A$21&lt;&gt;"",A$21&lt;&gt;"Copy Address From")</formula>
    </cfRule>
  </conditionalFormatting>
  <conditionalFormatting sqref="A42:XFD43">
    <cfRule type="expression" dxfId="107" priority="2">
      <formula>A$41="Lainnya"</formula>
    </cfRule>
  </conditionalFormatting>
  <conditionalFormatting sqref="B26:B27">
    <cfRule type="expression" dxfId="106" priority="1">
      <formula>B$4="LookUp"</formula>
    </cfRule>
  </conditionalFormatting>
  <dataValidations count="25">
    <dataValidation type="list" allowBlank="1" showInputMessage="1" showErrorMessage="1" sqref="B47">
      <formula1>"YES,NO"</formula1>
    </dataValidation>
    <dataValidation type="custom" allowBlank="1" showInputMessage="1" showErrorMessage="1" sqref="B17">
      <formula1>AND(B16="Auto Debit",ISNUMBER(B17))</formula1>
    </dataValidation>
    <dataValidation type="custom" allowBlank="1" showInputMessage="1" showErrorMessage="1" sqref="B28">
      <formula1>ISBLANK(B21)</formula1>
    </dataValidation>
    <dataValidation type="custom" allowBlank="1" showInputMessage="1" showErrorMessage="1" sqref="B22">
      <formula1>ISBLANK(B21)</formula1>
    </dataValidation>
    <dataValidation type="custom" allowBlank="1" showInputMessage="1" showErrorMessage="1" sqref="B23">
      <formula1>ISBLANK(B21)</formula1>
    </dataValidation>
    <dataValidation type="custom" allowBlank="1" showInputMessage="1" showErrorMessage="1" sqref="B24">
      <formula1>ISBLANK(B21)</formula1>
    </dataValidation>
    <dataValidation type="custom" allowBlank="1" showInputMessage="1" showErrorMessage="1" sqref="B25">
      <formula1>ISBLANK(B21)</formula1>
    </dataValidation>
    <dataValidation type="custom" allowBlank="1" showInputMessage="1" showErrorMessage="1" sqref="B42">
      <formula1>B41="Credit / Pembayaran yang Di Restrukturisasi"</formula1>
    </dataValidation>
    <dataValidation type="custom" allowBlank="1" showInputMessage="1" showErrorMessage="1" sqref="B11 B48 B52">
      <formula1>ISNUMBER(B11)</formula1>
    </dataValidation>
    <dataValidation type="list" allowBlank="1" showInputMessage="1" showErrorMessage="1" sqref="B51">
      <formula1>ListRefMasterAppData</formula1>
    </dataValidation>
    <dataValidation type="list" allowBlank="1" showInputMessage="1" showErrorMessage="1" sqref="B41">
      <formula1>ListCharacteristicOfCredit</formula1>
    </dataValidation>
    <dataValidation type="list" allowBlank="1" showInputMessage="1" showErrorMessage="1" sqref="B19">
      <formula1>ListInstallmentSourcePaymenetType</formula1>
    </dataValidation>
    <dataValidation type="list" allowBlank="1" showInputMessage="1" showErrorMessage="1" sqref="B18">
      <formula1>ListCustomerNotification</formula1>
    </dataValidation>
    <dataValidation type="list" allowBlank="1" showInputMessage="1" showErrorMessage="1" sqref="B16">
      <formula1>ListWOP</formula1>
    </dataValidation>
    <dataValidation type="list" allowBlank="1" showInputMessage="1" showErrorMessage="1" sqref="B14">
      <formula1>IF(B13="Float Rate",ListFloatingPeriod)</formula1>
    </dataValidation>
    <dataValidation type="list" allowBlank="1" showInputMessage="1" showErrorMessage="1" sqref="B15">
      <formula1>ListInstallmentScheme</formula1>
    </dataValidation>
    <dataValidation type="list" allowBlank="1" showInputMessage="1" showErrorMessage="1" sqref="B13">
      <formula1>ListInterestType</formula1>
    </dataValidation>
    <dataValidation type="list" allowBlank="1" showInputMessage="1" showErrorMessage="1" sqref="B9">
      <formula1>ListFirstInstallmentType</formula1>
    </dataValidation>
    <dataValidation type="list" allowBlank="1" showInputMessage="1" showErrorMessage="1" sqref="B45">
      <formula1>ListEconomicSector</formula1>
    </dataValidation>
    <dataValidation type="list" allowBlank="1" showInputMessage="1" showErrorMessage="1" sqref="B43">
      <formula1>IF(B41="Credit / Pembayaran yang Di Restrukturisasi",ListWayOfRestructure)</formula1>
    </dataValidation>
    <dataValidation type="list" allowBlank="1" showInputMessage="1" showErrorMessage="1" sqref="B10">
      <formula1>ListPaymentFrequency</formula1>
    </dataValidation>
    <dataValidation type="list" allowBlank="1" showInputMessage="1" showErrorMessage="1" sqref="B8">
      <formula1>ListApplicationSource</formula1>
    </dataValidation>
    <dataValidation type="list" allowBlank="1" showInputMessage="1" showErrorMessage="1" sqref="B12">
      <formula1>ListDPSourcePaymentType</formula1>
    </dataValidation>
    <dataValidation type="custom" allowBlank="1" showInputMessage="1" showErrorMessage="1" sqref="B27">
      <formula1>B1048574="Input Data"</formula1>
    </dataValidation>
    <dataValidation type="custom" allowBlank="1" showInputMessage="1" showErrorMessage="1" sqref="B26">
      <formula1>B1048574="Input Data"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Master!$BR$2:$BR$20</xm:f>
          </x14:formula1>
          <xm:sqref>B21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66"/>
  <sheetViews>
    <sheetView topLeftCell="A49" workbookViewId="0">
      <pane xSplit="1" topLeftCell="B1" activePane="topRight" state="frozen"/>
      <selection activeCell="A43" sqref="A43"/>
      <selection pane="topRight" activeCell="B5" sqref="B5"/>
    </sheetView>
  </sheetViews>
  <sheetFormatPr defaultRowHeight="15" x14ac:dyDescent="0.25"/>
  <cols>
    <col min="1" max="1" width="34.5703125" bestFit="1" customWidth="1" collapsed="1"/>
    <col min="2" max="2" width="38.140625" style="6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8" customFormat="1" x14ac:dyDescent="0.25">
      <c r="A2" s="106" t="s">
        <v>3205</v>
      </c>
      <c r="B2" s="107"/>
      <c r="C2" s="107"/>
      <c r="D2" s="107"/>
      <c r="E2" s="107"/>
    </row>
    <row r="3" spans="1:5" s="19" customFormat="1" x14ac:dyDescent="0.25">
      <c r="A3" s="59" t="s">
        <v>3188</v>
      </c>
      <c r="B3" s="8"/>
    </row>
    <row r="4" spans="1:5" s="19" customFormat="1" x14ac:dyDescent="0.25">
      <c r="A4" s="59" t="s">
        <v>180</v>
      </c>
      <c r="B4" s="8" t="s">
        <v>3394</v>
      </c>
    </row>
    <row r="5" spans="1:5" s="19" customFormat="1" x14ac:dyDescent="0.25">
      <c r="A5" s="59" t="s">
        <v>182</v>
      </c>
      <c r="B5" s="10" t="s">
        <v>3290</v>
      </c>
    </row>
    <row r="6" spans="1:5" s="19" customFormat="1" x14ac:dyDescent="0.25">
      <c r="A6" s="13" t="s">
        <v>183</v>
      </c>
      <c r="B6" s="10" t="s">
        <v>3291</v>
      </c>
    </row>
    <row r="7" spans="1:5" s="98" customFormat="1" x14ac:dyDescent="0.25">
      <c r="A7" s="106" t="s">
        <v>3206</v>
      </c>
      <c r="B7" s="107"/>
      <c r="C7" s="107"/>
      <c r="D7" s="107"/>
      <c r="E7" s="107"/>
    </row>
    <row r="8" spans="1:5" s="19" customFormat="1" x14ac:dyDescent="0.25">
      <c r="A8" s="59" t="s">
        <v>3295</v>
      </c>
      <c r="B8" s="19" t="s">
        <v>3296</v>
      </c>
    </row>
    <row r="9" spans="1:5" s="19" customFormat="1" x14ac:dyDescent="0.25">
      <c r="A9" s="59" t="s">
        <v>184</v>
      </c>
      <c r="B9" s="7" t="s">
        <v>3392</v>
      </c>
    </row>
    <row r="10" spans="1:5" s="19" customFormat="1" x14ac:dyDescent="0.25">
      <c r="A10" s="59" t="s">
        <v>185</v>
      </c>
      <c r="B10" s="56">
        <v>600000000</v>
      </c>
    </row>
    <row r="11" spans="1:5" s="19" customFormat="1" x14ac:dyDescent="0.25">
      <c r="A11" s="59" t="s">
        <v>186</v>
      </c>
      <c r="B11" s="7" t="s">
        <v>3387</v>
      </c>
    </row>
    <row r="12" spans="1:5" s="19" customFormat="1" x14ac:dyDescent="0.25">
      <c r="A12" s="19" t="s">
        <v>187</v>
      </c>
      <c r="B12" s="7" t="s">
        <v>3388</v>
      </c>
    </row>
    <row r="13" spans="1:5" s="19" customFormat="1" x14ac:dyDescent="0.25">
      <c r="A13" s="19" t="s">
        <v>188</v>
      </c>
      <c r="B13" s="86" t="s">
        <v>3389</v>
      </c>
    </row>
    <row r="14" spans="1:5" s="19" customFormat="1" x14ac:dyDescent="0.25">
      <c r="A14" s="19" t="s">
        <v>189</v>
      </c>
      <c r="B14" s="74">
        <v>44369</v>
      </c>
    </row>
    <row r="15" spans="1:5" s="19" customFormat="1" x14ac:dyDescent="0.25">
      <c r="A15" s="19" t="s">
        <v>190</v>
      </c>
      <c r="B15" s="7"/>
    </row>
    <row r="16" spans="1:5" s="19" customFormat="1" x14ac:dyDescent="0.25">
      <c r="A16" s="59" t="s">
        <v>191</v>
      </c>
      <c r="B16" s="7">
        <v>2022</v>
      </c>
    </row>
    <row r="17" spans="1:2" s="19" customFormat="1" x14ac:dyDescent="0.25">
      <c r="A17" s="59" t="s">
        <v>192</v>
      </c>
      <c r="B17" s="7" t="s">
        <v>219</v>
      </c>
    </row>
    <row r="18" spans="1:2" s="19" customFormat="1" x14ac:dyDescent="0.25">
      <c r="A18" s="60" t="s">
        <v>194</v>
      </c>
      <c r="B18" s="10">
        <v>30</v>
      </c>
    </row>
    <row r="19" spans="1:2" s="19" customFormat="1" x14ac:dyDescent="0.25">
      <c r="A19" s="60" t="s">
        <v>195</v>
      </c>
      <c r="B19" s="56">
        <v>100000000</v>
      </c>
    </row>
    <row r="20" spans="1:2" s="19" customFormat="1" x14ac:dyDescent="0.25">
      <c r="A20" s="59" t="s">
        <v>196</v>
      </c>
      <c r="B20" s="83"/>
    </row>
    <row r="21" spans="1:2" s="19" customFormat="1" x14ac:dyDescent="0.25">
      <c r="A21" s="59" t="s">
        <v>197</v>
      </c>
      <c r="B21" s="83"/>
    </row>
    <row r="22" spans="1:2" s="19" customFormat="1" x14ac:dyDescent="0.25">
      <c r="A22" s="59" t="s">
        <v>198</v>
      </c>
      <c r="B22" s="83"/>
    </row>
    <row r="23" spans="1:2" s="19" customFormat="1" x14ac:dyDescent="0.25">
      <c r="A23" s="59" t="s">
        <v>3276</v>
      </c>
      <c r="B23" s="83"/>
    </row>
    <row r="24" spans="1:2" s="19" customFormat="1" x14ac:dyDescent="0.25">
      <c r="A24" s="59" t="s">
        <v>3277</v>
      </c>
      <c r="B24" s="7"/>
    </row>
    <row r="25" spans="1:2" s="98" customFormat="1" x14ac:dyDescent="0.25">
      <c r="A25" s="106" t="s">
        <v>3207</v>
      </c>
      <c r="B25" s="107"/>
    </row>
    <row r="26" spans="1:2" s="19" customFormat="1" x14ac:dyDescent="0.25">
      <c r="A26" s="59" t="s">
        <v>199</v>
      </c>
      <c r="B26" s="7" t="s">
        <v>3292</v>
      </c>
    </row>
    <row r="27" spans="1:2" s="98" customFormat="1" x14ac:dyDescent="0.25">
      <c r="A27" s="106" t="s">
        <v>3208</v>
      </c>
      <c r="B27" s="107"/>
    </row>
    <row r="28" spans="1:2" s="19" customFormat="1" x14ac:dyDescent="0.25">
      <c r="A28" s="13" t="s">
        <v>200</v>
      </c>
      <c r="B28" s="7" t="s">
        <v>106</v>
      </c>
    </row>
    <row r="29" spans="1:2" s="19" customFormat="1" x14ac:dyDescent="0.25">
      <c r="A29" s="60" t="s">
        <v>201</v>
      </c>
      <c r="B29" s="7" t="s">
        <v>3283</v>
      </c>
    </row>
    <row r="30" spans="1:2" s="19" customFormat="1" x14ac:dyDescent="0.25">
      <c r="A30" s="60" t="s">
        <v>202</v>
      </c>
      <c r="B30" s="7" t="s">
        <v>417</v>
      </c>
    </row>
    <row r="31" spans="1:2" s="98" customFormat="1" x14ac:dyDescent="0.25">
      <c r="A31" s="106" t="s">
        <v>3209</v>
      </c>
      <c r="B31" s="107"/>
    </row>
    <row r="32" spans="1:2" s="19" customFormat="1" x14ac:dyDescent="0.25">
      <c r="A32" s="13" t="s">
        <v>203</v>
      </c>
      <c r="B32" s="19" t="s">
        <v>106</v>
      </c>
    </row>
    <row r="33" spans="1:2" s="19" customFormat="1" x14ac:dyDescent="0.25">
      <c r="A33" s="60" t="s">
        <v>204</v>
      </c>
      <c r="B33" s="19" t="s">
        <v>96</v>
      </c>
    </row>
    <row r="34" spans="1:2" s="19" customFormat="1" x14ac:dyDescent="0.25">
      <c r="A34" s="60" t="s">
        <v>205</v>
      </c>
      <c r="B34" s="7" t="s">
        <v>3381</v>
      </c>
    </row>
    <row r="35" spans="1:2" s="19" customFormat="1" x14ac:dyDescent="0.25">
      <c r="A35" s="60" t="s">
        <v>206</v>
      </c>
      <c r="B35" s="19" t="s">
        <v>417</v>
      </c>
    </row>
    <row r="36" spans="1:2" s="19" customFormat="1" x14ac:dyDescent="0.25">
      <c r="A36" s="62" t="s">
        <v>207</v>
      </c>
      <c r="B36" s="19" t="e">
        <f>VLOOKUP(B37,Master!A:B,2,FALSE)</f>
        <v>#N/A</v>
      </c>
    </row>
    <row r="37" spans="1:2" s="19" customFormat="1" x14ac:dyDescent="0.25">
      <c r="A37" s="19" t="s">
        <v>208</v>
      </c>
    </row>
    <row r="38" spans="1:2" s="19" customFormat="1" x14ac:dyDescent="0.25">
      <c r="A38" s="19" t="s">
        <v>209</v>
      </c>
      <c r="B38" s="19" t="s">
        <v>114</v>
      </c>
    </row>
    <row r="39" spans="1:2" s="19" customFormat="1" x14ac:dyDescent="0.25">
      <c r="A39" s="60" t="s">
        <v>210</v>
      </c>
      <c r="B39" s="19" t="s">
        <v>36</v>
      </c>
    </row>
    <row r="40" spans="1:2" s="19" customFormat="1" x14ac:dyDescent="0.25">
      <c r="A40" s="60" t="s">
        <v>211</v>
      </c>
      <c r="B40" s="2" t="s">
        <v>3379</v>
      </c>
    </row>
    <row r="41" spans="1:2" s="19" customFormat="1" x14ac:dyDescent="0.25">
      <c r="A41" s="19" t="s">
        <v>212</v>
      </c>
      <c r="B41" s="2">
        <v>1231412</v>
      </c>
    </row>
    <row r="42" spans="1:2" s="19" customFormat="1" x14ac:dyDescent="0.25">
      <c r="A42" s="58" t="s">
        <v>72</v>
      </c>
      <c r="B42" s="19" t="s">
        <v>73</v>
      </c>
    </row>
    <row r="43" spans="1:2" s="19" customFormat="1" x14ac:dyDescent="0.25">
      <c r="A43" s="60" t="s">
        <v>150</v>
      </c>
      <c r="B43" s="19" t="s">
        <v>3173</v>
      </c>
    </row>
    <row r="44" spans="1:2" s="19" customFormat="1" x14ac:dyDescent="0.25">
      <c r="A44" s="60" t="s">
        <v>74</v>
      </c>
      <c r="B44" s="19" t="s">
        <v>3382</v>
      </c>
    </row>
    <row r="45" spans="1:2" s="19" customFormat="1" x14ac:dyDescent="0.25">
      <c r="A45" s="60" t="s">
        <v>76</v>
      </c>
      <c r="B45" s="2">
        <v>1</v>
      </c>
    </row>
    <row r="46" spans="1:2" s="19" customFormat="1" x14ac:dyDescent="0.25">
      <c r="A46" s="60" t="s">
        <v>82</v>
      </c>
      <c r="B46" s="2">
        <v>1</v>
      </c>
    </row>
    <row r="47" spans="1:2" s="19" customFormat="1" x14ac:dyDescent="0.25">
      <c r="A47" s="60" t="s">
        <v>107</v>
      </c>
      <c r="B47" s="2">
        <v>40242</v>
      </c>
    </row>
    <row r="48" spans="1:2" s="19" customFormat="1" x14ac:dyDescent="0.25">
      <c r="A48" s="60" t="s">
        <v>88</v>
      </c>
      <c r="B48" s="19" t="s">
        <v>3287</v>
      </c>
    </row>
    <row r="49" spans="1:8" s="19" customFormat="1" x14ac:dyDescent="0.25">
      <c r="A49" s="60" t="s">
        <v>86</v>
      </c>
      <c r="B49" s="19" t="s">
        <v>3286</v>
      </c>
    </row>
    <row r="50" spans="1:8" s="19" customFormat="1" x14ac:dyDescent="0.25">
      <c r="A50" s="60" t="s">
        <v>89</v>
      </c>
      <c r="B50" s="19" t="s">
        <v>3380</v>
      </c>
    </row>
    <row r="51" spans="1:8" s="98" customFormat="1" x14ac:dyDescent="0.25">
      <c r="A51" s="106" t="s">
        <v>3210</v>
      </c>
      <c r="B51" s="107"/>
    </row>
    <row r="52" spans="1:8" s="19" customFormat="1" x14ac:dyDescent="0.25">
      <c r="A52" s="58" t="s">
        <v>72</v>
      </c>
      <c r="B52" s="19" t="s">
        <v>106</v>
      </c>
    </row>
    <row r="53" spans="1:8" s="19" customFormat="1" x14ac:dyDescent="0.25">
      <c r="A53" s="60" t="s">
        <v>150</v>
      </c>
      <c r="B53" s="19" t="s">
        <v>213</v>
      </c>
    </row>
    <row r="54" spans="1:8" s="19" customFormat="1" x14ac:dyDescent="0.25">
      <c r="A54" s="60" t="s">
        <v>74</v>
      </c>
      <c r="B54" s="19" t="s">
        <v>3382</v>
      </c>
    </row>
    <row r="55" spans="1:8" s="19" customFormat="1" x14ac:dyDescent="0.25">
      <c r="A55" s="60" t="s">
        <v>76</v>
      </c>
      <c r="B55" s="2">
        <v>1</v>
      </c>
    </row>
    <row r="56" spans="1:8" s="19" customFormat="1" x14ac:dyDescent="0.25">
      <c r="A56" s="60" t="s">
        <v>82</v>
      </c>
      <c r="B56" s="2">
        <v>1</v>
      </c>
    </row>
    <row r="57" spans="1:8" s="19" customFormat="1" x14ac:dyDescent="0.25">
      <c r="A57" s="60" t="s">
        <v>107</v>
      </c>
      <c r="B57" s="2">
        <v>40242</v>
      </c>
    </row>
    <row r="58" spans="1:8" s="19" customFormat="1" x14ac:dyDescent="0.25">
      <c r="A58" s="60" t="s">
        <v>86</v>
      </c>
      <c r="B58" s="19" t="s">
        <v>3287</v>
      </c>
    </row>
    <row r="59" spans="1:8" s="19" customFormat="1" x14ac:dyDescent="0.25">
      <c r="A59" s="60" t="s">
        <v>88</v>
      </c>
      <c r="B59" s="19" t="s">
        <v>3286</v>
      </c>
    </row>
    <row r="60" spans="1:8" s="19" customFormat="1" x14ac:dyDescent="0.25">
      <c r="A60" s="60" t="s">
        <v>89</v>
      </c>
      <c r="B60" s="19" t="s">
        <v>3380</v>
      </c>
    </row>
    <row r="61" spans="1:8" s="98" customFormat="1" x14ac:dyDescent="0.25">
      <c r="A61" s="106" t="s">
        <v>3314</v>
      </c>
      <c r="B61" s="107"/>
    </row>
    <row r="62" spans="1:8" x14ac:dyDescent="0.25">
      <c r="A62" s="82" t="s">
        <v>3315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type="expression" dxfId="105" priority="13">
      <formula>A$17="Amount"</formula>
    </cfRule>
  </conditionalFormatting>
  <conditionalFormatting sqref="A19:XFD19">
    <cfRule type="expression" dxfId="104" priority="12">
      <formula>A$17="Percentage"</formula>
    </cfRule>
  </conditionalFormatting>
  <conditionalFormatting sqref="A29:XFD30">
    <cfRule type="expression" dxfId="103" priority="11">
      <formula>A$28="Yes"</formula>
    </cfRule>
  </conditionalFormatting>
  <conditionalFormatting sqref="A33:XFD50">
    <cfRule type="expression" dxfId="102" priority="10">
      <formula>A$32="Yes"</formula>
    </cfRule>
  </conditionalFormatting>
  <conditionalFormatting sqref="A44:XFD50">
    <cfRule type="expression" dxfId="101" priority="9">
      <formula>A$42="Yes"</formula>
    </cfRule>
  </conditionalFormatting>
  <conditionalFormatting sqref="A43:XFD43">
    <cfRule type="expression" dxfId="100" priority="8">
      <formula>A$42="No"</formula>
    </cfRule>
  </conditionalFormatting>
  <conditionalFormatting sqref="A54:A60 C54:XFD60">
    <cfRule type="expression" dxfId="99" priority="7">
      <formula>A$52="Yes"</formula>
    </cfRule>
  </conditionalFormatting>
  <conditionalFormatting sqref="A53:XFD53">
    <cfRule type="expression" dxfId="98" priority="6">
      <formula>A$52="No"</formula>
    </cfRule>
  </conditionalFormatting>
  <conditionalFormatting sqref="A38:XFD38">
    <cfRule type="expression" dxfId="97" priority="5">
      <formula>A$33="Personal"</formula>
    </cfRule>
  </conditionalFormatting>
  <conditionalFormatting sqref="A36:XFD37">
    <cfRule type="expression" dxfId="96" priority="4">
      <formula>A$33="Company"</formula>
    </cfRule>
  </conditionalFormatting>
  <conditionalFormatting sqref="A62:XFD62">
    <cfRule type="expression" dxfId="95" priority="3">
      <formula>A$9="New"</formula>
    </cfRule>
  </conditionalFormatting>
  <conditionalFormatting sqref="B54:B60">
    <cfRule type="expression" dxfId="94" priority="2">
      <formula>B$32="Yes"</formula>
    </cfRule>
  </conditionalFormatting>
  <conditionalFormatting sqref="B54:B60">
    <cfRule type="expression" dxfId="93" priority="1">
      <formula>B$42="Yes"</formula>
    </cfRule>
  </conditionalFormatting>
  <dataValidations count="29">
    <dataValidation type="list" showInputMessage="1" showErrorMessage="1" sqref="B9">
      <formula1>"New, Used"</formula1>
    </dataValidation>
    <dataValidation type="list" showInputMessage="1" showErrorMessage="1" sqref="B11">
      <formula1>"Commercial, Non Commercial"</formula1>
    </dataValidation>
    <dataValidation type="list" allowBlank="1" showInputMessage="1" showErrorMessage="1" sqref="B17">
      <formula1>"Amount, Percentage"</formula1>
    </dataValidation>
    <dataValidation type="list" showInputMessage="1" showErrorMessage="1" sqref="B26">
      <formula1>"REGION1, REGION2, REGION3"</formula1>
    </dataValidation>
    <dataValidation type="list" showInputMessage="1" showErrorMessage="1" sqref="B28 B32 B66 B52">
      <formula1>"Yes, No"</formula1>
    </dataValidation>
    <dataValidation type="custom" showInputMessage="1" showErrorMessage="1" sqref="B36">
      <formula1>AND(B32="No",B33="Personal")</formula1>
    </dataValidation>
    <dataValidation type="custom" allowBlank="1" showInputMessage="1" showErrorMessage="1" sqref="B29">
      <formula1>B28="No"</formula1>
    </dataValidation>
    <dataValidation type="custom" allowBlank="1" showInputMessage="1" showErrorMessage="1" sqref="B18">
      <formula1>AND(B17="Percentage",ISNUMBER(B18))</formula1>
    </dataValidation>
    <dataValidation type="custom" allowBlank="1" showInputMessage="1" showErrorMessage="1" sqref="B19">
      <formula1>AND(B17="Amount",ISNUMBER(19))</formula1>
    </dataValidation>
    <dataValidation type="custom" allowBlank="1" showInputMessage="1" showErrorMessage="1" sqref="B34">
      <formula1>B32="No"</formula1>
    </dataValidation>
    <dataValidation type="custom" allowBlank="1" showInputMessage="1" showErrorMessage="1" sqref="B41">
      <formula1>B32="No"</formula1>
    </dataValidation>
    <dataValidation type="custom" allowBlank="1" showInputMessage="1" showErrorMessage="1" sqref="B44 B54">
      <formula1>AND(B32="No",B42="No")</formula1>
    </dataValidation>
    <dataValidation type="custom" allowBlank="1" showInputMessage="1" showErrorMessage="1" sqref="B45 B55">
      <formula1>AND(B32="No",B42="No")</formula1>
    </dataValidation>
    <dataValidation type="custom" allowBlank="1" showInputMessage="1" showErrorMessage="1" sqref="B46 B56">
      <formula1>AND(B32="No",B42="No")</formula1>
    </dataValidation>
    <dataValidation type="custom" allowBlank="1" showInputMessage="1" showErrorMessage="1" sqref="B47 B57">
      <formula1>AND(B32="No",B42="No")</formula1>
    </dataValidation>
    <dataValidation type="custom" allowBlank="1" showInputMessage="1" showErrorMessage="1" sqref="B48 B58">
      <formula1>AND(B32="No",B42="No")</formula1>
    </dataValidation>
    <dataValidation type="custom" allowBlank="1" showInputMessage="1" showErrorMessage="1" sqref="B49 B59">
      <formula1>AND(B32="No",B42="No")</formula1>
    </dataValidation>
    <dataValidation type="custom" allowBlank="1" showInputMessage="1" showErrorMessage="1" sqref="B50 B60">
      <formula1>AND(B32="No",B42="No")</formula1>
    </dataValidation>
    <dataValidation type="custom" allowBlank="1" showInputMessage="1" showErrorMessage="1" sqref="B10">
      <formula1>ISNUMBER(B10)</formula1>
    </dataValidation>
    <dataValidation type="list" allowBlank="1" showInputMessage="1" showErrorMessage="1" sqref="B33">
      <formula1>IF(B32="No",ListOwnerType)</formula1>
    </dataValidation>
    <dataValidation type="list" allowBlank="1" showInputMessage="1" showErrorMessage="1" sqref="B38">
      <formula1>IF(AND(B32="No",B33="Company"),ListCompanyType)</formula1>
    </dataValidation>
    <dataValidation type="list" allowBlank="1" showInputMessage="1" showErrorMessage="1" sqref="B37">
      <formula1>IF(AND(B32="No",B33="Personal"),ListJobProfessionEMP)</formula1>
    </dataValidation>
    <dataValidation type="list" showInputMessage="1" showErrorMessage="1" sqref="B35">
      <formula1>IF(AND(B32="No",B33="Personal"),ListCustomerRelationship,ListGuarantorRelationshipCompany)</formula1>
    </dataValidation>
    <dataValidation type="list" allowBlank="1" showInputMessage="1" showErrorMessage="1" sqref="B39">
      <formula1>IF(B32="No",ListIdType)</formula1>
    </dataValidation>
    <dataValidation type="list" allowBlank="1" showInputMessage="1" showErrorMessage="1" sqref="B43">
      <formula1>IF(AND(B32="No",B42="Yes"),ListCopyAddressCAPS)</formula1>
    </dataValidation>
    <dataValidation type="list" allowBlank="1" showInputMessage="1" showErrorMessage="1" sqref="B53">
      <formula1>IF(B52="Yes",ListCopyAddressCAPS)</formula1>
    </dataValidation>
    <dataValidation type="list" allowBlank="1" showInputMessage="1" showErrorMessage="1" sqref="B30">
      <formula1>IF(B28="No",ListCustomerRelationship)</formula1>
    </dataValidation>
    <dataValidation type="custom" allowBlank="1" showInputMessage="1" showErrorMessage="1" sqref="B40">
      <formula1>AND(B32="No",IF(B39="E-KTP",LEN(B40)=16,IF(B39="NPWP",LEN(B40)=15,LEN(B40)&gt;0)))</formula1>
    </dataValidation>
    <dataValidation type="list" allowBlank="1" showInputMessage="1" showErrorMessage="1" sqref="B62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IF(B66="Yes",Master!$BX$2:$BX$110)</xm:f>
          </x14:formula1>
          <xm:sqref>B65</xm:sqref>
        </x14:dataValidation>
        <x14:dataValidation type="list" showInputMessage="1" showErrorMessage="1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pane xSplit="1" topLeftCell="B1" activePane="topRight" state="frozen"/>
      <selection pane="topRight" activeCell="B14" sqref="B14"/>
    </sheetView>
  </sheetViews>
  <sheetFormatPr defaultRowHeight="15" x14ac:dyDescent="0.25"/>
  <cols>
    <col min="1" max="1" width="19.42578125" bestFit="1" customWidth="1" collapsed="1"/>
    <col min="2" max="2" width="34.85546875" customWidth="1" collapsed="1"/>
    <col min="3" max="5" width="19.85546875" bestFit="1" customWidth="1" collapsed="1"/>
    <col min="6" max="6" width="18.42578125" bestFit="1" customWidth="1" collapsed="1"/>
    <col min="7" max="8" width="19.85546875" bestFit="1" customWidth="1" collapsed="1"/>
  </cols>
  <sheetData>
    <row r="1" spans="1:8" s="19" customFormat="1" x14ac:dyDescent="0.25">
      <c r="A1" s="19" t="s">
        <v>9</v>
      </c>
      <c r="B1" t="s">
        <v>10</v>
      </c>
      <c r="C1" t="s">
        <v>3272</v>
      </c>
      <c r="D1" t="s">
        <v>3272</v>
      </c>
      <c r="E1" t="s">
        <v>3272</v>
      </c>
      <c r="F1" s="19" t="s">
        <v>24</v>
      </c>
      <c r="G1" t="s">
        <v>10</v>
      </c>
      <c r="H1" t="s">
        <v>3272</v>
      </c>
    </row>
    <row r="2" spans="1:8" s="19" customFormat="1" x14ac:dyDescent="0.25">
      <c r="A2" s="76" t="s">
        <v>23</v>
      </c>
    </row>
    <row r="3" spans="1:8" s="19" customFormat="1" x14ac:dyDescent="0.25">
      <c r="A3" s="60" t="s">
        <v>3188</v>
      </c>
      <c r="B3" s="7"/>
      <c r="C3" s="19" t="s">
        <v>3273</v>
      </c>
      <c r="F3" s="7" t="s">
        <v>3189</v>
      </c>
      <c r="G3" s="19" t="s">
        <v>3273</v>
      </c>
      <c r="H3" s="7"/>
    </row>
    <row r="4" spans="1:8" s="19" customFormat="1" x14ac:dyDescent="0.25">
      <c r="A4" s="60" t="s">
        <v>180</v>
      </c>
      <c r="B4" s="8" t="s">
        <v>3394</v>
      </c>
      <c r="C4" s="8"/>
      <c r="E4" s="8" t="s">
        <v>181</v>
      </c>
      <c r="F4" s="8" t="s">
        <v>181</v>
      </c>
      <c r="H4" s="8" t="s">
        <v>181</v>
      </c>
    </row>
    <row r="5" spans="1:8" s="19" customFormat="1" x14ac:dyDescent="0.25">
      <c r="A5" s="60" t="s">
        <v>3190</v>
      </c>
      <c r="B5" s="9"/>
      <c r="C5" s="8"/>
      <c r="D5" s="9" t="s">
        <v>217</v>
      </c>
      <c r="F5" s="9"/>
      <c r="G5" s="9" t="s">
        <v>217</v>
      </c>
      <c r="H5" s="9"/>
    </row>
    <row r="6" spans="1:8" s="19" customFormat="1" x14ac:dyDescent="0.25">
      <c r="A6" s="60" t="s">
        <v>216</v>
      </c>
      <c r="B6" s="9" t="s">
        <v>3293</v>
      </c>
      <c r="C6" s="9" t="s">
        <v>3275</v>
      </c>
      <c r="E6" s="9" t="s">
        <v>217</v>
      </c>
      <c r="F6" s="9" t="s">
        <v>217</v>
      </c>
      <c r="H6" s="9" t="s">
        <v>217</v>
      </c>
    </row>
    <row r="7" spans="1:8" s="19" customFormat="1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r="8" spans="1:8" s="19" customFormat="1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r="9" spans="1:8" s="19" customFormat="1" x14ac:dyDescent="0.25">
      <c r="A9" s="60" t="s">
        <v>194</v>
      </c>
      <c r="B9" s="19">
        <v>12</v>
      </c>
      <c r="E9" s="19">
        <v>5</v>
      </c>
      <c r="G9" s="19">
        <v>20</v>
      </c>
    </row>
    <row r="10" spans="1:8" s="19" customFormat="1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r="11" spans="1:8" s="19" customFormat="1" x14ac:dyDescent="0.25">
      <c r="A11" s="19" t="s">
        <v>190</v>
      </c>
      <c r="G11" s="19" t="s">
        <v>3274</v>
      </c>
    </row>
  </sheetData>
  <conditionalFormatting sqref="A9:G9 I9:XFD9">
    <cfRule type="expression" dxfId="92" priority="4">
      <formula>A$8="Amount"</formula>
    </cfRule>
  </conditionalFormatting>
  <conditionalFormatting sqref="A10:G10 I10:XFD10">
    <cfRule type="expression" dxfId="91" priority="3">
      <formula>A$8="Percentage"</formula>
    </cfRule>
  </conditionalFormatting>
  <conditionalFormatting sqref="H9">
    <cfRule type="expression" dxfId="90" priority="2">
      <formula>H$8="Amount"</formula>
    </cfRule>
  </conditionalFormatting>
  <conditionalFormatting sqref="H10">
    <cfRule type="expression" dxfId="89" priority="1">
      <formula>H$8="Percentage"</formula>
    </cfRule>
  </conditionalFormatting>
  <dataValidations count="4">
    <dataValidation type="list" showInputMessage="1" showErrorMessage="1" sqref="B8:C8 F8 H8">
      <formula1>"Amount, Percentage"</formula1>
    </dataValidation>
    <dataValidation type="custom" allowBlank="1" showInputMessage="1" showErrorMessage="1" sqref="B9 H9">
      <formula1>AND(B8="Percentage",ISNUMBER(B9))</formula1>
    </dataValidation>
    <dataValidation type="custom" allowBlank="1" showInputMessage="1" showErrorMessage="1" sqref="B10 H10">
      <formula1>AND(B8="Amount",ISNUMBER(B10))</formula1>
    </dataValidation>
    <dataValidation type="custom" allowBlank="1" showInputMessage="1" showErrorMessage="1" sqref="B7 F7 H7">
      <formula1>ISNUMBER(B7)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64"/>
  <sheetViews>
    <sheetView tabSelected="1" topLeftCell="A44" workbookViewId="0">
      <pane xSplit="1" topLeftCell="B1" activePane="topRight" state="frozen"/>
      <selection activeCell="A10" sqref="A10"/>
      <selection pane="topRight" activeCell="B57" sqref="B57"/>
    </sheetView>
  </sheetViews>
  <sheetFormatPr defaultRowHeight="15" x14ac:dyDescent="0.25"/>
  <cols>
    <col min="1" max="1" width="66.7109375" bestFit="1" customWidth="1" collapsed="1"/>
    <col min="2" max="2" width="34.7109375" bestFit="1" customWidth="1" collapsed="1"/>
    <col min="3" max="3" width="24.8554687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8" customFormat="1" x14ac:dyDescent="0.25">
      <c r="A2" s="114" t="s">
        <v>3211</v>
      </c>
      <c r="B2" s="115"/>
      <c r="C2" s="115"/>
      <c r="D2" s="115"/>
      <c r="E2" s="116"/>
    </row>
    <row r="3" spans="1:5" s="19" customFormat="1" x14ac:dyDescent="0.25">
      <c r="A3" s="59" t="s">
        <v>220</v>
      </c>
      <c r="B3" s="19" t="s">
        <v>221</v>
      </c>
    </row>
    <row r="4" spans="1:5" s="120" customFormat="1" x14ac:dyDescent="0.25">
      <c r="A4" s="117" t="s">
        <v>119</v>
      </c>
      <c r="B4" s="118"/>
      <c r="C4" s="118"/>
      <c r="D4" s="118"/>
      <c r="E4" s="119"/>
    </row>
    <row r="5" spans="1:5" s="19" customFormat="1" x14ac:dyDescent="0.25">
      <c r="A5" s="60" t="s">
        <v>222</v>
      </c>
      <c r="B5" s="19" t="s">
        <v>3383</v>
      </c>
    </row>
    <row r="6" spans="1:5" s="19" customFormat="1" x14ac:dyDescent="0.25">
      <c r="A6" s="60" t="s">
        <v>223</v>
      </c>
      <c r="B6" s="28">
        <v>700000000</v>
      </c>
    </row>
    <row r="7" spans="1:5" s="19" customFormat="1" x14ac:dyDescent="0.25">
      <c r="A7" s="19" t="s">
        <v>224</v>
      </c>
    </row>
    <row r="8" spans="1:5" s="19" customFormat="1" x14ac:dyDescent="0.25">
      <c r="A8" s="19" t="s">
        <v>225</v>
      </c>
    </row>
    <row r="9" spans="1:5" s="19" customFormat="1" x14ac:dyDescent="0.25">
      <c r="A9" s="60" t="s">
        <v>226</v>
      </c>
      <c r="B9" s="73">
        <v>44197</v>
      </c>
    </row>
    <row r="10" spans="1:5" s="19" customFormat="1" x14ac:dyDescent="0.25">
      <c r="A10" s="60" t="s">
        <v>227</v>
      </c>
      <c r="B10" s="73">
        <v>44741</v>
      </c>
    </row>
    <row r="11" spans="1:5" s="19" customFormat="1" x14ac:dyDescent="0.25">
      <c r="A11" s="19" t="s">
        <v>228</v>
      </c>
    </row>
    <row r="12" spans="1:5" s="120" customFormat="1" x14ac:dyDescent="0.25">
      <c r="A12" s="117" t="s">
        <v>109</v>
      </c>
      <c r="B12" s="118"/>
      <c r="C12" s="118"/>
      <c r="D12" s="118"/>
      <c r="E12" s="119"/>
    </row>
    <row r="13" spans="1:5" s="19" customFormat="1" x14ac:dyDescent="0.25">
      <c r="A13" s="60" t="s">
        <v>199</v>
      </c>
      <c r="B13" s="19" t="s">
        <v>334</v>
      </c>
    </row>
    <row r="14" spans="1:5" s="19" customFormat="1" x14ac:dyDescent="0.25">
      <c r="A14" s="60" t="s">
        <v>223</v>
      </c>
      <c r="B14" s="28">
        <v>300000000</v>
      </c>
    </row>
    <row r="15" spans="1:5" s="19" customFormat="1" x14ac:dyDescent="0.25">
      <c r="A15" s="60" t="s">
        <v>230</v>
      </c>
      <c r="B15" s="19" t="s">
        <v>231</v>
      </c>
    </row>
    <row r="16" spans="1:5" s="19" customFormat="1" x14ac:dyDescent="0.25">
      <c r="A16" s="60" t="s">
        <v>232</v>
      </c>
      <c r="B16" s="19" t="s">
        <v>331</v>
      </c>
    </row>
    <row r="17" spans="1:5" s="19" customFormat="1" x14ac:dyDescent="0.25">
      <c r="A17" s="60" t="s">
        <v>222</v>
      </c>
      <c r="B17" s="19" t="s">
        <v>532</v>
      </c>
    </row>
    <row r="18" spans="1:5" s="19" customFormat="1" x14ac:dyDescent="0.25">
      <c r="A18" s="19" t="s">
        <v>228</v>
      </c>
    </row>
    <row r="19" spans="1:5" s="19" customFormat="1" x14ac:dyDescent="0.25">
      <c r="A19" s="60" t="s">
        <v>235</v>
      </c>
      <c r="B19" s="19">
        <v>16</v>
      </c>
    </row>
    <row r="20" spans="1:5" s="98" customFormat="1" x14ac:dyDescent="0.25">
      <c r="A20" s="114" t="s">
        <v>3212</v>
      </c>
      <c r="B20" s="115"/>
      <c r="C20" s="115"/>
      <c r="D20" s="115"/>
      <c r="E20" s="116"/>
    </row>
    <row r="21" spans="1:5" s="19" customFormat="1" x14ac:dyDescent="0.25">
      <c r="A21" s="65" t="s">
        <v>236</v>
      </c>
      <c r="B21" s="36" t="s">
        <v>237</v>
      </c>
    </row>
    <row r="22" spans="1:5" s="19" customFormat="1" x14ac:dyDescent="0.25">
      <c r="A22" s="36" t="s">
        <v>238</v>
      </c>
      <c r="B22" s="37">
        <v>800000</v>
      </c>
    </row>
    <row r="23" spans="1:5" s="19" customFormat="1" x14ac:dyDescent="0.25">
      <c r="A23" s="36" t="s">
        <v>239</v>
      </c>
      <c r="B23" s="37">
        <v>800000</v>
      </c>
    </row>
    <row r="24" spans="1:5" s="124" customFormat="1" x14ac:dyDescent="0.25">
      <c r="A24" s="121" t="s">
        <v>3213</v>
      </c>
      <c r="B24" s="122"/>
      <c r="C24" s="122"/>
      <c r="D24" s="122"/>
      <c r="E24" s="123"/>
    </row>
    <row r="25" spans="1:5" s="19" customFormat="1" x14ac:dyDescent="0.25">
      <c r="A25" s="60" t="s">
        <v>240</v>
      </c>
      <c r="B25" s="19" t="s">
        <v>241</v>
      </c>
    </row>
    <row r="26" spans="1:5" s="117" customFormat="1" x14ac:dyDescent="0.25">
      <c r="A26" s="117" t="s">
        <v>242</v>
      </c>
      <c r="B26" s="118"/>
      <c r="C26" s="118"/>
      <c r="D26" s="118"/>
      <c r="E26" s="118"/>
    </row>
    <row r="27" spans="1:5" s="19" customFormat="1" x14ac:dyDescent="0.25">
      <c r="A27" s="19" t="s">
        <v>243</v>
      </c>
      <c r="B27" s="19" t="s">
        <v>173</v>
      </c>
    </row>
    <row r="28" spans="1:5" s="19" customFormat="1" x14ac:dyDescent="0.25">
      <c r="A28" s="19" t="s">
        <v>244</v>
      </c>
      <c r="B28" s="19" t="s">
        <v>237</v>
      </c>
    </row>
    <row r="29" spans="1:5" s="19" customFormat="1" x14ac:dyDescent="0.25">
      <c r="A29" s="19" t="s">
        <v>245</v>
      </c>
      <c r="B29" s="19" t="s">
        <v>237</v>
      </c>
    </row>
    <row r="30" spans="1:5" s="19" customFormat="1" x14ac:dyDescent="0.25">
      <c r="A30" s="19" t="s">
        <v>246</v>
      </c>
      <c r="B30" s="19" t="s">
        <v>173</v>
      </c>
    </row>
    <row r="31" spans="1:5" s="19" customFormat="1" x14ac:dyDescent="0.25">
      <c r="A31" s="19" t="s">
        <v>247</v>
      </c>
      <c r="B31" s="19" t="s">
        <v>173</v>
      </c>
    </row>
    <row r="32" spans="1:5" s="19" customFormat="1" x14ac:dyDescent="0.25">
      <c r="A32" s="19" t="s">
        <v>248</v>
      </c>
      <c r="B32" s="19" t="s">
        <v>173</v>
      </c>
    </row>
    <row r="33" spans="1:5" s="19" customFormat="1" x14ac:dyDescent="0.25">
      <c r="A33" s="19" t="s">
        <v>249</v>
      </c>
      <c r="B33" s="19" t="s">
        <v>237</v>
      </c>
    </row>
    <row r="34" spans="1:5" s="125" customFormat="1" x14ac:dyDescent="0.25">
      <c r="A34" s="125" t="s">
        <v>3467</v>
      </c>
      <c r="B34" s="126"/>
      <c r="C34" s="126"/>
      <c r="D34" s="126"/>
      <c r="E34" s="126"/>
    </row>
    <row r="35" spans="1:5" s="92" customFormat="1" x14ac:dyDescent="0.25">
      <c r="A35" s="92" t="s">
        <v>3426</v>
      </c>
      <c r="B35" s="93" t="s">
        <v>3439</v>
      </c>
    </row>
    <row r="36" spans="1:5" s="92" customFormat="1" x14ac:dyDescent="0.25">
      <c r="A36" s="92" t="s">
        <v>3427</v>
      </c>
      <c r="B36" s="93" t="s">
        <v>3440</v>
      </c>
    </row>
    <row r="37" spans="1:5" s="92" customFormat="1" x14ac:dyDescent="0.25">
      <c r="A37" s="92" t="s">
        <v>3428</v>
      </c>
      <c r="B37" s="93" t="s">
        <v>3441</v>
      </c>
    </row>
    <row r="38" spans="1:5" s="92" customFormat="1" x14ac:dyDescent="0.25">
      <c r="A38" s="92" t="s">
        <v>240</v>
      </c>
      <c r="B38" s="93" t="s">
        <v>3442</v>
      </c>
    </row>
    <row r="39" spans="1:5" s="127" customFormat="1" x14ac:dyDescent="0.25">
      <c r="A39" s="127" t="s">
        <v>242</v>
      </c>
      <c r="B39" s="128"/>
      <c r="C39" s="128"/>
      <c r="D39" s="128"/>
      <c r="E39" s="128"/>
    </row>
    <row r="40" spans="1:5" s="92" customFormat="1" x14ac:dyDescent="0.25">
      <c r="A40" s="92" t="s">
        <v>243</v>
      </c>
      <c r="B40" s="94" t="s">
        <v>3454</v>
      </c>
    </row>
    <row r="41" spans="1:5" s="92" customFormat="1" x14ac:dyDescent="0.25">
      <c r="A41" s="92" t="s">
        <v>244</v>
      </c>
      <c r="B41" s="94" t="s">
        <v>3454</v>
      </c>
    </row>
    <row r="42" spans="1:5" s="92" customFormat="1" x14ac:dyDescent="0.25">
      <c r="A42" s="92" t="s">
        <v>245</v>
      </c>
      <c r="B42" s="94" t="s">
        <v>3443</v>
      </c>
    </row>
    <row r="43" spans="1:5" s="92" customFormat="1" x14ac:dyDescent="0.25">
      <c r="A43" s="92" t="s">
        <v>246</v>
      </c>
      <c r="B43" s="94" t="s">
        <v>3444</v>
      </c>
    </row>
    <row r="44" spans="1:5" s="92" customFormat="1" x14ac:dyDescent="0.25">
      <c r="A44" s="92" t="s">
        <v>247</v>
      </c>
      <c r="B44" s="94" t="s">
        <v>3445</v>
      </c>
    </row>
    <row r="45" spans="1:5" s="92" customFormat="1" x14ac:dyDescent="0.25">
      <c r="A45" s="92" t="s">
        <v>248</v>
      </c>
      <c r="B45" s="94" t="s">
        <v>3446</v>
      </c>
    </row>
    <row r="46" spans="1:5" s="92" customFormat="1" x14ac:dyDescent="0.25">
      <c r="A46" s="92" t="s">
        <v>249</v>
      </c>
      <c r="B46" s="94" t="s">
        <v>3447</v>
      </c>
    </row>
    <row r="47" spans="1:5" s="127" customFormat="1" x14ac:dyDescent="0.25">
      <c r="A47" s="127" t="s">
        <v>3429</v>
      </c>
      <c r="B47" s="128"/>
      <c r="C47" s="128"/>
      <c r="D47" s="128"/>
      <c r="E47" s="128"/>
    </row>
    <row r="48" spans="1:5" s="92" customFormat="1" x14ac:dyDescent="0.25">
      <c r="A48" s="92" t="s">
        <v>3430</v>
      </c>
      <c r="B48" s="93" t="s">
        <v>3448</v>
      </c>
    </row>
    <row r="49" spans="1:2" s="92" customFormat="1" x14ac:dyDescent="0.25">
      <c r="A49" s="92" t="s">
        <v>3431</v>
      </c>
      <c r="B49" s="93" t="s">
        <v>3449</v>
      </c>
    </row>
    <row r="50" spans="1:2" s="92" customFormat="1" x14ac:dyDescent="0.25">
      <c r="A50" s="92" t="s">
        <v>3432</v>
      </c>
      <c r="B50" s="93" t="s">
        <v>3450</v>
      </c>
    </row>
    <row r="51" spans="1:2" s="92" customFormat="1" x14ac:dyDescent="0.25">
      <c r="A51" s="92" t="s">
        <v>3434</v>
      </c>
      <c r="B51" s="93" t="s">
        <v>3451</v>
      </c>
    </row>
    <row r="52" spans="1:2" s="92" customFormat="1" x14ac:dyDescent="0.25">
      <c r="A52" s="92" t="s">
        <v>3433</v>
      </c>
      <c r="B52" s="93" t="s">
        <v>3452</v>
      </c>
    </row>
    <row r="53" spans="1:2" s="92" customFormat="1" x14ac:dyDescent="0.25">
      <c r="A53" s="92" t="s">
        <v>3435</v>
      </c>
      <c r="B53" s="93" t="s">
        <v>3453</v>
      </c>
    </row>
    <row r="54" spans="1:2" s="92" customFormat="1" x14ac:dyDescent="0.25">
      <c r="A54" s="92" t="s">
        <v>3436</v>
      </c>
      <c r="B54" s="93" t="s">
        <v>3415</v>
      </c>
    </row>
    <row r="55" spans="1:2" s="112" customFormat="1" x14ac:dyDescent="0.25">
      <c r="A55" s="112" t="s">
        <v>3214</v>
      </c>
      <c r="B55" s="113"/>
    </row>
    <row r="56" spans="1:2" s="19" customFormat="1" x14ac:dyDescent="0.25">
      <c r="A56" s="19" t="s">
        <v>250</v>
      </c>
      <c r="B56" s="28">
        <v>100000</v>
      </c>
    </row>
    <row r="57" spans="1:2" s="95" customFormat="1" x14ac:dyDescent="0.25">
      <c r="A57" s="95" t="s">
        <v>3455</v>
      </c>
      <c r="B57" t="s">
        <v>3463</v>
      </c>
    </row>
    <row r="59" spans="1:2" x14ac:dyDescent="0.25">
      <c r="A59" s="108" t="s">
        <v>3438</v>
      </c>
      <c r="B59" s="109"/>
    </row>
    <row r="60" spans="1:2" ht="30" x14ac:dyDescent="0.25">
      <c r="A60" s="135" t="s">
        <v>3465</v>
      </c>
      <c r="B60" s="136">
        <f>IF(B15="Annualy",0,IF(B15="Full Tenor",ROUNDUP('6.TabApplicationData'!B11/12,0)-1,ROUNDUP(B19/12,0)-1))</f>
        <v>2</v>
      </c>
    </row>
    <row r="61" spans="1:2" ht="30" customHeight="1" x14ac:dyDescent="0.25">
      <c r="A61" s="110" t="s">
        <v>3437</v>
      </c>
      <c r="B61" s="111"/>
    </row>
    <row r="62" spans="1:2" x14ac:dyDescent="0.25">
      <c r="A62" s="91" t="s">
        <v>3466</v>
      </c>
      <c r="B62" s="136">
        <f>B60+1</f>
        <v>3</v>
      </c>
    </row>
    <row r="63" spans="1:2" x14ac:dyDescent="0.25">
      <c r="A63" s="134" t="s">
        <v>3464</v>
      </c>
      <c r="B63" s="134"/>
    </row>
    <row r="64" spans="1:2" x14ac:dyDescent="0.25">
      <c r="A64" s="134"/>
      <c r="B64" s="134"/>
    </row>
  </sheetData>
  <mergeCells count="13">
    <mergeCell ref="A63:B64"/>
    <mergeCell ref="A59:B59"/>
    <mergeCell ref="A61:B61"/>
    <mergeCell ref="A55:XFD55"/>
    <mergeCell ref="A2:XFD2"/>
    <mergeCell ref="A4:XFD4"/>
    <mergeCell ref="A12:XFD12"/>
    <mergeCell ref="A20:XFD20"/>
    <mergeCell ref="A24:XFD24"/>
    <mergeCell ref="A26:XFD26"/>
    <mergeCell ref="A34:XFD34"/>
    <mergeCell ref="A39:XFD39"/>
    <mergeCell ref="A47:XFD47"/>
  </mergeCells>
  <conditionalFormatting sqref="A19:XFD19">
    <cfRule type="expression" dxfId="88" priority="10">
      <formula>OR(A$15="Annualy",A$15="Full Tenor")</formula>
    </cfRule>
  </conditionalFormatting>
  <conditionalFormatting sqref="A13:XFD19 A21:XFD23 A25:XFD25 A56:XFD57 A27:XFD33 A26 A34 A35:XFD38 A39 B48:XFD54 A40:XFD46 A47">
    <cfRule type="expression" dxfId="87" priority="9">
      <formula>A$3="Customer"</formula>
    </cfRule>
  </conditionalFormatting>
  <conditionalFormatting sqref="A13:XFD19 A21:XFD23 A25:XFD25 A56:XFD57 A27:XFD33 A26 A5:XFD11 A34 A35:XFD38 A39 B48:XFD54 A40:XFD46 A47">
    <cfRule type="expression" dxfId="86" priority="8">
      <formula>A$3="Off System"</formula>
    </cfRule>
  </conditionalFormatting>
  <conditionalFormatting sqref="A5:XFD11">
    <cfRule type="expression" dxfId="85" priority="7">
      <formula>A$3="Multifinance"</formula>
    </cfRule>
  </conditionalFormatting>
  <conditionalFormatting sqref="A22:XFD23">
    <cfRule type="expression" dxfId="84" priority="6">
      <formula>A$21="YES"</formula>
    </cfRule>
  </conditionalFormatting>
  <conditionalFormatting sqref="A51:A54">
    <cfRule type="expression" dxfId="83" priority="5">
      <formula>A$3="Customer"</formula>
    </cfRule>
  </conditionalFormatting>
  <conditionalFormatting sqref="A51:A54">
    <cfRule type="expression" dxfId="82" priority="4">
      <formula>A$3="Off System"</formula>
    </cfRule>
  </conditionalFormatting>
  <conditionalFormatting sqref="A57:XFD57">
    <cfRule type="expression" dxfId="81" priority="1">
      <formula>A$57="Discount Amount (Paid By MF)"</formula>
    </cfRule>
  </conditionalFormatting>
  <dataValidations count="13">
    <dataValidation type="custom" allowBlank="1" showInputMessage="1" showErrorMessage="1" sqref="B22">
      <formula1>AND(OR(B$3="Multifinance",B$3="Customer - Multifinance"),B21="NO",ISNUMBER(B22))</formula1>
    </dataValidation>
    <dataValidation type="custom" allowBlank="1" showInputMessage="1" showErrorMessage="1" sqref="B23">
      <formula1>AND(OR(B$3="Multifinance",B$3="Customer - Multifinance"),B21="NO",ISNUMBER(B23))</formula1>
    </dataValidation>
    <dataValidation type="custom" allowBlank="1" showInputMessage="1" showErrorMessage="1" sqref="B19">
      <formula1>AND(OR(B$3="Multifinance",B$3="Customer - Multifinance"),B15&lt;&gt;"Annualy",B15&lt;&gt;"Full Tenor",ISNUMBER(B19))</formula1>
    </dataValidation>
    <dataValidation type="custom" allowBlank="1" showInputMessage="1" showErrorMessage="1" sqref="B14 B56:B57">
      <formula1>AND(OR(B$3="Multifinance",B$3="Customer - Multifinance"),ISNUMBER(B14))</formula1>
    </dataValidation>
    <dataValidation type="list" allowBlank="1" showInputMessage="1" showErrorMessage="1" sqref="B25">
      <formula1>IF(OR(B$3="Multifinance",B$3="Customer - Multifinance"),ListInsMainCoverage)</formula1>
    </dataValidation>
    <dataValidation type="list" allowBlank="1" showInputMessage="1" showErrorMessage="1" sqref="B16">
      <formula1>IF(OR(B$3="Multifinance",B$3="Customer - Multifinance"),ListPaymentType)</formula1>
    </dataValidation>
    <dataValidation type="list" allowBlank="1" showInputMessage="1" showErrorMessage="1" sqref="B15">
      <formula1>IF(OR(B$3="Multifinance",B$3="Customer - Multifinance"),ListCoverPeriod)</formula1>
    </dataValidation>
    <dataValidation type="list" allowBlank="1" showInputMessage="1" showErrorMessage="1" sqref="B13">
      <formula1>IF(OR(B$3="Multifinance",B$3="Customer - Multifinance"),ListAssetRegion)</formula1>
    </dataValidation>
    <dataValidation type="list" allowBlank="1" showInputMessage="1" showErrorMessage="1" sqref="B3">
      <formula1>ListInsuredBy</formula1>
    </dataValidation>
    <dataValidation type="custom" allowBlank="1" showInputMessage="1" showErrorMessage="1" sqref="B5 B7:B11">
      <formula1>OR(B$3="Customer", B$3="Customer - Multifinance")</formula1>
    </dataValidation>
    <dataValidation type="custom" allowBlank="1" showInputMessage="1" showErrorMessage="1" sqref="B6">
      <formula1>AND(OR(B$3="Customer", B$3="Customer - Multifinance"),ISNUMBER(B$6))</formula1>
    </dataValidation>
    <dataValidation type="custom" allowBlank="1" showInputMessage="1" showErrorMessage="1" sqref="B18">
      <formula1>OR(B$3="Multifinance",B$3="Customer - Multifinance")</formula1>
    </dataValidation>
    <dataValidation type="list" allowBlank="1" showInputMessage="1" showErrorMessage="1" sqref="B17">
      <formula1>IF(OR(B$3="Multifinance",B$3="Customer - Multifinance"),ListInscoBranchName)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pane xSplit="1" topLeftCell="B1" activePane="topRight" state="frozen"/>
      <selection pane="topRight" activeCell="E10" sqref="E10"/>
    </sheetView>
  </sheetViews>
  <sheetFormatPr defaultRowHeight="15" x14ac:dyDescent="0.25"/>
  <cols>
    <col min="1" max="1" width="31.140625" customWidth="1" collapsed="1"/>
    <col min="2" max="2" width="33.7109375" customWidth="1" collapsed="1"/>
    <col min="3" max="3" width="31.5703125" bestFit="1" customWidth="1" collapsed="1"/>
    <col min="4" max="4" width="24.42578125" customWidth="1" collapsed="1"/>
    <col min="5" max="5" width="27.5703125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8" customFormat="1" x14ac:dyDescent="0.25">
      <c r="A2" s="98" t="s">
        <v>3215</v>
      </c>
    </row>
    <row r="3" spans="1:5" s="19" customFormat="1" x14ac:dyDescent="0.25">
      <c r="A3" s="59" t="s">
        <v>251</v>
      </c>
      <c r="B3" s="19" t="s">
        <v>173</v>
      </c>
      <c r="C3" s="19" t="s">
        <v>173</v>
      </c>
    </row>
    <row r="4" spans="1:5" s="19" customFormat="1" x14ac:dyDescent="0.25">
      <c r="A4" s="60" t="s">
        <v>252</v>
      </c>
      <c r="B4" s="19" t="s">
        <v>540</v>
      </c>
      <c r="C4" s="19" t="s">
        <v>253</v>
      </c>
    </row>
    <row r="5" spans="1:5" s="19" customFormat="1" x14ac:dyDescent="0.25">
      <c r="A5" s="60" t="s">
        <v>254</v>
      </c>
      <c r="B5" s="19" t="s">
        <v>375</v>
      </c>
      <c r="C5" s="19" t="s">
        <v>350</v>
      </c>
    </row>
    <row r="6" spans="1:5" s="19" customFormat="1" x14ac:dyDescent="0.25">
      <c r="A6" s="60" t="s">
        <v>256</v>
      </c>
      <c r="B6" s="38">
        <v>0.3</v>
      </c>
      <c r="C6" s="38" t="s">
        <v>3238</v>
      </c>
    </row>
    <row r="7" spans="1:5" s="19" customFormat="1" x14ac:dyDescent="0.25">
      <c r="A7" s="19" t="s">
        <v>190</v>
      </c>
      <c r="C7" s="19" t="s">
        <v>257</v>
      </c>
    </row>
    <row r="8" spans="1:5" s="98" customFormat="1" x14ac:dyDescent="0.25">
      <c r="A8" s="98" t="s">
        <v>3216</v>
      </c>
    </row>
    <row r="9" spans="1:5" s="19" customFormat="1" x14ac:dyDescent="0.25">
      <c r="A9" s="60" t="s">
        <v>258</v>
      </c>
      <c r="B9" s="19" t="s">
        <v>173</v>
      </c>
      <c r="C9" s="19" t="s">
        <v>173</v>
      </c>
    </row>
    <row r="10" spans="1:5" s="19" customFormat="1" x14ac:dyDescent="0.25">
      <c r="A10" s="60" t="s">
        <v>259</v>
      </c>
      <c r="B10" s="19" t="s">
        <v>173</v>
      </c>
      <c r="C10" s="19" t="s">
        <v>173</v>
      </c>
    </row>
    <row r="11" spans="1:5" s="19" customFormat="1" x14ac:dyDescent="0.25">
      <c r="A11" s="60" t="s">
        <v>260</v>
      </c>
      <c r="B11" s="19" t="s">
        <v>173</v>
      </c>
      <c r="C11" s="19" t="s">
        <v>237</v>
      </c>
    </row>
    <row r="12" spans="1:5" s="19" customFormat="1" x14ac:dyDescent="0.25">
      <c r="A12" s="60" t="s">
        <v>2616</v>
      </c>
      <c r="B12" s="19" t="s">
        <v>2617</v>
      </c>
      <c r="C12" s="19" t="s">
        <v>2617</v>
      </c>
    </row>
    <row r="13" spans="1:5" s="98" customFormat="1" x14ac:dyDescent="0.25">
      <c r="A13" s="98" t="s">
        <v>3217</v>
      </c>
    </row>
    <row r="14" spans="1:5" s="19" customFormat="1" x14ac:dyDescent="0.25">
      <c r="A14" s="60" t="s">
        <v>261</v>
      </c>
      <c r="B14" s="28">
        <v>600000</v>
      </c>
      <c r="C14" s="28">
        <v>500000</v>
      </c>
    </row>
    <row r="15" spans="1:5" s="20" customFormat="1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type="expression" dxfId="80" priority="3">
      <formula>A$3="NO"</formula>
    </cfRule>
  </conditionalFormatting>
  <conditionalFormatting sqref="A6:XFD6">
    <cfRule type="expression" dxfId="79" priority="2">
      <formula>AND(A$5&lt;&gt;"Paid in Advance &amp; Capitalized Mix",A$5&lt;&gt;"",A$5&lt;&gt;"Premium Payment Method")</formula>
    </cfRule>
  </conditionalFormatting>
  <conditionalFormatting sqref="A12:XFD12">
    <cfRule type="expression" dxfId="78" priority="1">
      <formula>AND(A$10&lt;&gt;"YES PARTIAL",A$10&lt;&gt;"",A$10&lt;&gt;"Subject Guarantor")</formula>
    </cfRule>
  </conditionalFormatting>
  <dataValidations count="8">
    <dataValidation type="list" allowBlank="1" showInputMessage="1" showErrorMessage="1" sqref="B3:C3">
      <formula1>"YES,NO"</formula1>
    </dataValidation>
    <dataValidation type="custom" allowBlank="1" showInputMessage="1" showErrorMessage="1" sqref="B6:C6">
      <formula1>AND(B5="Paid in Advance &amp; Capitalized Mix",B3="YES")</formula1>
    </dataValidation>
    <dataValidation type="custom" allowBlank="1" showInputMessage="1" showErrorMessage="1" sqref="B7:C7">
      <formula1>B3="YES"</formula1>
    </dataValidation>
    <dataValidation type="custom" allowBlank="1" showInputMessage="1" showErrorMessage="1" sqref="B12:C12">
      <formula1>AND($B$3="YES",B10="YES PARTIAL")</formula1>
    </dataValidation>
    <dataValidation type="custom" allowBlank="1" showInputMessage="1" showErrorMessage="1" sqref="C14">
      <formula1>C3="YES"</formula1>
    </dataValidation>
    <dataValidation type="custom" allowBlank="1" showInputMessage="1" showErrorMessage="1" sqref="B14">
      <formula1>AND(B3="YES",ISNUMBER(B14))</formula1>
    </dataValidation>
    <dataValidation type="list" allowBlank="1" showInputMessage="1" showErrorMessage="1" sqref="B4">
      <formula1>IF(B3="YES",ListLifeInscoBranchName)</formula1>
    </dataValidation>
    <dataValidation type="list" allowBlank="1" showInputMessage="1" showErrorMessage="1" sqref="B5">
      <formula1>IF(B3="YES",ListPremiumPaymentMethod)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IF(C3="YES",Master!$AP$2:$AP$104)</xm:f>
          </x14:formula1>
          <xm:sqref>C5</xm:sqref>
        </x14:dataValidation>
        <x14:dataValidation type="list" allowBlank="1" showInputMessage="1" showErrorMessage="1">
          <x14:formula1>
            <xm:f>IF(B$3="YES",Master!$CL$2:$CL$3)</xm:f>
          </x14:formula1>
          <xm:sqref>B9:C9</xm:sqref>
        </x14:dataValidation>
        <x14:dataValidation type="list" allowBlank="1" showInputMessage="1" showErrorMessage="1">
          <x14:formula1>
            <xm:f>IF(B$3="YES",Master!$CL$2:$CL$4)</xm:f>
          </x14:formula1>
          <xm:sqref>B10:C10</xm:sqref>
        </x14:dataValidation>
        <x14:dataValidation type="list" allowBlank="1" showInputMessage="1" showErrorMessage="1">
          <x14:formula1>
            <xm:f>IF(B$3="YES",Master!$CL$2:$CL$3)</xm:f>
          </x14:formula1>
          <xm:sqref>B11:C11</xm:sqref>
        </x14:dataValidation>
        <x14:dataValidation type="list" allowBlank="1" showInputMessage="1" showErrorMessage="1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E41"/>
  <sheetViews>
    <sheetView topLeftCell="A7" workbookViewId="0">
      <selection activeCell="A41" sqref="A41"/>
    </sheetView>
  </sheetViews>
  <sheetFormatPr defaultRowHeight="15" x14ac:dyDescent="0.25"/>
  <cols>
    <col min="1" max="1" width="43" style="18" bestFit="1" customWidth="1" collapsed="1"/>
    <col min="2" max="2" width="47.42578125" style="18" bestFit="1" customWidth="1" collapsed="1"/>
    <col min="3" max="5" width="11.7109375" style="18" bestFit="1" customWidth="1" collapsed="1"/>
    <col min="6" max="16384" width="9.140625" style="18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8" customFormat="1" x14ac:dyDescent="0.25">
      <c r="A2" s="114" t="s">
        <v>3218</v>
      </c>
      <c r="B2" s="115"/>
      <c r="C2" s="115"/>
      <c r="D2" s="115"/>
      <c r="E2" s="116"/>
    </row>
    <row r="3" spans="1:5" s="19" customFormat="1" x14ac:dyDescent="0.25">
      <c r="A3" s="66" t="s">
        <v>262</v>
      </c>
      <c r="B3" s="19" t="s">
        <v>3457</v>
      </c>
    </row>
    <row r="4" spans="1:5" s="19" customFormat="1" x14ac:dyDescent="0.25">
      <c r="A4" s="66" t="s">
        <v>264</v>
      </c>
      <c r="B4" s="19" t="s">
        <v>3458</v>
      </c>
    </row>
    <row r="5" spans="1:5" s="19" customFormat="1" x14ac:dyDescent="0.25">
      <c r="A5" s="66" t="s">
        <v>265</v>
      </c>
      <c r="B5" s="19" t="s">
        <v>3459</v>
      </c>
    </row>
    <row r="6" spans="1:5" s="19" customFormat="1" x14ac:dyDescent="0.25">
      <c r="A6" s="66" t="s">
        <v>267</v>
      </c>
      <c r="B6" s="19" t="s">
        <v>3460</v>
      </c>
    </row>
    <row r="7" spans="1:5" s="19" customFormat="1" x14ac:dyDescent="0.25">
      <c r="A7" s="66" t="s">
        <v>269</v>
      </c>
      <c r="B7" s="19" t="s">
        <v>3461</v>
      </c>
    </row>
    <row r="8" spans="1:5" s="19" customFormat="1" x14ac:dyDescent="0.25">
      <c r="A8" s="66" t="s">
        <v>270</v>
      </c>
      <c r="B8" t="s">
        <v>3462</v>
      </c>
    </row>
    <row r="9" spans="1:5" s="19" customFormat="1" x14ac:dyDescent="0.25">
      <c r="A9" s="66" t="s">
        <v>271</v>
      </c>
    </row>
    <row r="10" spans="1:5" s="114" customFormat="1" x14ac:dyDescent="0.25">
      <c r="A10" s="114" t="s">
        <v>3219</v>
      </c>
      <c r="B10" s="115"/>
      <c r="C10" s="115"/>
      <c r="D10" s="115"/>
      <c r="E10" s="115"/>
    </row>
    <row r="11" spans="1:5" s="19" customFormat="1" x14ac:dyDescent="0.25">
      <c r="A11" s="58" t="s">
        <v>274</v>
      </c>
      <c r="B11" s="19" t="s">
        <v>73</v>
      </c>
    </row>
    <row r="12" spans="1:5" s="19" customFormat="1" x14ac:dyDescent="0.25">
      <c r="A12" s="19" t="s">
        <v>238</v>
      </c>
      <c r="B12" s="28">
        <v>250000</v>
      </c>
    </row>
    <row r="13" spans="1:5" s="19" customFormat="1" x14ac:dyDescent="0.25">
      <c r="A13" s="19" t="s">
        <v>275</v>
      </c>
      <c r="B13" s="28">
        <v>0</v>
      </c>
    </row>
    <row r="14" spans="1:5" s="19" customFormat="1" x14ac:dyDescent="0.25">
      <c r="A14" s="19" t="s">
        <v>276</v>
      </c>
      <c r="B14" s="28">
        <v>1250000</v>
      </c>
    </row>
    <row r="15" spans="1:5" s="19" customFormat="1" x14ac:dyDescent="0.25">
      <c r="A15" s="19" t="s">
        <v>277</v>
      </c>
      <c r="B15" s="28">
        <v>50000</v>
      </c>
    </row>
    <row r="16" spans="1:5" s="19" customFormat="1" x14ac:dyDescent="0.25">
      <c r="A16" s="19" t="s">
        <v>278</v>
      </c>
      <c r="B16" s="28">
        <v>1200000</v>
      </c>
    </row>
    <row r="17" spans="1:2" s="19" customFormat="1" x14ac:dyDescent="0.25">
      <c r="A17" s="19" t="s">
        <v>279</v>
      </c>
      <c r="B17" s="19" t="s">
        <v>106</v>
      </c>
    </row>
    <row r="18" spans="1:2" s="19" customFormat="1" x14ac:dyDescent="0.25">
      <c r="A18" s="19" t="s">
        <v>280</v>
      </c>
      <c r="B18" s="28">
        <v>100000</v>
      </c>
    </row>
    <row r="19" spans="1:2" s="19" customFormat="1" x14ac:dyDescent="0.25">
      <c r="A19" s="19" t="s">
        <v>281</v>
      </c>
      <c r="B19" s="19" t="s">
        <v>73</v>
      </c>
    </row>
    <row r="20" spans="1:2" s="19" customFormat="1" x14ac:dyDescent="0.25">
      <c r="A20" s="19" t="s">
        <v>282</v>
      </c>
      <c r="B20" s="28">
        <v>100000</v>
      </c>
    </row>
    <row r="21" spans="1:2" s="19" customFormat="1" x14ac:dyDescent="0.25">
      <c r="A21" s="19" t="s">
        <v>283</v>
      </c>
      <c r="B21" s="19" t="s">
        <v>106</v>
      </c>
    </row>
    <row r="22" spans="1:2" s="19" customFormat="1" x14ac:dyDescent="0.25">
      <c r="A22" s="19" t="s">
        <v>284</v>
      </c>
      <c r="B22" s="28">
        <v>250000</v>
      </c>
    </row>
    <row r="23" spans="1:2" s="19" customFormat="1" x14ac:dyDescent="0.25">
      <c r="A23" s="19" t="s">
        <v>285</v>
      </c>
      <c r="B23" s="19" t="s">
        <v>106</v>
      </c>
    </row>
    <row r="24" spans="1:2" s="19" customFormat="1" x14ac:dyDescent="0.25">
      <c r="A24" s="19" t="s">
        <v>286</v>
      </c>
      <c r="B24" s="28">
        <v>40000</v>
      </c>
    </row>
    <row r="25" spans="1:2" s="19" customFormat="1" x14ac:dyDescent="0.25">
      <c r="A25" s="19" t="s">
        <v>287</v>
      </c>
      <c r="B25" s="19" t="s">
        <v>106</v>
      </c>
    </row>
    <row r="26" spans="1:2" s="19" customFormat="1" x14ac:dyDescent="0.25">
      <c r="A26" s="19" t="s">
        <v>288</v>
      </c>
      <c r="B26" s="28">
        <v>150000</v>
      </c>
    </row>
    <row r="27" spans="1:2" s="19" customFormat="1" x14ac:dyDescent="0.25">
      <c r="A27" s="19" t="s">
        <v>289</v>
      </c>
      <c r="B27" s="19" t="s">
        <v>193</v>
      </c>
    </row>
    <row r="28" spans="1:2" s="19" customFormat="1" x14ac:dyDescent="0.25">
      <c r="A28" s="19" t="s">
        <v>290</v>
      </c>
      <c r="B28" s="19" t="s">
        <v>291</v>
      </c>
    </row>
    <row r="29" spans="1:2" s="19" customFormat="1" x14ac:dyDescent="0.25">
      <c r="A29" s="19" t="s">
        <v>292</v>
      </c>
      <c r="B29" s="19">
        <v>8.6999999999999993</v>
      </c>
    </row>
    <row r="30" spans="1:2" s="19" customFormat="1" x14ac:dyDescent="0.25">
      <c r="A30" s="19" t="s">
        <v>293</v>
      </c>
      <c r="B30" s="80">
        <v>32250000</v>
      </c>
    </row>
    <row r="31" spans="1:2" s="19" customFormat="1" x14ac:dyDescent="0.25">
      <c r="A31" s="19" t="s">
        <v>294</v>
      </c>
      <c r="B31" s="19" t="s">
        <v>73</v>
      </c>
    </row>
    <row r="32" spans="1:2" s="19" customFormat="1" x14ac:dyDescent="0.25">
      <c r="A32" s="19" t="s">
        <v>295</v>
      </c>
      <c r="B32" s="28">
        <v>0</v>
      </c>
    </row>
    <row r="33" spans="1:5" s="114" customFormat="1" x14ac:dyDescent="0.25">
      <c r="A33" s="114" t="s">
        <v>3220</v>
      </c>
      <c r="B33" s="115"/>
      <c r="C33" s="115"/>
      <c r="D33" s="115"/>
      <c r="E33" s="115"/>
    </row>
    <row r="34" spans="1:5" s="19" customFormat="1" x14ac:dyDescent="0.25">
      <c r="A34" s="19" t="s">
        <v>296</v>
      </c>
      <c r="B34" s="19" t="s">
        <v>298</v>
      </c>
    </row>
    <row r="35" spans="1:5" s="19" customFormat="1" x14ac:dyDescent="0.25">
      <c r="A35" s="19" t="s">
        <v>298</v>
      </c>
      <c r="B35" s="2">
        <v>8</v>
      </c>
    </row>
    <row r="36" spans="1:5" s="19" customFormat="1" x14ac:dyDescent="0.25">
      <c r="A36" s="19" t="s">
        <v>297</v>
      </c>
      <c r="B36" s="2">
        <v>20</v>
      </c>
    </row>
    <row r="37" spans="1:5" s="19" customFormat="1" x14ac:dyDescent="0.25">
      <c r="A37" s="58" t="s">
        <v>299</v>
      </c>
      <c r="B37" s="19" t="s">
        <v>73</v>
      </c>
    </row>
    <row r="38" spans="1:5" s="19" customFormat="1" x14ac:dyDescent="0.25">
      <c r="A38" s="60" t="s">
        <v>300</v>
      </c>
      <c r="B38" s="19">
        <v>12</v>
      </c>
    </row>
    <row r="39" spans="1:5" s="19" customFormat="1" x14ac:dyDescent="0.25">
      <c r="A39" s="60" t="s">
        <v>301</v>
      </c>
      <c r="B39" s="19" t="s">
        <v>3253</v>
      </c>
    </row>
    <row r="40" spans="1:5" s="53" customFormat="1" ht="15.75" thickBot="1" x14ac:dyDescent="0.3">
      <c r="A40" s="53" t="s">
        <v>3393</v>
      </c>
      <c r="B40" s="96">
        <v>1000000</v>
      </c>
    </row>
    <row r="41" spans="1:5" s="97" customFormat="1" ht="15.75" thickTop="1" x14ac:dyDescent="0.25">
      <c r="A41" s="97" t="s">
        <v>3456</v>
      </c>
      <c r="B41" s="97" t="s">
        <v>106</v>
      </c>
    </row>
  </sheetData>
  <mergeCells count="3">
    <mergeCell ref="A2:XFD2"/>
    <mergeCell ref="A10:XFD10"/>
    <mergeCell ref="A33:XFD33"/>
  </mergeCells>
  <conditionalFormatting sqref="A12:XFD32">
    <cfRule type="expression" dxfId="77" priority="17">
      <formula>A$11="Yes"</formula>
    </cfRule>
  </conditionalFormatting>
  <conditionalFormatting sqref="A26:XFD26">
    <cfRule type="expression" dxfId="76" priority="12">
      <formula>A$25="No"</formula>
    </cfRule>
  </conditionalFormatting>
  <conditionalFormatting sqref="A18:XFD18">
    <cfRule type="expression" dxfId="75" priority="16">
      <formula>A$17="No"</formula>
    </cfRule>
  </conditionalFormatting>
  <conditionalFormatting sqref="A20:XFD20">
    <cfRule type="expression" dxfId="74" priority="15">
      <formula>A$19="No"</formula>
    </cfRule>
  </conditionalFormatting>
  <conditionalFormatting sqref="A22:XFD22">
    <cfRule type="expression" dxfId="73" priority="14">
      <formula>A$21="No"</formula>
    </cfRule>
  </conditionalFormatting>
  <conditionalFormatting sqref="A24:XFD24">
    <cfRule type="expression" dxfId="72" priority="13">
      <formula>A$23="No"</formula>
    </cfRule>
  </conditionalFormatting>
  <conditionalFormatting sqref="A29:XFD29">
    <cfRule type="expression" dxfId="71" priority="11">
      <formula>A$27="Amount"</formula>
    </cfRule>
  </conditionalFormatting>
  <conditionalFormatting sqref="A30:XFD30">
    <cfRule type="expression" dxfId="70" priority="10">
      <formula>A$27="Percentage"</formula>
    </cfRule>
  </conditionalFormatting>
  <conditionalFormatting sqref="A32:XFD32">
    <cfRule type="expression" dxfId="69" priority="9">
      <formula>A$31="No"</formula>
    </cfRule>
  </conditionalFormatting>
  <conditionalFormatting sqref="A36:XFD36">
    <cfRule type="expression" dxfId="68" priority="8">
      <formula>A$34="Effective Rate"</formula>
    </cfRule>
  </conditionalFormatting>
  <conditionalFormatting sqref="A35:XFD35">
    <cfRule type="expression" dxfId="67" priority="7">
      <formula>A$34="Flat Rate"</formula>
    </cfRule>
  </conditionalFormatting>
  <conditionalFormatting sqref="A38:XFD39">
    <cfRule type="expression" dxfId="66" priority="4">
      <formula>A$37="No"</formula>
    </cfRule>
  </conditionalFormatting>
  <conditionalFormatting sqref="A9">
    <cfRule type="expression" dxfId="65" priority="2">
      <formula>#REF!="Amount"</formula>
    </cfRule>
  </conditionalFormatting>
  <conditionalFormatting sqref="A8">
    <cfRule type="expression" dxfId="64" priority="1">
      <formula>#REF!="Percentage"</formula>
    </cfRule>
  </conditionalFormatting>
  <dataValidations count="14">
    <dataValidation showInputMessage="1" showErrorMessage="1" sqref="C37 B7 C17"/>
    <dataValidation type="list" showInputMessage="1" showErrorMessage="1" sqref="B28">
      <formula1>IF(B$11="No",ListProvisionCalculationBase)</formula1>
    </dataValidation>
    <dataValidation type="list" showInputMessage="1" showErrorMessage="1" sqref="B27">
      <formula1>IF(B$11="No",ListValueType)</formula1>
    </dataValidation>
    <dataValidation type="custom" allowBlank="1" showInputMessage="1" showErrorMessage="1" sqref="B18 B20 B32 B26 B24 B22">
      <formula1>AND(B$11="No",B17="Yes",ISNUMBER(B18))</formula1>
    </dataValidation>
    <dataValidation type="custom" allowBlank="1" showInputMessage="1" showErrorMessage="1" sqref="B12:B16">
      <formula1>AND(B$11="No",ISNUMBER(B12))</formula1>
    </dataValidation>
    <dataValidation type="custom" allowBlank="1" showInputMessage="1" showErrorMessage="1" sqref="C12">
      <formula1>C$11="No"</formula1>
    </dataValidation>
    <dataValidation type="custom" allowBlank="1" showInputMessage="1" showErrorMessage="1" sqref="B36">
      <formula1>AND(B$34="Flat Rate",ISNUMBER(B36))</formula1>
    </dataValidation>
    <dataValidation type="custom" allowBlank="1" showInputMessage="1" showErrorMessage="1" sqref="B35">
      <formula1>AND(B$34="Effective Rate",ISNUMBER(B35))</formula1>
    </dataValidation>
    <dataValidation type="custom" allowBlank="1" showInputMessage="1" showErrorMessage="1" sqref="B30">
      <formula1>AND(B$11="No",B$27="Amount",ISNUMBER(B30))</formula1>
    </dataValidation>
    <dataValidation type="custom" allowBlank="1" showInputMessage="1" showErrorMessage="1" sqref="B29">
      <formula1>AND(B$11="No",B$27="Percentage",ISNUMBER(B29))</formula1>
    </dataValidation>
    <dataValidation type="custom" allowBlank="1" showInputMessage="1" showErrorMessage="1" sqref="C20">
      <formula1>AND(C$11="No",C19="Yes")</formula1>
    </dataValidation>
    <dataValidation type="list" allowBlank="1" showInputMessage="1" showErrorMessage="1" sqref="B34">
      <formula1>"Effective Rate, Flat Rate"</formula1>
    </dataValidation>
    <dataValidation type="list" showInputMessage="1" showErrorMessage="1" sqref="B11">
      <formula1>"Yes, No"</formula1>
    </dataValidation>
    <dataValidation type="list" showInputMessage="1" showErrorMessage="1" sqref="B41">
      <formula1>"Yes,No"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F1CB72E9-B0E8-454A-B2A6-DE2FCCCC5EA6}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type="expression" priority="3" id="{BEEBE1A7-66C1-4CE8-BDB6-416910863A5B}">
            <xm:f>AND('8.TabInsuranceData'!A$56&lt;=0,'8.TabInsuranceData'!A$56&lt;&gt;"Discount",'8.TabInsuranceData'!A$56&lt;&gt;"")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IF(B$11="No",Master!$CL$5:$CL$6)</xm:f>
          </x14:formula1>
          <xm:sqref>B17 B31 B25 B23 B21 B19</xm:sqref>
        </x14:dataValidation>
        <x14:dataValidation type="custom" allowBlank="1" showInputMessage="1" showErrorMessage="1">
          <x14:formula1>
            <xm:f>AND('6.TabApplicationData'!B$9="Arrear",B$37="Yes",ISNUMBER(B38))</xm:f>
          </x14:formula1>
          <xm:sqref>B38</xm:sqref>
        </x14:dataValidation>
        <x14:dataValidation type="list" allowBlank="1" showInputMessage="1" showErrorMessage="1">
          <x14:formula1>
            <xm:f>IF(AND('6.TabApplicationData'!B$9="Arrear",B$37="Yes"),ListGracePeriodType)</xm:f>
          </x14:formula1>
          <xm:sqref>B39</xm:sqref>
        </x14:dataValidation>
        <x14:dataValidation type="list" showInputMessage="1" showErrorMessage="1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10"/>
  <sheetViews>
    <sheetView workbookViewId="0">
      <selection activeCell="B7" sqref="B7"/>
    </sheetView>
  </sheetViews>
  <sheetFormatPr defaultRowHeight="15" x14ac:dyDescent="0.25"/>
  <cols>
    <col min="1" max="1" width="22.28515625" bestFit="1" customWidth="1" collapsed="1"/>
    <col min="2" max="2" width="61.28515625" bestFit="1" customWidth="1" collapsed="1"/>
    <col min="3" max="3" width="32.85546875" customWidth="1" collapsed="1"/>
    <col min="4" max="5" width="11.7109375" bestFit="1" customWidth="1" collapsed="1"/>
  </cols>
  <sheetData>
    <row r="1" spans="1:5" s="19" customFormat="1" x14ac:dyDescent="0.25">
      <c r="A1" s="15" t="s">
        <v>9</v>
      </c>
      <c r="B1" t="s">
        <v>10</v>
      </c>
      <c r="C1" s="15" t="s">
        <v>24</v>
      </c>
      <c r="D1" s="19" t="s">
        <v>24</v>
      </c>
      <c r="E1" s="19" t="s">
        <v>24</v>
      </c>
    </row>
    <row r="2" spans="1:5" s="19" customFormat="1" x14ac:dyDescent="0.25">
      <c r="A2" s="15" t="s">
        <v>2583</v>
      </c>
      <c r="B2" s="14"/>
      <c r="C2" s="17" t="s">
        <v>3191</v>
      </c>
    </row>
    <row r="3" spans="1:5" s="19" customFormat="1" x14ac:dyDescent="0.25">
      <c r="A3" s="67" t="s">
        <v>2584</v>
      </c>
      <c r="B3" s="84"/>
      <c r="C3" s="15"/>
    </row>
    <row r="4" spans="1:5" s="19" customFormat="1" x14ac:dyDescent="0.25">
      <c r="A4" s="79" t="s">
        <v>2585</v>
      </c>
      <c r="B4" s="14"/>
      <c r="C4" s="15"/>
    </row>
    <row r="5" spans="1:5" s="19" customFormat="1" x14ac:dyDescent="0.25">
      <c r="A5" s="15" t="s">
        <v>2586</v>
      </c>
      <c r="B5" s="14"/>
      <c r="C5" s="15"/>
    </row>
    <row r="6" spans="1:5" s="19" customFormat="1" x14ac:dyDescent="0.25">
      <c r="A6" s="15" t="s">
        <v>2587</v>
      </c>
      <c r="B6" s="14"/>
      <c r="C6" s="15"/>
    </row>
    <row r="7" spans="1:5" s="19" customFormat="1" x14ac:dyDescent="0.25">
      <c r="A7" s="15" t="s">
        <v>2588</v>
      </c>
      <c r="B7" s="81"/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r="10" spans="1:5" s="26" customFormat="1" ht="101.25" customHeight="1" x14ac:dyDescent="0.25">
      <c r="A10" s="129" t="s">
        <v>2619</v>
      </c>
      <c r="B10" s="129"/>
    </row>
  </sheetData>
  <mergeCells count="1">
    <mergeCell ref="A10:B10"/>
  </mergeCells>
  <dataValidations count="2">
    <dataValidation showInputMessage="1" showErrorMessage="1" sqref="C3"/>
    <dataValidation type="custom" allowBlank="1" showInputMessage="1" showErrorMessage="1" sqref="B6 B3">
      <formula1>B2&lt;&gt;""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5.85546875" bestFit="1" customWidth="1" collapsed="1"/>
    <col min="2" max="2" width="24.28515625" bestFit="1" customWidth="1" collapsed="1"/>
    <col min="3" max="3" width="19.85546875" bestFit="1" customWidth="1" collapsed="1"/>
    <col min="4" max="4" width="15.140625" customWidth="1" collapsed="1"/>
    <col min="5" max="5" width="11.7109375" bestFit="1" customWidth="1" collapsed="1"/>
  </cols>
  <sheetData>
    <row r="1" spans="1:5" s="19" customFormat="1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0002APP20211202999</v>
      </c>
      <c r="C2" s="19" t="str">
        <f>'1.TabCustomerMainData'!$C$3</f>
        <v>0002APP20211201264</v>
      </c>
    </row>
    <row r="3" spans="1:5" s="11" customFormat="1" ht="45" x14ac:dyDescent="0.25">
      <c r="A3" s="68" t="s">
        <v>303</v>
      </c>
      <c r="B3" s="11" t="s">
        <v>304</v>
      </c>
      <c r="C3" s="11" t="s">
        <v>305</v>
      </c>
    </row>
    <row r="4" spans="1:5" s="19" customFormat="1" x14ac:dyDescent="0.25">
      <c r="A4" s="60" t="s">
        <v>306</v>
      </c>
      <c r="B4" s="19" t="s">
        <v>307</v>
      </c>
      <c r="C4" s="19" t="s">
        <v>308</v>
      </c>
    </row>
    <row r="5" spans="1:5" s="19" customFormat="1" x14ac:dyDescent="0.25">
      <c r="A5" s="19" t="s">
        <v>309</v>
      </c>
      <c r="B5" s="19" t="s">
        <v>310</v>
      </c>
      <c r="C5" s="19" t="s">
        <v>311</v>
      </c>
    </row>
    <row r="6" spans="1:5" s="19" customFormat="1" x14ac:dyDescent="0.25">
      <c r="A6" s="19" t="s">
        <v>312</v>
      </c>
      <c r="B6" s="19" t="s">
        <v>313</v>
      </c>
      <c r="C6" s="19" t="s">
        <v>314</v>
      </c>
    </row>
    <row r="7" spans="1:5" s="19" customFormat="1" x14ac:dyDescent="0.25">
      <c r="A7" s="19" t="s">
        <v>190</v>
      </c>
    </row>
  </sheetData>
  <dataValidations count="1">
    <dataValidation type="list" allowBlank="1" showInputMessage="1" showErrorMessage="1" sqref="B5:E5">
      <formula1>"Anakom Detail, Foto Bangunan, Foto Customer/ Interview, Foto Lingkungan, Foto Usaha, Hasil Survey Vendor, Lainnya, Peta, Web Screening"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E47"/>
  <sheetViews>
    <sheetView topLeftCell="A31" workbookViewId="0">
      <pane xSplit="1" topLeftCell="B1" activePane="topRight" state="frozen"/>
      <selection pane="topRight" activeCell="A32" sqref="A32:XFD32"/>
    </sheetView>
  </sheetViews>
  <sheetFormatPr defaultRowHeight="15" x14ac:dyDescent="0.25"/>
  <cols>
    <col min="1" max="1" width="39.42578125" bestFit="1" customWidth="1" collapsed="1"/>
    <col min="2" max="2" width="47.140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19" t="s">
        <v>2607</v>
      </c>
      <c r="B2" s="14" t="s">
        <v>219</v>
      </c>
    </row>
    <row r="3" spans="1:5" s="131" customFormat="1" x14ac:dyDescent="0.25">
      <c r="A3" s="112" t="s">
        <v>2608</v>
      </c>
      <c r="B3" s="113"/>
      <c r="C3" s="113"/>
      <c r="D3" s="113"/>
      <c r="E3" s="130"/>
    </row>
    <row r="4" spans="1:5" s="19" customFormat="1" x14ac:dyDescent="0.25">
      <c r="A4" s="13" t="s">
        <v>2609</v>
      </c>
      <c r="B4" s="14"/>
    </row>
    <row r="5" spans="1:5" s="19" customFormat="1" x14ac:dyDescent="0.25">
      <c r="A5" s="60" t="s">
        <v>2630</v>
      </c>
      <c r="B5" s="14">
        <v>1</v>
      </c>
    </row>
    <row r="6" spans="1:5" s="19" customFormat="1" x14ac:dyDescent="0.25">
      <c r="A6" s="13" t="s">
        <v>261</v>
      </c>
      <c r="B6" s="14">
        <v>1000</v>
      </c>
    </row>
    <row r="7" spans="1:5" s="19" customFormat="1" x14ac:dyDescent="0.25">
      <c r="A7" s="13" t="s">
        <v>2598</v>
      </c>
      <c r="B7" s="14">
        <v>0.33</v>
      </c>
    </row>
    <row r="8" spans="1:5" s="19" customFormat="1" x14ac:dyDescent="0.25">
      <c r="A8" s="13" t="s">
        <v>2610</v>
      </c>
      <c r="B8" s="14">
        <v>1000</v>
      </c>
    </row>
    <row r="9" spans="1:5" s="19" customFormat="1" x14ac:dyDescent="0.25">
      <c r="A9" s="13" t="s">
        <v>2611</v>
      </c>
      <c r="B9" s="14">
        <v>0.33</v>
      </c>
    </row>
    <row r="10" spans="1:5" s="19" customFormat="1" x14ac:dyDescent="0.25">
      <c r="A10" s="13" t="s">
        <v>2599</v>
      </c>
      <c r="B10" s="14">
        <v>1000</v>
      </c>
    </row>
    <row r="11" spans="1:5" s="19" customFormat="1" x14ac:dyDescent="0.25">
      <c r="A11" s="13" t="s">
        <v>2589</v>
      </c>
      <c r="B11" s="14">
        <v>0.25</v>
      </c>
    </row>
    <row r="12" spans="1:5" s="19" customFormat="1" x14ac:dyDescent="0.25">
      <c r="A12" s="13" t="s">
        <v>2590</v>
      </c>
      <c r="B12" s="14">
        <v>1000</v>
      </c>
    </row>
    <row r="13" spans="1:5" s="19" customFormat="1" x14ac:dyDescent="0.25">
      <c r="A13" s="13" t="s">
        <v>2591</v>
      </c>
      <c r="B13" s="14">
        <v>0.62</v>
      </c>
    </row>
    <row r="14" spans="1:5" s="19" customFormat="1" x14ac:dyDescent="0.25">
      <c r="A14" s="13" t="s">
        <v>2592</v>
      </c>
      <c r="B14" s="14">
        <v>0</v>
      </c>
    </row>
    <row r="15" spans="1:5" s="19" customFormat="1" x14ac:dyDescent="0.25">
      <c r="A15" s="13" t="s">
        <v>2593</v>
      </c>
      <c r="B15" s="14">
        <v>1</v>
      </c>
    </row>
    <row r="16" spans="1:5" s="131" customFormat="1" x14ac:dyDescent="0.25">
      <c r="A16" s="112" t="s">
        <v>2612</v>
      </c>
      <c r="B16" s="113"/>
      <c r="C16" s="113"/>
      <c r="D16" s="113"/>
      <c r="E16" s="130"/>
    </row>
    <row r="17" spans="1:2" s="19" customFormat="1" x14ac:dyDescent="0.25">
      <c r="A17" s="13" t="s">
        <v>2613</v>
      </c>
      <c r="B17" s="14"/>
    </row>
    <row r="18" spans="1:2" s="19" customFormat="1" x14ac:dyDescent="0.25">
      <c r="A18" s="13" t="s">
        <v>2614</v>
      </c>
      <c r="B18" s="27"/>
    </row>
    <row r="19" spans="1:2" s="19" customFormat="1" x14ac:dyDescent="0.25">
      <c r="A19" s="60" t="s">
        <v>2630</v>
      </c>
      <c r="B19" s="14" t="s">
        <v>3418</v>
      </c>
    </row>
    <row r="20" spans="1:2" s="19" customFormat="1" x14ac:dyDescent="0.25">
      <c r="A20" s="13" t="s">
        <v>261</v>
      </c>
      <c r="B20" s="27" t="s">
        <v>3390</v>
      </c>
    </row>
    <row r="21" spans="1:2" s="19" customFormat="1" x14ac:dyDescent="0.25">
      <c r="A21" s="13" t="s">
        <v>2598</v>
      </c>
      <c r="B21" s="14" t="s">
        <v>3419</v>
      </c>
    </row>
    <row r="22" spans="1:2" s="19" customFormat="1" x14ac:dyDescent="0.25">
      <c r="A22" s="13" t="s">
        <v>2610</v>
      </c>
      <c r="B22" s="27" t="s">
        <v>3390</v>
      </c>
    </row>
    <row r="23" spans="1:2" s="19" customFormat="1" x14ac:dyDescent="0.25">
      <c r="A23" s="13" t="s">
        <v>2611</v>
      </c>
      <c r="B23" s="14" t="s">
        <v>3420</v>
      </c>
    </row>
    <row r="24" spans="1:2" s="19" customFormat="1" x14ac:dyDescent="0.25">
      <c r="A24" s="13" t="s">
        <v>2599</v>
      </c>
      <c r="B24" s="27" t="s">
        <v>3390</v>
      </c>
    </row>
    <row r="25" spans="1:2" s="19" customFormat="1" x14ac:dyDescent="0.25">
      <c r="A25" s="13" t="s">
        <v>2589</v>
      </c>
      <c r="B25" s="14" t="s">
        <v>3421</v>
      </c>
    </row>
    <row r="26" spans="1:2" s="19" customFormat="1" x14ac:dyDescent="0.25">
      <c r="A26" s="13" t="s">
        <v>2590</v>
      </c>
      <c r="B26" s="27" t="s">
        <v>3390</v>
      </c>
    </row>
    <row r="27" spans="1:2" s="19" customFormat="1" x14ac:dyDescent="0.25">
      <c r="A27" s="13" t="s">
        <v>2591</v>
      </c>
      <c r="B27" s="14" t="s">
        <v>3422</v>
      </c>
    </row>
    <row r="28" spans="1:2" s="19" customFormat="1" x14ac:dyDescent="0.25">
      <c r="A28" s="13" t="s">
        <v>2592</v>
      </c>
      <c r="B28" s="27" t="s">
        <v>3297</v>
      </c>
    </row>
    <row r="29" spans="1:2" s="19" customFormat="1" x14ac:dyDescent="0.25">
      <c r="A29" s="13" t="s">
        <v>2593</v>
      </c>
      <c r="B29" s="14" t="s">
        <v>3423</v>
      </c>
    </row>
    <row r="30" spans="1:2" s="19" customFormat="1" x14ac:dyDescent="0.25">
      <c r="A30" s="13" t="s">
        <v>2594</v>
      </c>
      <c r="B30" s="27" t="s">
        <v>3297</v>
      </c>
    </row>
    <row r="31" spans="1:2" s="19" customFormat="1" x14ac:dyDescent="0.25">
      <c r="A31" s="13" t="s">
        <v>2595</v>
      </c>
      <c r="B31" s="14" t="s">
        <v>3424</v>
      </c>
    </row>
    <row r="32" spans="1:2" s="131" customFormat="1" x14ac:dyDescent="0.25">
      <c r="A32" s="112" t="s">
        <v>2596</v>
      </c>
      <c r="B32" s="113"/>
    </row>
    <row r="33" spans="1:2" s="19" customFormat="1" x14ac:dyDescent="0.25">
      <c r="A33" s="19" t="s">
        <v>2597</v>
      </c>
      <c r="B33" s="14"/>
    </row>
    <row r="34" spans="1:2" s="19" customFormat="1" x14ac:dyDescent="0.25">
      <c r="A34" s="60" t="s">
        <v>2630</v>
      </c>
      <c r="B34" s="14" t="s">
        <v>3415</v>
      </c>
    </row>
    <row r="35" spans="1:2" s="19" customFormat="1" x14ac:dyDescent="0.25">
      <c r="A35" s="13" t="s">
        <v>261</v>
      </c>
      <c r="B35" s="14"/>
    </row>
    <row r="36" spans="1:2" s="19" customFormat="1" x14ac:dyDescent="0.25">
      <c r="A36" s="13" t="s">
        <v>2598</v>
      </c>
      <c r="B36" s="14" t="s">
        <v>3414</v>
      </c>
    </row>
    <row r="37" spans="1:2" s="19" customFormat="1" x14ac:dyDescent="0.25">
      <c r="A37" s="13" t="s">
        <v>2599</v>
      </c>
      <c r="B37" s="14"/>
    </row>
    <row r="38" spans="1:2" s="19" customFormat="1" x14ac:dyDescent="0.25">
      <c r="A38" s="13" t="s">
        <v>2589</v>
      </c>
      <c r="B38" s="14" t="s">
        <v>3413</v>
      </c>
    </row>
    <row r="39" spans="1:2" s="19" customFormat="1" x14ac:dyDescent="0.25">
      <c r="A39" s="13" t="s">
        <v>2590</v>
      </c>
      <c r="B39" s="14"/>
    </row>
    <row r="40" spans="1:2" s="19" customFormat="1" x14ac:dyDescent="0.25">
      <c r="A40" s="13" t="s">
        <v>2591</v>
      </c>
      <c r="B40" s="14" t="s">
        <v>3412</v>
      </c>
    </row>
    <row r="41" spans="1:2" s="19" customFormat="1" x14ac:dyDescent="0.25">
      <c r="A41" s="13" t="s">
        <v>2592</v>
      </c>
      <c r="B41" s="14"/>
    </row>
    <row r="42" spans="1:2" s="19" customFormat="1" x14ac:dyDescent="0.25">
      <c r="A42" s="13" t="s">
        <v>2593</v>
      </c>
      <c r="B42" s="14" t="s">
        <v>3411</v>
      </c>
    </row>
    <row r="43" spans="1:2" x14ac:dyDescent="0.25">
      <c r="A43" s="41"/>
      <c r="B43" s="20"/>
    </row>
    <row r="44" spans="1:2" s="18" customFormat="1" ht="15.75" thickBot="1" x14ac:dyDescent="0.3">
      <c r="A44" s="21"/>
      <c r="B44" s="20"/>
    </row>
    <row r="45" spans="1:2" x14ac:dyDescent="0.25">
      <c r="A45" s="132" t="s">
        <v>2600</v>
      </c>
      <c r="B45" s="133"/>
    </row>
    <row r="46" spans="1:2" ht="210" x14ac:dyDescent="0.25">
      <c r="A46" s="25" t="s">
        <v>2618</v>
      </c>
      <c r="B46" s="22" t="s">
        <v>2620</v>
      </c>
    </row>
    <row r="47" spans="1:2" ht="90.75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type="expression" dxfId="61" priority="2">
      <formula>A$2="Amount"</formula>
    </cfRule>
  </conditionalFormatting>
  <conditionalFormatting sqref="A6:XFD6 A8:XFD8 A10:XFD10 A12:XFD12 A14:XFD14 A20:XFD20 A22:XFD22 A24:XFD24 A28:XFD28 A30:XFD30 A35:XFD35 A37:XFD37 A39:XFD39 A41:XFD41 A26:XFD26">
    <cfRule type="expression" dxfId="60" priority="1">
      <formula>A$2="Percentage"</formula>
    </cfRule>
  </conditionalFormatting>
  <dataValidations count="6">
    <dataValidation type="list" allowBlank="1" showInputMessage="1" showErrorMessage="1" sqref="B2">
      <formula1>"Amount,Percentage"</formula1>
    </dataValidation>
    <dataValidation type="custom" allowBlank="1" showInputMessage="1" showErrorMessage="1" sqref="B30 B24 B28 B20 B22 B35 B37 B39 B41 B26">
      <formula1>B$2="Amount"</formula1>
    </dataValidation>
    <dataValidation type="custom" allowBlank="1" showInputMessage="1" showErrorMessage="1" sqref="B31 B29 B27 B25 B23 B36 B38 B40 B42 B21">
      <formula1>B$2="Percentage"</formula1>
    </dataValidation>
    <dataValidation type="whole" allowBlank="1" showInputMessage="1" showErrorMessage="1" sqref="B5">
      <formula1>0</formula1>
      <formula2>999999999999999</formula2>
    </dataValidation>
    <dataValidation type="custom" allowBlank="1" showInputMessage="1" showErrorMessage="1" sqref="B6 B8 B10 B12 B14">
      <formula1>AND(B$2="Amount",ISNUMBER(B6))</formula1>
    </dataValidation>
    <dataValidation type="custom" allowBlank="1" showInputMessage="1" showErrorMessage="1" sqref="B7 B9 B11 B13 B15">
      <formula1>AND(B$2="Percentage",ISNUMBER(B7))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7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27.140625" bestFit="1" customWidth="1" collapsed="1"/>
    <col min="2" max="2" width="17.710937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43" customFormat="1" ht="15.75" thickBot="1" x14ac:dyDescent="0.3">
      <c r="A2" s="69" t="s">
        <v>2602</v>
      </c>
      <c r="B2" s="42">
        <v>1000000</v>
      </c>
    </row>
    <row r="3" spans="1:5" s="45" customFormat="1" ht="16.5" thickTop="1" thickBot="1" x14ac:dyDescent="0.3">
      <c r="A3" s="70" t="s">
        <v>2603</v>
      </c>
      <c r="B3" s="44">
        <v>0</v>
      </c>
    </row>
    <row r="4" spans="1:5" s="45" customFormat="1" ht="16.5" thickTop="1" thickBot="1" x14ac:dyDescent="0.3">
      <c r="A4" s="70" t="s">
        <v>2604</v>
      </c>
      <c r="B4" s="44">
        <v>0</v>
      </c>
    </row>
    <row r="5" spans="1:5" s="45" customFormat="1" ht="16.5" thickTop="1" thickBot="1" x14ac:dyDescent="0.3">
      <c r="A5" s="70" t="s">
        <v>2605</v>
      </c>
      <c r="B5" s="44">
        <v>10</v>
      </c>
    </row>
    <row r="6" spans="1:5" s="45" customFormat="1" ht="16.5" thickTop="1" thickBot="1" x14ac:dyDescent="0.3">
      <c r="A6" s="70" t="s">
        <v>2606</v>
      </c>
      <c r="B6" s="44">
        <v>10</v>
      </c>
    </row>
    <row r="7" spans="1:5" ht="15.75" thickTop="1" x14ac:dyDescent="0.25"/>
  </sheetData>
  <dataValidations count="1">
    <dataValidation type="whole" allowBlank="1" showInputMessage="1" showErrorMessage="1" sqref="B2:B6">
      <formula1>0</formula1>
      <formula2>9.99999999999999E+35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workbookViewId="0">
      <pane xSplit="1" topLeftCell="B1" activePane="topRight" state="frozen"/>
      <selection pane="topRight" activeCell="B8" sqref="B8"/>
    </sheetView>
  </sheetViews>
  <sheetFormatPr defaultRowHeight="15" x14ac:dyDescent="0.25"/>
  <cols>
    <col min="1" max="1" width="11.28515625" bestFit="1" customWidth="1" collapsed="1"/>
    <col min="2" max="2" width="25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0002APP20211202999</v>
      </c>
    </row>
    <row r="3" spans="1:5" s="19" customFormat="1" x14ac:dyDescent="0.25">
      <c r="A3" s="60" t="s">
        <v>119</v>
      </c>
      <c r="B3" t="s">
        <v>3397</v>
      </c>
    </row>
    <row r="4" spans="1:5" s="19" customFormat="1" x14ac:dyDescent="0.25">
      <c r="A4" s="58" t="s">
        <v>2582</v>
      </c>
      <c r="B4" s="19" t="s">
        <v>173</v>
      </c>
    </row>
    <row r="5" spans="1:5" s="19" customFormat="1" x14ac:dyDescent="0.25">
      <c r="A5" s="60" t="s">
        <v>95</v>
      </c>
      <c r="B5" t="s">
        <v>3416</v>
      </c>
    </row>
    <row r="6" spans="1:5" s="19" customFormat="1" x14ac:dyDescent="0.25">
      <c r="A6" s="58" t="s">
        <v>2582</v>
      </c>
      <c r="B6" s="19" t="s">
        <v>173</v>
      </c>
    </row>
    <row r="7" spans="1:5" s="19" customFormat="1" x14ac:dyDescent="0.25">
      <c r="A7" s="60" t="s">
        <v>2581</v>
      </c>
      <c r="B7" t="s">
        <v>3417</v>
      </c>
    </row>
    <row r="8" spans="1:5" s="19" customFormat="1" x14ac:dyDescent="0.25">
      <c r="A8" s="58" t="s">
        <v>2582</v>
      </c>
      <c r="B8" s="19" t="s">
        <v>173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IF(B7&lt;&gt;"",Master!$CL$2:$CL$3)</xm:f>
          </x14:formula1>
          <xm:sqref>B8</xm:sqref>
        </x14:dataValidation>
        <x14:dataValidation type="list" allowBlank="1" showInputMessage="1" showErrorMessage="1">
          <x14:formula1>
            <xm:f>IF(B5&lt;&gt;"",Master!$CL$2:$CL$3)</xm:f>
          </x14:formula1>
          <xm:sqref>B6</xm:sqref>
        </x14:dataValidation>
        <x14:dataValidation type="list" allowBlank="1" showInputMessage="1" showErrorMessage="1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N492"/>
  <sheetViews>
    <sheetView topLeftCell="N1" workbookViewId="0">
      <pane ySplit="1" topLeftCell="A2" activePane="bottomLeft" state="frozen"/>
      <selection pane="bottomLeft" activeCell="T5" sqref="T5"/>
    </sheetView>
  </sheetViews>
  <sheetFormatPr defaultRowHeight="15" x14ac:dyDescent="0.25"/>
  <cols>
    <col min="1" max="1" width="33.5703125" customWidth="1" collapsed="1"/>
    <col min="2" max="2" width="21.140625" customWidth="1" collapsed="1"/>
    <col min="5" max="5" width="43.28515625" bestFit="1" customWidth="1" collapsed="1"/>
    <col min="6" max="6" width="17.42578125" customWidth="1" collapsed="1"/>
    <col min="9" max="9" width="30" customWidth="1" collapsed="1"/>
    <col min="10" max="10" width="21.140625" customWidth="1" collapsed="1"/>
    <col min="13" max="13" width="89" customWidth="1" collapsed="1"/>
    <col min="14" max="14" width="25.5703125" customWidth="1" collapsed="1"/>
    <col min="17" max="17" width="23.140625" customWidth="1" collapsed="1"/>
    <col min="18" max="18" width="19.140625" customWidth="1" collapsed="1"/>
    <col min="20" max="20" width="25.85546875" customWidth="1" collapsed="1"/>
    <col min="22" max="22" width="18.5703125" customWidth="1" collapsed="1"/>
    <col min="24" max="24" width="15.42578125" customWidth="1" collapsed="1"/>
    <col min="26" max="26" width="14.28515625" customWidth="1" collapsed="1"/>
    <col min="28" max="28" width="39.7109375" customWidth="1" collapsed="1"/>
    <col min="30" max="30" width="10.5703125" customWidth="1" collapsed="1"/>
    <col min="32" max="32" width="30.42578125" customWidth="1" collapsed="1"/>
    <col min="34" max="34" width="39.85546875" customWidth="1" collapsed="1"/>
    <col min="36" max="36" width="30.5703125" customWidth="1" collapsed="1"/>
    <col min="38" max="38" width="18.42578125" customWidth="1" collapsed="1"/>
    <col min="40" max="40" width="28.7109375" customWidth="1" collapsed="1"/>
    <col min="42" max="42" width="31.5703125" customWidth="1" collapsed="1"/>
    <col min="44" max="44" width="99.7109375" customWidth="1" collapsed="1"/>
    <col min="45" max="45" width="26.140625" customWidth="1" collapsed="1"/>
    <col min="47" max="47" width="43.140625" customWidth="1" collapsed="1"/>
    <col min="48" max="48" width="28.85546875" customWidth="1" collapsed="1"/>
    <col min="50" max="50" width="23" customWidth="1" collapsed="1"/>
    <col min="52" max="52" width="25.85546875" customWidth="1" collapsed="1"/>
    <col min="54" max="54" width="23.7109375" customWidth="1" collapsed="1"/>
    <col min="56" max="56" width="27.85546875" customWidth="1" collapsed="1"/>
    <col min="58" max="58" width="15" customWidth="1" collapsed="1"/>
    <col min="60" max="60" width="30.85546875" customWidth="1" collapsed="1"/>
    <col min="62" max="62" width="19.5703125" customWidth="1" collapsed="1"/>
    <col min="64" max="64" width="13.140625" customWidth="1" collapsed="1"/>
    <col min="66" max="66" width="29.85546875" customWidth="1" collapsed="1"/>
    <col min="68" max="68" width="38" customWidth="1" collapsed="1"/>
    <col min="70" max="70" width="14.42578125" customWidth="1" collapsed="1"/>
    <col min="72" max="72" width="40.5703125" customWidth="1" collapsed="1"/>
    <col min="74" max="74" width="26.140625" customWidth="1" collapsed="1"/>
    <col min="76" max="76" width="11.7109375" customWidth="1" collapsed="1"/>
    <col min="78" max="78" width="22.85546875" customWidth="1" collapsed="1"/>
    <col min="80" max="80" width="16.140625" customWidth="1" collapsed="1"/>
    <col min="82" max="82" width="16.42578125" customWidth="1" collapsed="1"/>
    <col min="84" max="84" width="17" customWidth="1" collapsed="1"/>
    <col min="86" max="86" width="32.5703125" customWidth="1" collapsed="1"/>
    <col min="88" max="88" width="30" customWidth="1" collapsed="1"/>
    <col min="90" max="90" width="14.42578125" bestFit="1" customWidth="1" collapsed="1"/>
    <col min="93" max="93" width="23.85546875" customWidth="1" collapsed="1"/>
    <col min="95" max="95" width="19.85546875" customWidth="1" collapsed="1"/>
    <col min="97" max="97" width="14" customWidth="1" collapsed="1"/>
    <col min="99" max="99" width="20.140625" customWidth="1" collapsed="1"/>
    <col min="101" max="101" width="19.85546875" customWidth="1" collapsed="1"/>
    <col min="103" max="103" width="19.140625" customWidth="1" collapsed="1"/>
    <col min="105" max="105" width="42.28515625" customWidth="1" collapsed="1"/>
    <col min="107" max="107" width="19.7109375" customWidth="1" collapsed="1"/>
    <col min="109" max="109" width="16.140625" customWidth="1" collapsed="1"/>
    <col min="111" max="111" width="25.28515625" customWidth="1" collapsed="1"/>
    <col min="112" max="112" width="21.140625" customWidth="1" collapsed="1"/>
    <col min="114" max="114" width="28.140625" customWidth="1" collapsed="1"/>
    <col min="115" max="115" width="21.140625" customWidth="1" collapsed="1"/>
    <col min="117" max="117" width="33.5703125" customWidth="1" collapsed="1"/>
    <col min="118" max="118" width="21.140625" customWidth="1" collapsed="1"/>
  </cols>
  <sheetData>
    <row r="1" spans="1:118" x14ac:dyDescent="0.25">
      <c r="A1" s="30" t="s">
        <v>3321</v>
      </c>
      <c r="B1" s="30" t="s">
        <v>2631</v>
      </c>
      <c r="E1" s="30" t="s">
        <v>2633</v>
      </c>
      <c r="F1" s="30" t="s">
        <v>2634</v>
      </c>
      <c r="I1" s="30" t="s">
        <v>3324</v>
      </c>
      <c r="J1" s="30" t="s">
        <v>2631</v>
      </c>
      <c r="M1" s="30" t="s">
        <v>2636</v>
      </c>
      <c r="N1" s="30" t="s">
        <v>2637</v>
      </c>
      <c r="Q1" s="30" t="s">
        <v>2638</v>
      </c>
      <c r="R1" s="30" t="s">
        <v>2639</v>
      </c>
      <c r="T1" s="30" t="s">
        <v>2640</v>
      </c>
      <c r="V1" s="30" t="s">
        <v>2644</v>
      </c>
      <c r="X1" s="30" t="s">
        <v>2645</v>
      </c>
      <c r="Z1" s="30" t="s">
        <v>2647</v>
      </c>
      <c r="AB1" s="30" t="s">
        <v>2650</v>
      </c>
      <c r="AD1" s="30" t="s">
        <v>2651</v>
      </c>
      <c r="AF1" s="30" t="s">
        <v>2652</v>
      </c>
      <c r="AH1" s="30" t="s">
        <v>2653</v>
      </c>
      <c r="AJ1" s="30" t="s">
        <v>2654</v>
      </c>
      <c r="AL1" s="30" t="s">
        <v>2655</v>
      </c>
      <c r="AN1" s="30" t="s">
        <v>2658</v>
      </c>
      <c r="AP1" s="30" t="s">
        <v>254</v>
      </c>
      <c r="AR1" s="30" t="s">
        <v>2659</v>
      </c>
      <c r="AS1" s="30" t="s">
        <v>2660</v>
      </c>
      <c r="AU1" s="30" t="s">
        <v>3136</v>
      </c>
      <c r="AV1" s="30" t="s">
        <v>3137</v>
      </c>
      <c r="AX1" s="30" t="s">
        <v>3138</v>
      </c>
      <c r="AZ1" s="30" t="s">
        <v>3139</v>
      </c>
      <c r="BB1" s="30" t="s">
        <v>3140</v>
      </c>
      <c r="BD1" s="30" t="s">
        <v>3150</v>
      </c>
      <c r="BF1" s="30" t="s">
        <v>138</v>
      </c>
      <c r="BH1" s="30" t="s">
        <v>3152</v>
      </c>
      <c r="BJ1" s="30" t="s">
        <v>3155</v>
      </c>
      <c r="BL1" s="30" t="s">
        <v>3156</v>
      </c>
      <c r="BN1" s="30" t="s">
        <v>3157</v>
      </c>
      <c r="BP1" s="30" t="s">
        <v>3158</v>
      </c>
      <c r="BR1" s="33" t="s">
        <v>3159</v>
      </c>
      <c r="BT1" s="30" t="s">
        <v>3167</v>
      </c>
      <c r="BV1" s="30" t="s">
        <v>3168</v>
      </c>
      <c r="BX1" s="33" t="s">
        <v>3176</v>
      </c>
      <c r="BZ1" s="30" t="s">
        <v>3177</v>
      </c>
      <c r="CB1" s="30" t="s">
        <v>3178</v>
      </c>
      <c r="CD1" s="30" t="s">
        <v>3179</v>
      </c>
      <c r="CF1" s="30" t="s">
        <v>3180</v>
      </c>
      <c r="CH1" s="30" t="s">
        <v>3181</v>
      </c>
      <c r="CJ1" s="30" t="s">
        <v>3184</v>
      </c>
      <c r="CL1" s="46" t="s">
        <v>3221</v>
      </c>
      <c r="CO1" s="30" t="s">
        <v>110</v>
      </c>
      <c r="CQ1" s="30" t="s">
        <v>3222</v>
      </c>
      <c r="CS1" s="30" t="s">
        <v>204</v>
      </c>
      <c r="CU1" s="30" t="s">
        <v>262</v>
      </c>
      <c r="CW1" s="30" t="s">
        <v>3243</v>
      </c>
      <c r="CY1" s="30" t="s">
        <v>267</v>
      </c>
      <c r="DA1" s="30" t="s">
        <v>3252</v>
      </c>
      <c r="DC1" s="30" t="s">
        <v>301</v>
      </c>
      <c r="DE1" s="57" t="s">
        <v>3254</v>
      </c>
      <c r="DG1" s="30" t="s">
        <v>3322</v>
      </c>
      <c r="DH1" s="30" t="s">
        <v>2631</v>
      </c>
      <c r="DJ1" s="30" t="s">
        <v>3319</v>
      </c>
      <c r="DK1" s="30" t="s">
        <v>2631</v>
      </c>
      <c r="DM1" s="30" t="s">
        <v>3320</v>
      </c>
      <c r="DN1" s="30" t="s">
        <v>2631</v>
      </c>
    </row>
    <row r="2" spans="1:118" x14ac:dyDescent="0.25">
      <c r="A2" s="30" t="s">
        <v>316</v>
      </c>
      <c r="B2" s="30" t="s">
        <v>2632</v>
      </c>
      <c r="E2" s="30" t="s">
        <v>317</v>
      </c>
      <c r="F2" s="30" t="s">
        <v>318</v>
      </c>
      <c r="I2" s="30" t="s">
        <v>3325</v>
      </c>
      <c r="J2" s="30" t="s">
        <v>3350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2648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2661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3151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3151</v>
      </c>
      <c r="BR2" s="32"/>
      <c r="BT2" s="30" t="s">
        <v>165</v>
      </c>
      <c r="BV2" s="30" t="s">
        <v>168</v>
      </c>
      <c r="BX2" s="30" t="s">
        <v>3169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3223</v>
      </c>
      <c r="CS2" s="30" t="s">
        <v>109</v>
      </c>
      <c r="CU2" s="30" t="s">
        <v>263</v>
      </c>
      <c r="CW2" s="30" t="s">
        <v>3244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3326</v>
      </c>
      <c r="J3" s="30" t="s">
        <v>3351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2662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3160</v>
      </c>
      <c r="BT3" s="30" t="s">
        <v>333</v>
      </c>
      <c r="BV3" s="30" t="s">
        <v>361</v>
      </c>
      <c r="BX3" s="30" t="s">
        <v>3170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3224</v>
      </c>
      <c r="CS3" s="30" t="s">
        <v>96</v>
      </c>
      <c r="CU3" s="30" t="s">
        <v>221</v>
      </c>
      <c r="CW3" s="30" t="s">
        <v>3245</v>
      </c>
      <c r="CY3" s="30" t="s">
        <v>3247</v>
      </c>
      <c r="DA3" s="30" t="s">
        <v>3242</v>
      </c>
      <c r="DC3" s="30" t="s">
        <v>3253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3352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2646</v>
      </c>
      <c r="Z4" s="30" t="s">
        <v>2649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2663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3161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3193</v>
      </c>
      <c r="CO4" s="30" t="s">
        <v>372</v>
      </c>
      <c r="CQ4" s="30" t="s">
        <v>537</v>
      </c>
      <c r="CU4" s="30" t="s">
        <v>3239</v>
      </c>
      <c r="CW4" s="30" t="s">
        <v>272</v>
      </c>
      <c r="CY4" s="30" t="s">
        <v>3248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3344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2656</v>
      </c>
      <c r="AN5" s="30" t="s">
        <v>396</v>
      </c>
      <c r="AR5" s="30" t="s">
        <v>397</v>
      </c>
      <c r="AS5" s="30" t="s">
        <v>2664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3171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3192</v>
      </c>
      <c r="CU5" s="30" t="s">
        <v>3240</v>
      </c>
      <c r="CW5" s="30" t="s">
        <v>266</v>
      </c>
      <c r="CY5" s="30" t="s">
        <v>3249</v>
      </c>
      <c r="DG5" s="30" t="s">
        <v>543</v>
      </c>
      <c r="DH5" s="30" t="s">
        <v>544</v>
      </c>
      <c r="DJ5" s="30" t="s">
        <v>768</v>
      </c>
      <c r="DK5" s="30" t="s">
        <v>3197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2657</v>
      </c>
      <c r="AN6" s="30" t="s">
        <v>418</v>
      </c>
      <c r="AR6" s="30" t="s">
        <v>419</v>
      </c>
      <c r="AS6" s="30" t="s">
        <v>2665</v>
      </c>
      <c r="AX6" s="30" t="s">
        <v>435</v>
      </c>
      <c r="BB6" s="30" t="s">
        <v>421</v>
      </c>
      <c r="BD6" s="30" t="s">
        <v>328</v>
      </c>
      <c r="BH6" s="30" t="s">
        <v>3153</v>
      </c>
      <c r="BJ6" s="30" t="s">
        <v>421</v>
      </c>
      <c r="BL6" s="30" t="s">
        <v>403</v>
      </c>
      <c r="BP6" s="30" t="s">
        <v>328</v>
      </c>
      <c r="BR6" s="30" t="s">
        <v>3162</v>
      </c>
      <c r="BX6" s="30" t="s">
        <v>3172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3241</v>
      </c>
      <c r="CW6" s="30" t="s">
        <v>3246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3327</v>
      </c>
      <c r="J7" s="30" t="s">
        <v>3353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2641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2666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3163</v>
      </c>
      <c r="BX7" s="30" t="s">
        <v>3173</v>
      </c>
      <c r="CH7" s="30" t="s">
        <v>437</v>
      </c>
      <c r="CO7" s="30" t="s">
        <v>30</v>
      </c>
      <c r="CQ7" s="30" t="s">
        <v>3225</v>
      </c>
      <c r="CY7" s="30" t="s">
        <v>3250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3328</v>
      </c>
      <c r="J8" s="30" t="s">
        <v>3354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2667</v>
      </c>
      <c r="AX8" s="30" t="s">
        <v>400</v>
      </c>
      <c r="BB8" s="30" t="s">
        <v>134</v>
      </c>
      <c r="BD8" s="30" t="s">
        <v>357</v>
      </c>
      <c r="BH8" s="30" t="s">
        <v>3154</v>
      </c>
      <c r="BJ8" s="30" t="s">
        <v>134</v>
      </c>
      <c r="BP8" s="30" t="s">
        <v>357</v>
      </c>
      <c r="BR8" s="30" t="s">
        <v>360</v>
      </c>
      <c r="BX8" s="30" t="s">
        <v>3174</v>
      </c>
      <c r="CH8" s="30" t="s">
        <v>448</v>
      </c>
      <c r="CO8" s="30" t="s">
        <v>444</v>
      </c>
      <c r="CQ8" s="30" t="s">
        <v>3226</v>
      </c>
      <c r="CY8" s="30" t="s">
        <v>3251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3329</v>
      </c>
      <c r="J9" s="30" t="s">
        <v>3355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2668</v>
      </c>
      <c r="AX9" s="30" t="s">
        <v>130</v>
      </c>
      <c r="BB9" s="30" t="s">
        <v>3141</v>
      </c>
      <c r="BD9" s="30" t="s">
        <v>461</v>
      </c>
      <c r="BJ9" s="30" t="s">
        <v>3141</v>
      </c>
      <c r="BP9" s="30" t="s">
        <v>461</v>
      </c>
      <c r="BR9" s="30" t="s">
        <v>3164</v>
      </c>
      <c r="BX9" s="30" t="s">
        <v>3165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3330</v>
      </c>
      <c r="J10" s="30" t="s">
        <v>3356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2669</v>
      </c>
      <c r="AX10" s="30" t="s">
        <v>3260</v>
      </c>
      <c r="BB10" s="30" t="s">
        <v>3142</v>
      </c>
      <c r="BD10" s="30" t="s">
        <v>472</v>
      </c>
      <c r="BJ10" s="30" t="s">
        <v>3142</v>
      </c>
      <c r="BP10" s="30" t="s">
        <v>472</v>
      </c>
      <c r="BR10" s="30" t="s">
        <v>3165</v>
      </c>
      <c r="BU10" s="31"/>
      <c r="BX10" s="30" t="s">
        <v>3175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3331</v>
      </c>
      <c r="J11" s="30" t="s">
        <v>3357</v>
      </c>
      <c r="M11" s="30" t="s">
        <v>478</v>
      </c>
      <c r="N11" s="30" t="s">
        <v>479</v>
      </c>
      <c r="T11" s="30" t="s">
        <v>2642</v>
      </c>
      <c r="AB11" s="30" t="s">
        <v>417</v>
      </c>
      <c r="AN11" s="30" t="s">
        <v>481</v>
      </c>
      <c r="AR11" s="30" t="s">
        <v>482</v>
      </c>
      <c r="AS11" s="30" t="s">
        <v>2670</v>
      </c>
      <c r="AX11" s="30" t="s">
        <v>377</v>
      </c>
      <c r="BB11" s="30" t="s">
        <v>3143</v>
      </c>
      <c r="BJ11" s="30" t="s">
        <v>3143</v>
      </c>
      <c r="BR11" s="30" t="s">
        <v>3166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3358</v>
      </c>
      <c r="M12" s="30" t="s">
        <v>489</v>
      </c>
      <c r="N12" s="30" t="s">
        <v>490</v>
      </c>
      <c r="T12" s="30" t="s">
        <v>2643</v>
      </c>
      <c r="AB12" s="30" t="s">
        <v>491</v>
      </c>
      <c r="AN12" s="30" t="s">
        <v>492</v>
      </c>
      <c r="AR12" s="30" t="s">
        <v>493</v>
      </c>
      <c r="AS12" s="30" t="s">
        <v>2671</v>
      </c>
      <c r="AX12" s="30" t="s">
        <v>3317</v>
      </c>
      <c r="BB12" s="30" t="s">
        <v>3144</v>
      </c>
      <c r="BJ12" s="30" t="s">
        <v>3144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3332</v>
      </c>
      <c r="J13" s="30" t="s">
        <v>3359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2672</v>
      </c>
      <c r="BB13" s="30" t="s">
        <v>3145</v>
      </c>
      <c r="BJ13" s="30" t="s">
        <v>3145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3333</v>
      </c>
      <c r="J14" s="30" t="s">
        <v>3360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2673</v>
      </c>
      <c r="BB14" s="30" t="s">
        <v>3146</v>
      </c>
      <c r="BJ14" s="30" t="s">
        <v>3146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3334</v>
      </c>
      <c r="J15" s="30" t="s">
        <v>3361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2674</v>
      </c>
      <c r="BB15" s="30" t="s">
        <v>3147</v>
      </c>
      <c r="BJ15" s="30" t="s">
        <v>3147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3335</v>
      </c>
      <c r="J16" s="30" t="s">
        <v>3362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2675</v>
      </c>
      <c r="BB16" s="30" t="s">
        <v>3148</v>
      </c>
      <c r="BJ16" s="30" t="s">
        <v>3148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3336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2676</v>
      </c>
      <c r="BB17" s="30" t="s">
        <v>3149</v>
      </c>
      <c r="BJ17" s="30" t="s">
        <v>3149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3337</v>
      </c>
      <c r="J18" s="30" t="s">
        <v>3363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2677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3338</v>
      </c>
      <c r="J19" s="30" t="s">
        <v>3364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2678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3339</v>
      </c>
      <c r="J20" s="30" t="s">
        <v>3365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2679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3340</v>
      </c>
      <c r="J21" s="30" t="s">
        <v>3366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2680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3341</v>
      </c>
      <c r="J22" s="30" t="s">
        <v>3367</v>
      </c>
      <c r="M22" s="30" t="s">
        <v>583</v>
      </c>
      <c r="N22" s="30" t="s">
        <v>584</v>
      </c>
      <c r="AN22" s="30" t="s">
        <v>3182</v>
      </c>
      <c r="AR22" s="30" t="s">
        <v>585</v>
      </c>
      <c r="AS22" s="30" t="s">
        <v>2681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3342</v>
      </c>
      <c r="J23" s="30" t="s">
        <v>3368</v>
      </c>
      <c r="M23" s="30" t="s">
        <v>591</v>
      </c>
      <c r="N23" s="30" t="s">
        <v>592</v>
      </c>
      <c r="AN23" s="30" t="s">
        <v>3187</v>
      </c>
      <c r="AR23" s="30" t="s">
        <v>593</v>
      </c>
      <c r="AS23" s="30" t="s">
        <v>2682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3343</v>
      </c>
      <c r="J24" s="30" t="s">
        <v>3369</v>
      </c>
      <c r="M24" s="30" t="s">
        <v>599</v>
      </c>
      <c r="N24" s="30" t="s">
        <v>600</v>
      </c>
      <c r="AN24" s="30" t="s">
        <v>3261</v>
      </c>
      <c r="AR24" s="30" t="s">
        <v>601</v>
      </c>
      <c r="AS24" s="30" t="s">
        <v>2683</v>
      </c>
      <c r="CH24" s="30" t="s">
        <v>3182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3344</v>
      </c>
      <c r="J25" s="30" t="s">
        <v>3344</v>
      </c>
      <c r="M25" s="30" t="s">
        <v>606</v>
      </c>
      <c r="N25" s="30" t="s">
        <v>607</v>
      </c>
      <c r="AN25" s="30" t="s">
        <v>3262</v>
      </c>
      <c r="AR25" s="30" t="s">
        <v>608</v>
      </c>
      <c r="AS25" s="30" t="s">
        <v>2684</v>
      </c>
      <c r="CH25" s="30" t="s">
        <v>3183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3345</v>
      </c>
      <c r="J26" s="30" t="s">
        <v>3370</v>
      </c>
      <c r="M26" s="30" t="s">
        <v>613</v>
      </c>
      <c r="N26" s="30" t="s">
        <v>614</v>
      </c>
      <c r="AN26" s="30" t="s">
        <v>3263</v>
      </c>
      <c r="AR26" s="30" t="s">
        <v>615</v>
      </c>
      <c r="AS26" s="30" t="s">
        <v>2685</v>
      </c>
      <c r="CH26" s="30" t="s">
        <v>3186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3346</v>
      </c>
      <c r="J27" s="30" t="s">
        <v>3371</v>
      </c>
      <c r="M27" s="30" t="s">
        <v>620</v>
      </c>
      <c r="N27" s="30" t="s">
        <v>621</v>
      </c>
      <c r="AN27" s="30" t="s">
        <v>3264</v>
      </c>
      <c r="AR27" s="30" t="s">
        <v>622</v>
      </c>
      <c r="AS27" s="30" t="s">
        <v>2686</v>
      </c>
      <c r="CH27" s="30" t="s">
        <v>3258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3347</v>
      </c>
      <c r="J28" s="30" t="s">
        <v>3372</v>
      </c>
      <c r="M28" s="30" t="s">
        <v>627</v>
      </c>
      <c r="N28" s="30" t="s">
        <v>628</v>
      </c>
      <c r="AN28" s="30" t="s">
        <v>3265</v>
      </c>
      <c r="AR28" s="30" t="s">
        <v>629</v>
      </c>
      <c r="AS28" s="30" t="s">
        <v>2687</v>
      </c>
      <c r="CH28" s="30" t="s">
        <v>3259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3348</v>
      </c>
      <c r="J29" s="30" t="s">
        <v>3373</v>
      </c>
      <c r="M29" s="30" t="s">
        <v>634</v>
      </c>
      <c r="N29" s="30" t="s">
        <v>635</v>
      </c>
      <c r="AN29" s="30" t="s">
        <v>3318</v>
      </c>
      <c r="AR29" s="30" t="s">
        <v>636</v>
      </c>
      <c r="AS29" s="30" t="s">
        <v>2688</v>
      </c>
      <c r="CH29" s="30" t="s">
        <v>3316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3349</v>
      </c>
      <c r="J30" s="30" t="s">
        <v>3374</v>
      </c>
      <c r="M30" s="30" t="s">
        <v>641</v>
      </c>
      <c r="N30" s="30" t="s">
        <v>642</v>
      </c>
      <c r="AR30" s="30" t="s">
        <v>643</v>
      </c>
      <c r="AS30" s="30" t="s">
        <v>2689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2690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2691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2692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2693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2694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2695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2696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2697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2698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2699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2700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2701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2702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2703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2704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2705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2706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2707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2708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2709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2710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2711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2712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2713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2714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2715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2716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2717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2718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2719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2720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2721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2722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2723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2724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2725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2726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2727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2728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2729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2730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2731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2732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2733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2734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2735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2736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2737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2738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2739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2740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2741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2742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2743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2744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2745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2746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2747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2748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2749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2750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2751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2752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2753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2754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2755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2756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2757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2758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2759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2760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2635</v>
      </c>
      <c r="J102" t="s">
        <v>2635</v>
      </c>
      <c r="M102" s="30" t="s">
        <v>1116</v>
      </c>
      <c r="N102" s="30" t="s">
        <v>1117</v>
      </c>
      <c r="Y102" t="s">
        <v>2635</v>
      </c>
      <c r="Z102" t="s">
        <v>2635</v>
      </c>
      <c r="AR102" s="30" t="s">
        <v>1118</v>
      </c>
      <c r="AS102" s="30" t="s">
        <v>2761</v>
      </c>
      <c r="CI102" t="s">
        <v>2635</v>
      </c>
      <c r="CJ102" t="s">
        <v>2635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2762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2763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2764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2765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2766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2767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2768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2769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2770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2771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2772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2773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2774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2775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2776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2777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2778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2779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2780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2781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2782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2783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2784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2785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2786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2787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2788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2789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2790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2791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2792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2793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2794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2795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2796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2797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2798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2799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2800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2801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2802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2803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2804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2805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2806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2807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2808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2809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2810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2811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2812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2813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2814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2815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2816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2817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2818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2819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2820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2821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2822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2823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2824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2825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2826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2827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2828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2829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2830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2831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2832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2833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2834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2835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2836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2837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2838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2839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2840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2841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2842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2843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2844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2845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2846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2847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2848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2849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2850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2851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2852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2853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2854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2855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2856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2857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2858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2859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2860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2861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2862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2863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2864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2865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2866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2867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2868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2869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2870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2871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2872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2873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2874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2875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2876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2877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2878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2879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2880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2881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2882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2883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2884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2885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2886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2887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2888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2889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2890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2891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2892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2893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2894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2895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2896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2897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2898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2899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2900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2901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2902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2903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2904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2905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2906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2907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2908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2909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2910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2911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2912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2913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2914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2915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2916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2917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2918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2919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2920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2921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2922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2923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2924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2925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2926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2927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2928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2929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2930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2931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2932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2933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2934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2935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2936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2937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2938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2939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2940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2941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2942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2943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2944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2945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2946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2947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2948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2949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2950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2951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2952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2953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2954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2955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2956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2957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2958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2959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2960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2961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2962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2963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2964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2965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2966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2967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2968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2969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2970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2971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2972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2973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2974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2975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2976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2977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2978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2979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2980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2981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2982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2983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2984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2985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2986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2987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2988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2989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2990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2991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2992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2993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2994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2995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2996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2997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2998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2999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3000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3001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3002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3003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3004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3005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3006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3007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3008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3009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3010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3011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3012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3013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3014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3015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3016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3017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3018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3019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3020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3021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3022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3023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3024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3025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3026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3027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3028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3029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3030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3031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3032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3033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3034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3035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3036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3037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3038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3039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3040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3041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3042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3043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3044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3045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3046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3047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3048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3049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3050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3051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3052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3053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3054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3055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3056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3057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3058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3059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3060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3061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3062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3063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3064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3065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3066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3067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3068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3069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3070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3071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3072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3073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3074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3075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3076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3077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3078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3079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3080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3081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3082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3083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3084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3085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3086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3087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3088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3089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3090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3091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3092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3093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3094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3095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3096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3097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3098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3099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3100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3101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3102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3103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3104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3105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3106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3107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3108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3109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3110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3111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3112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3113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3114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3115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3116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3117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3118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3119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3120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3121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3122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3123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3124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3125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3126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3127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3128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3129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3130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3131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3132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3133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3134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3135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left="0.7" right="0.7" top="0.75" bottom="0.75" header="0.3" footer="0.3"/>
  <pageSetup paperSize="9" orientation="portrait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0.Setting</vt:lpstr>
      <vt:lpstr>1.TabCustomerMainData</vt:lpstr>
      <vt:lpstr>2.TabFamilyData</vt:lpstr>
      <vt:lpstr>2a.TabFamilyDataMain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Tio;Jeremy Andreas</dc:creator>
  <cp:lastModifiedBy>Jeremy Andreas</cp:lastModifiedBy>
  <dcterms:created xsi:type="dcterms:W3CDTF">2022-04-05T09:19:43Z</dcterms:created>
  <dcterms:modified xsi:type="dcterms:W3CDTF">2022-07-28T09:53:29Z</dcterms:modified>
</cp:coreProperties>
</file>